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2615" windowHeight="1212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<sst xmlns="http://schemas.openxmlformats.org/spreadsheetml/2006/main" count="594" uniqueCount="532">
  <si>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</si>
  <si>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</si>
  <si>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</si>
  <si>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</si>
  <si>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</si>
  <si>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</si>
  <si>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</si>
  <si>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</si>
  <si>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</si>
  <si>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</si>
  <si>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</si>
  <si>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</si>
  <si>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</si>
  <si>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</si>
  <si>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</si>
  <si>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</si>
  <si>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</si>
  <si>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</si>
  <si>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</si>
  <si>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</si>
  <si>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</si>
  <si>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</si>
  <si>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</si>
  <si>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</si>
  <si>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</si>
  <si>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</si>
  <si>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</si>
  <si>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</si>
  <si>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</si>
  <si>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</si>
  <si>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</si>
  <si>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</si>
  <si>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</si>
  <si>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</si>
  <si>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</si>
  <si>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</si>
  <si>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</si>
  <si>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</si>
  <si>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</si>
  <si>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</si>
  <si>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</si>
  <si>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</si>
  <si>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</si>
  <si>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</si>
  <si>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</si>
  <si>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</si>
  <si>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</si>
  <si>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</si>
  <si>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</si>
  <si>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</si>
  <si>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</si>
  <si>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</si>
  <si>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</si>
  <si>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</si>
  <si>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</si>
  <si>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</si>
  <si>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</si>
  <si>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</si>
  <si>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</si>
  <si>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</si>
  <si>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</si>
  <si>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</si>
  <si>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</si>
  <si>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</si>
  <si>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</si>
  <si>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</si>
  <si>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</si>
  <si>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</si>
  <si>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</si>
  <si>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</si>
  <si>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</si>
  <si>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</si>
  <si>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</si>
  <si>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</si>
  <si>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</si>
  <si>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</si>
  <si>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</si>
  <si>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</si>
  <si>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</si>
  <si>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</si>
  <si>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</si>
  <si>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</si>
  <si>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</si>
  <si>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</si>
  <si>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</si>
  <si>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</si>
  <si>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</si>
  <si>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</si>
  <si>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</si>
  <si>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</si>
  <si>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</si>
  <si>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</si>
  <si>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</si>
  <si>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</si>
  <si>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</si>
  <si>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</si>
  <si>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</si>
  <si>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</si>
  <si>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</si>
  <si>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</si>
  <si>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</si>
  <si>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</si>
  <si>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</si>
  <si>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</si>
  <si>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</si>
  <si>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</si>
  <si>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</si>
  <si>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</si>
  <si>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</si>
  <si>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</si>
  <si>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</si>
  <si>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</si>
  <si>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</si>
  <si>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</si>
  <si>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</si>
  <si>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</si>
  <si>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</si>
  <si>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</si>
  <si>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</si>
  <si>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</si>
  <si>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</si>
  <si>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</si>
  <si>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</si>
  <si>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</si>
  <si>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</si>
  <si>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</si>
  <si>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</si>
  <si>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</si>
  <si>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</si>
  <si>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</si>
  <si>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</si>
  <si>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</si>
  <si>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</si>
  <si>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</si>
  <si>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</si>
  <si>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</si>
  <si>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</si>
  <si>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</si>
  <si>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</si>
  <si>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</si>
  <si>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</si>
  <si>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</si>
  <si>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</si>
  <si>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</si>
  <si>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</si>
  <si>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</si>
  <si>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</si>
  <si>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</si>
  <si>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</si>
  <si>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</si>
  <si>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</si>
  <si>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</si>
  <si>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</si>
  <si>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</si>
  <si>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</si>
  <si>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</si>
  <si>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</si>
  <si>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</si>
  <si>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</si>
  <si>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</si>
  <si>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</si>
  <si>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</si>
  <si>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</si>
  <si>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</si>
  <si>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</si>
  <si>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</si>
  <si>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</si>
  <si>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</si>
  <si>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</si>
  <si>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</si>
  <si>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</si>
  <si>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</si>
  <si>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</si>
  <si>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</si>
  <si>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</si>
  <si>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</si>
  <si>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</si>
  <si>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</si>
  <si>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</si>
  <si>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</si>
  <si>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</si>
  <si>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</si>
  <si>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</si>
  <si>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</si>
  <si>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</si>
  <si>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</si>
  <si>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</si>
  <si>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</si>
  <si>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</si>
  <si>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</si>
  <si>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</si>
  <si>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</si>
  <si>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</si>
  <si>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</si>
  <si>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</si>
  <si>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</si>
  <si>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</si>
  <si>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</si>
  <si>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</si>
  <si>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</si>
  <si>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</si>
  <si>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</si>
  <si>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</si>
  <si>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</si>
  <si>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</si>
  <si>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</si>
  <si>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</si>
  <si>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</si>
  <si>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</si>
  <si>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</si>
  <si>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</si>
  <si>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</si>
  <si>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</si>
  <si>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</si>
  <si>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</si>
  <si>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</si>
  <si>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</si>
  <si>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</si>
  <si>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</si>
  <si>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</si>
  <si>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</si>
  <si>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</si>
  <si>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</si>
  <si>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</si>
  <si>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</si>
  <si>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</si>
  <si>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</si>
  <si>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</si>
  <si>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</si>
  <si>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</si>
  <si>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</si>
  <si>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</si>
  <si>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</si>
  <si>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</si>
  <si>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</si>
  <si>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</si>
  <si>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</si>
  <si>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</si>
  <si>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</si>
  <si>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</si>
  <si>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</si>
  <si>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</si>
  <si>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</si>
  <si>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</si>
  <si>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</si>
  <si>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</si>
  <si>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</si>
  <si>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</si>
  <si>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</si>
  <si>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</si>
  <si>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</si>
  <si>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</si>
  <si>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</si>
  <si>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</si>
  <si>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</si>
  <si>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</si>
  <si>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</si>
  <si>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</si>
  <si>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</si>
  <si>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</si>
  <si>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</si>
  <si>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</si>
  <si>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</si>
  <si>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</si>
  <si>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</si>
  <si>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</si>
  <si>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</si>
  <si>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</si>
  <si>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</si>
  <si>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</si>
  <si>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</si>
  <si>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</si>
  <si>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</si>
  <si>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</si>
  <si>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</si>
  <si>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</si>
  <si>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</si>
  <si>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</si>
  <si>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</si>
  <si>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</si>
  <si>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</si>
  <si>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</si>
  <si>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</si>
  <si>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</si>
  <si>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</si>
  <si>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</si>
  <si>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</si>
  <si>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</si>
  <si>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</si>
  <si>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</si>
  <si>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</si>
  <si>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</si>
  <si>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</si>
  <si>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</si>
  <si>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</si>
  <si>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</si>
  <si>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</si>
  <si>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</si>
  <si>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</si>
  <si>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</si>
  <si>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</si>
  <si>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</si>
  <si>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</si>
  <si>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</si>
  <si>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</si>
  <si>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</si>
  <si>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</si>
  <si>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</si>
  <si>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</si>
  <si>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</si>
  <si>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</si>
  <si>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</si>
  <si>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</si>
  <si>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</si>
  <si>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</si>
  <si>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</si>
  <si>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</si>
  <si>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</si>
  <si>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</si>
  <si>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</si>
  <si>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</si>
  <si>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</si>
  <si>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</si>
  <si>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</si>
  <si>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</si>
  <si>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</si>
  <si>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</si>
  <si>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</si>
  <si>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</si>
  <si>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</si>
  <si>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</si>
  <si>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</si>
  <si>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</si>
  <si>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</si>
  <si>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</si>
  <si>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</si>
  <si>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</si>
  <si>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</si>
  <si>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</si>
  <si>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</si>
  <si>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</si>
  <si>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</si>
  <si>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</si>
  <si>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</si>
  <si>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</si>
  <si>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</si>
  <si>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</si>
  <si>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</si>
  <si>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</si>
  <si>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</si>
  <si>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</si>
  <si>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</si>
  <si>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</si>
  <si>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</si>
  <si>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</si>
  <si>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</si>
  <si>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</si>
  <si>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</si>
  <si>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</si>
  <si>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</si>
  <si>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</si>
  <si>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</si>
  <si>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</si>
  <si>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</si>
  <si>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</si>
  <si>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</si>
  <si>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</si>
  <si>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</si>
  <si>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</si>
  <si>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</si>
  <si>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</si>
  <si>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</si>
  <si>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</si>
  <si>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</si>
  <si>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</si>
  <si>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</si>
  <si>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</si>
  <si>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</si>
  <si>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</si>
  <si>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</si>
  <si>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</si>
  <si>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</si>
  <si>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</si>
  <si>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</si>
  <si>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</si>
  <si>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</si>
  <si>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</si>
  <si>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</si>
  <si>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</si>
  <si>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</si>
  <si>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</si>
  <si>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</si>
  <si>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</si>
  <si>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</si>
  <si>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</si>
  <si>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</si>
  <si>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</si>
  <si>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</si>
  <si>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</si>
  <si>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</si>
  <si>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</si>
  <si>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</si>
  <si>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</si>
  <si>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</si>
  <si>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</si>
  <si>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</si>
  <si>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</si>
  <si>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</si>
  <si>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</si>
  <si>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</si>
  <si>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</si>
  <si>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</si>
  <si>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</si>
  <si>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</si>
  <si>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</si>
  <si>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</si>
  <si>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</si>
  <si>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</si>
  <si>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</si>
  <si>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</si>
  <si>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</si>
  <si>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</si>
  <si>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</si>
  <si>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</si>
  <si>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</si>
  <si>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</si>
  <si>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</si>
  <si>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</si>
  <si>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</si>
  <si>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</si>
  <si>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</si>
  <si>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</si>
  <si>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</si>
  <si>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</si>
  <si>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</si>
  <si>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</si>
  <si>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</si>
  <si>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</si>
  <si>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</si>
  <si>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</si>
  <si>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</si>
  <si>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</si>
  <si>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</si>
  <si>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</si>
  <si>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</si>
  <si>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</si>
  <si>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</si>
  <si>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</si>
  <si>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</si>
  <si>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</si>
  <si>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</si>
  <si>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</si>
  <si>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</si>
  <si>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</si>
  <si>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</si>
  <si>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</si>
  <si>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</si>
  <si>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</si>
  <si>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</si>
  <si>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</si>
  <si>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</si>
  <si>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</si>
  <si>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</si>
  <si>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</si>
  <si>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</si>
  <si>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</si>
  <si>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</si>
  <si>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</si>
  <si>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</si>
  <si>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</si>
  <si>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</si>
  <si>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</si>
  <si>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</si>
  <si>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</si>
  <si>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</si>
  <si>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</si>
  <si>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</si>
  <si>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</si>
  <si>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</si>
  <si>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</si>
  <si>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</si>
  <si>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</si>
  <si>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</si>
  <si>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</si>
  <si>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</si>
  <si>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</si>
  <si>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</si>
  <si>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</si>
  <si>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</si>
  <si>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</si>
  <si>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</si>
  <si>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</si>
  <si>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</si>
  <si>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</si>
  <si>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</si>
  <si>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</si>
  <si>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</si>
  <si>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</si>
  <si>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</si>
  <si>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</si>
  <si>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</si>
  <si>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</si>
  <si>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</si>
  <si>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</si>
  <si>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</si>
  <si>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</si>
  <si>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</si>
  <si>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</si>
  <si>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</si>
  <si>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</si>
  <si>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</si>
  <si>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</si>
  <si>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</si>
  <si>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</si>
  <si>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</si>
  <si>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</si>
  <si>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</si>
  <si>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</si>
  <si>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</si>
  <si>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</si>
  <si>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</si>
  <si>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</si>
  <si>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</si>
  <si>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</si>
  <si>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</si>
  <si>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</si>
  <si>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</si>
  <si>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</si>
  <si>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</si>
  <si>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</si>
  <si>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01.01.2010 - 30.09.2010</t>
  </si>
  <si>
    <t>Date:25.10.2010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</si>
</sst>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69">
      <selection activeCell="G95" sqref="G9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1010</v>
      </c>
      <c r="D12" s="306">
        <v>1025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6102</v>
      </c>
      <c r="D13" s="306">
        <v>5678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403</v>
      </c>
      <c r="D14" s="306">
        <v>412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369</v>
      </c>
      <c r="D15" s="306">
        <v>424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20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230</v>
      </c>
      <c r="D17" s="306">
        <v>693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3</v>
      </c>
      <c r="D18" s="306">
        <v>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8456</v>
      </c>
      <c r="D19" s="43">
        <f>SUM(D11:D18)</f>
        <v>8574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386</v>
      </c>
      <c r="H20" s="310">
        <v>386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34</v>
      </c>
      <c r="D24" s="306">
        <v>2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2817</v>
      </c>
      <c r="H25" s="43">
        <f>H19+H20+H21</f>
        <v>2817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34</v>
      </c>
      <c r="D27" s="43">
        <f>SUM(D23:D26)</f>
        <v>2</v>
      </c>
      <c r="E27" s="44" t="s">
        <v>231</v>
      </c>
      <c r="F27" s="33" t="s">
        <v>37</v>
      </c>
      <c r="G27" s="43">
        <f>SUM(G28:G30)</f>
        <v>3350</v>
      </c>
      <c r="H27" s="43">
        <f>SUM(H28:H30)</f>
        <v>2647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3350</v>
      </c>
      <c r="H28" s="306">
        <v>2647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604</v>
      </c>
      <c r="H31" s="306">
        <v>771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3954</v>
      </c>
      <c r="H33" s="43">
        <f>H27+H31+H32</f>
        <v>3418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9043</v>
      </c>
      <c r="H36" s="43">
        <f>H25+H17+H33</f>
        <v>8507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1924</v>
      </c>
      <c r="H48" s="306">
        <v>2475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1924</v>
      </c>
      <c r="H49" s="43">
        <f>SUM(H43:H48)</f>
        <v>2475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/>
      <c r="H53" s="306"/>
    </row>
    <row r="54" spans="1:8" ht="15">
      <c r="A54" s="28" t="s">
        <v>177</v>
      </c>
      <c r="B54" s="38" t="s">
        <v>77</v>
      </c>
      <c r="C54" s="32">
        <v>5</v>
      </c>
      <c r="D54" s="306">
        <v>4</v>
      </c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8495</v>
      </c>
      <c r="D55" s="43">
        <f>D19+D20+D21+D27+D32+D45+D51+D53+D54</f>
        <v>8580</v>
      </c>
      <c r="E55" s="30" t="s">
        <v>251</v>
      </c>
      <c r="F55" s="48" t="s">
        <v>80</v>
      </c>
      <c r="G55" s="43">
        <f>G49+G51+G52+G53+G54</f>
        <v>1924</v>
      </c>
      <c r="H55" s="43">
        <f>H49+H51+H52+H53+H54</f>
        <v>2475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4750</v>
      </c>
      <c r="D58" s="306">
        <v>3551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494</v>
      </c>
      <c r="D59" s="306">
        <v>634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46</v>
      </c>
      <c r="D60" s="306">
        <v>47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677</v>
      </c>
      <c r="D61" s="306">
        <v>522</v>
      </c>
      <c r="E61" s="34" t="s">
        <v>257</v>
      </c>
      <c r="F61" s="60" t="s">
        <v>87</v>
      </c>
      <c r="G61" s="43">
        <f>SUM(G62:G68)</f>
        <v>6576</v>
      </c>
      <c r="H61" s="43">
        <f>SUM(H62:H68)</f>
        <v>5360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329</v>
      </c>
      <c r="H62" s="306">
        <v>154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5967</v>
      </c>
      <c r="D64" s="43">
        <f>SUM(D58:D63)</f>
        <v>4754</v>
      </c>
      <c r="E64" s="30" t="s">
        <v>259</v>
      </c>
      <c r="F64" s="33" t="s">
        <v>93</v>
      </c>
      <c r="G64" s="306">
        <v>5825</v>
      </c>
      <c r="H64" s="306">
        <v>4822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101</v>
      </c>
      <c r="H65" s="306">
        <v>47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105</v>
      </c>
      <c r="H66" s="306">
        <v>111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56</v>
      </c>
      <c r="H67" s="306">
        <v>37</v>
      </c>
    </row>
    <row r="68" spans="1:8" ht="15">
      <c r="A68" s="28" t="s">
        <v>190</v>
      </c>
      <c r="B68" s="31" t="s">
        <v>98</v>
      </c>
      <c r="C68" s="32">
        <v>3173</v>
      </c>
      <c r="D68" s="306">
        <v>3139</v>
      </c>
      <c r="E68" s="30" t="s">
        <v>264</v>
      </c>
      <c r="F68" s="33" t="s">
        <v>99</v>
      </c>
      <c r="G68" s="306">
        <v>160</v>
      </c>
      <c r="H68" s="306">
        <v>189</v>
      </c>
    </row>
    <row r="69" spans="1:8" ht="15">
      <c r="A69" s="28" t="s">
        <v>191</v>
      </c>
      <c r="B69" s="31" t="s">
        <v>100</v>
      </c>
      <c r="C69" s="32">
        <v>212</v>
      </c>
      <c r="D69" s="306">
        <v>121</v>
      </c>
      <c r="E69" s="41" t="s">
        <v>265</v>
      </c>
      <c r="F69" s="33" t="s">
        <v>101</v>
      </c>
      <c r="G69" s="306">
        <v>734</v>
      </c>
      <c r="H69" s="306">
        <v>804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236</v>
      </c>
      <c r="D71" s="306">
        <v>309</v>
      </c>
      <c r="E71" s="44" t="s">
        <v>267</v>
      </c>
      <c r="F71" s="36" t="s">
        <v>105</v>
      </c>
      <c r="G71" s="43">
        <f>G59+G60+G61+G69+G70</f>
        <v>7310</v>
      </c>
      <c r="H71" s="43">
        <f>H59+H60+H61+H69+H70</f>
        <v>6164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14</v>
      </c>
      <c r="D74" s="306">
        <v>19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3635</v>
      </c>
      <c r="D75" s="43">
        <f>SUM(D67:D74)</f>
        <v>3588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39</v>
      </c>
      <c r="H76" s="306">
        <v>40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7349</v>
      </c>
      <c r="H79" s="312">
        <f>H71+H74+H75+H76</f>
        <v>6204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120</v>
      </c>
      <c r="D87" s="306">
        <v>247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93</v>
      </c>
      <c r="D88" s="306">
        <v>11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219</v>
      </c>
      <c r="D91" s="43">
        <f>SUM(D87:D90)</f>
        <v>264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9821</v>
      </c>
      <c r="D93" s="43">
        <f>D64+D75+D84+D91+D92</f>
        <v>8606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18316</v>
      </c>
      <c r="D94" s="312">
        <f>D93+D55</f>
        <v>17186</v>
      </c>
      <c r="E94" s="313" t="s">
        <v>271</v>
      </c>
      <c r="F94" s="48" t="s">
        <v>129</v>
      </c>
      <c r="G94" s="312">
        <f>G79+G55+G39+G36</f>
        <v>18316</v>
      </c>
      <c r="H94" s="312">
        <f>H79+H55+H39+H36</f>
        <v>17186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526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22">
      <selection activeCell="G15" sqref="G15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529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527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01.01.2010 - 30.09.2010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11870</v>
      </c>
      <c r="D8" s="298">
        <v>10122</v>
      </c>
      <c r="E8" s="110" t="s">
        <v>361</v>
      </c>
      <c r="F8" s="113" t="s">
        <v>273</v>
      </c>
      <c r="G8" s="288">
        <v>14474</v>
      </c>
      <c r="H8" s="288">
        <v>12656</v>
      </c>
    </row>
    <row r="9" spans="1:8" ht="12">
      <c r="A9" s="110" t="s">
        <v>331</v>
      </c>
      <c r="B9" s="111" t="s">
        <v>274</v>
      </c>
      <c r="C9" s="298">
        <v>648</v>
      </c>
      <c r="D9" s="298">
        <v>642</v>
      </c>
      <c r="E9" s="110" t="s">
        <v>362</v>
      </c>
      <c r="F9" s="113" t="s">
        <v>275</v>
      </c>
      <c r="G9" s="288">
        <v>37</v>
      </c>
      <c r="H9" s="288">
        <v>487</v>
      </c>
    </row>
    <row r="10" spans="1:8" ht="12">
      <c r="A10" s="110" t="s">
        <v>332</v>
      </c>
      <c r="B10" s="111" t="s">
        <v>276</v>
      </c>
      <c r="C10" s="298">
        <v>364</v>
      </c>
      <c r="D10" s="298">
        <v>214</v>
      </c>
      <c r="E10" s="114" t="s">
        <v>363</v>
      </c>
      <c r="F10" s="113" t="s">
        <v>277</v>
      </c>
      <c r="G10" s="288">
        <v>24</v>
      </c>
      <c r="H10" s="288">
        <v>46</v>
      </c>
    </row>
    <row r="11" spans="1:8" ht="12">
      <c r="A11" s="110" t="s">
        <v>333</v>
      </c>
      <c r="B11" s="111" t="s">
        <v>278</v>
      </c>
      <c r="C11" s="298">
        <v>850</v>
      </c>
      <c r="D11" s="298">
        <v>854</v>
      </c>
      <c r="E11" s="114" t="s">
        <v>265</v>
      </c>
      <c r="F11" s="113" t="s">
        <v>279</v>
      </c>
      <c r="G11" s="288">
        <v>325</v>
      </c>
      <c r="H11" s="288">
        <v>571</v>
      </c>
    </row>
    <row r="12" spans="1:18" ht="12">
      <c r="A12" s="110" t="s">
        <v>334</v>
      </c>
      <c r="B12" s="111" t="s">
        <v>280</v>
      </c>
      <c r="C12" s="298">
        <v>143</v>
      </c>
      <c r="D12" s="298">
        <v>157</v>
      </c>
      <c r="E12" s="115" t="s">
        <v>364</v>
      </c>
      <c r="F12" s="116" t="s">
        <v>281</v>
      </c>
      <c r="G12" s="289">
        <f>SUM(G8:G11)</f>
        <v>14860</v>
      </c>
      <c r="H12" s="289">
        <f>SUM(H8:H11)</f>
        <v>13760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187</v>
      </c>
      <c r="D13" s="298">
        <v>570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-15</v>
      </c>
      <c r="D14" s="119">
        <v>188</v>
      </c>
      <c r="E14" s="107" t="s">
        <v>365</v>
      </c>
      <c r="F14" s="120" t="s">
        <v>284</v>
      </c>
      <c r="G14" s="288">
        <v>1</v>
      </c>
      <c r="H14" s="288"/>
    </row>
    <row r="15" spans="1:8" ht="12">
      <c r="A15" s="110" t="s">
        <v>337</v>
      </c>
      <c r="B15" s="111" t="s">
        <v>285</v>
      </c>
      <c r="C15" s="119">
        <v>79</v>
      </c>
      <c r="D15" s="119">
        <v>20</v>
      </c>
      <c r="E15" s="110" t="s">
        <v>366</v>
      </c>
      <c r="F15" s="118" t="s">
        <v>286</v>
      </c>
      <c r="G15" s="291">
        <v>1</v>
      </c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14126</v>
      </c>
      <c r="D18" s="124">
        <f>SUM(D8:D14)+D15</f>
        <v>12767</v>
      </c>
      <c r="E18" s="125" t="s">
        <v>368</v>
      </c>
      <c r="F18" s="118" t="s">
        <v>290</v>
      </c>
      <c r="G18" s="288">
        <v>31</v>
      </c>
      <c r="H18" s="288">
        <v>4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141</v>
      </c>
      <c r="D21" s="112">
        <v>96</v>
      </c>
      <c r="E21" s="125" t="s">
        <v>371</v>
      </c>
      <c r="F21" s="118" t="s">
        <v>294</v>
      </c>
      <c r="G21" s="288">
        <v>1</v>
      </c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4</v>
      </c>
      <c r="D23" s="112">
        <v>3</v>
      </c>
      <c r="E23" s="115" t="s">
        <v>373</v>
      </c>
      <c r="F23" s="120" t="s">
        <v>298</v>
      </c>
      <c r="G23" s="289">
        <f>SUM(G18:G22)</f>
        <v>32</v>
      </c>
      <c r="H23" s="289">
        <f>SUM(H18:H22)</f>
        <v>5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18</v>
      </c>
      <c r="D24" s="112">
        <v>37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163</v>
      </c>
      <c r="D25" s="124">
        <f>SUM(D21:D24)</f>
        <v>136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14289</v>
      </c>
      <c r="D27" s="109">
        <f>D25+D18</f>
        <v>12903</v>
      </c>
      <c r="E27" s="103" t="s">
        <v>374</v>
      </c>
      <c r="F27" s="120" t="s">
        <v>302</v>
      </c>
      <c r="G27" s="290">
        <f>G12+G14+G23</f>
        <v>14893</v>
      </c>
      <c r="H27" s="289">
        <f>H12+H14+H23</f>
        <v>13765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v>604</v>
      </c>
      <c r="D29" s="109">
        <v>862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14289</v>
      </c>
      <c r="D32" s="124">
        <f>D27+D30+D31</f>
        <v>12903</v>
      </c>
      <c r="E32" s="103" t="s">
        <v>378</v>
      </c>
      <c r="F32" s="120" t="s">
        <v>310</v>
      </c>
      <c r="G32" s="146">
        <f>G31+G30+G27</f>
        <v>14893</v>
      </c>
      <c r="H32" s="146">
        <f>H31+H30+H27</f>
        <v>13765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v>604</v>
      </c>
      <c r="D33" s="109">
        <v>862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/>
      <c r="D34" s="124"/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v>604</v>
      </c>
      <c r="D38" s="141">
        <f>D33-D34</f>
        <v>862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v>604</v>
      </c>
      <c r="D40" s="104">
        <f>D38</f>
        <v>862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14893</v>
      </c>
      <c r="D41" s="146">
        <f>D32+D33</f>
        <v>13765</v>
      </c>
      <c r="E41" s="145" t="s">
        <v>358</v>
      </c>
      <c r="F41" s="140" t="s">
        <v>324</v>
      </c>
      <c r="G41" s="146">
        <f>G38+G32</f>
        <v>14893</v>
      </c>
      <c r="H41" s="146">
        <f>H38+H32</f>
        <v>13765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Date:25.10.2010</v>
      </c>
      <c r="B46" s="294"/>
      <c r="C46" s="317" t="s">
        <v>526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7">
      <selection activeCell="C16" sqref="C1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529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527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12.75" thickBot="1">
      <c r="A6" s="93" t="s">
        <v>4</v>
      </c>
      <c r="B6" s="301" t="str">
        <f>'Balance Sheet'!E5</f>
        <v>01.01.2010 - 30.09.2010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17187</v>
      </c>
      <c r="D9" s="184">
        <v>14918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-14325</v>
      </c>
      <c r="D10" s="184">
        <v>-13072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-972</v>
      </c>
      <c r="D12" s="184">
        <v>-1023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-89</v>
      </c>
      <c r="D14" s="184">
        <v>-70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36</v>
      </c>
      <c r="D15" s="184"/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-4</v>
      </c>
      <c r="D17" s="184">
        <v>-4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-873</v>
      </c>
      <c r="D18" s="184">
        <v>-464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960</v>
      </c>
      <c r="D19" s="180">
        <f>SUM(D9:D18)</f>
        <v>285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-94</v>
      </c>
      <c r="D21" s="184">
        <v>41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/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>
        <v>29</v>
      </c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-94</v>
      </c>
      <c r="D31" s="180">
        <f>SUM(D21:D30)</f>
        <v>70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-822</v>
      </c>
      <c r="D37" s="184">
        <v>-250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-21</v>
      </c>
      <c r="D38" s="184">
        <v>-11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-68</v>
      </c>
      <c r="D39" s="184">
        <v>-68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-911</v>
      </c>
      <c r="D41" s="180">
        <f>SUM(D33:D40)</f>
        <v>-329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-45</v>
      </c>
      <c r="D42" s="180">
        <f>D19+D31+D41</f>
        <v>26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264</v>
      </c>
      <c r="D43" s="196">
        <v>208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219</v>
      </c>
      <c r="D44" s="180">
        <f>D43+D42</f>
        <v>234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213</v>
      </c>
      <c r="D45" s="197">
        <v>228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Date:25.10.2010</v>
      </c>
      <c r="B48" s="294"/>
      <c r="C48" s="317" t="s">
        <v>525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6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528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527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01.01.2010 - 30.09.2010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386</v>
      </c>
      <c r="F11" s="251">
        <v>608</v>
      </c>
      <c r="G11" s="251">
        <v>0</v>
      </c>
      <c r="H11" s="252">
        <v>1823</v>
      </c>
      <c r="I11" s="251">
        <v>3418</v>
      </c>
      <c r="J11" s="251"/>
      <c r="K11" s="252"/>
      <c r="L11" s="253">
        <f>SUM(C11:K11)</f>
        <v>8507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386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3418</v>
      </c>
      <c r="J15" s="261">
        <f t="shared" si="2"/>
        <v>0</v>
      </c>
      <c r="K15" s="261">
        <f t="shared" si="2"/>
        <v>0</v>
      </c>
      <c r="L15" s="253">
        <f t="shared" si="1"/>
        <v>8507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604</v>
      </c>
      <c r="J16" s="267">
        <v>0</v>
      </c>
      <c r="K16" s="252"/>
      <c r="L16" s="253">
        <f t="shared" si="1"/>
        <v>604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-68</v>
      </c>
      <c r="J17" s="268">
        <f>J18+J19</f>
        <v>0</v>
      </c>
      <c r="K17" s="268">
        <f t="shared" si="3"/>
        <v>0</v>
      </c>
      <c r="L17" s="253">
        <f t="shared" si="1"/>
        <v>-68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-68</v>
      </c>
      <c r="J18" s="252"/>
      <c r="K18" s="252"/>
      <c r="L18" s="253">
        <f t="shared" si="1"/>
        <v>-68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386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3954</v>
      </c>
      <c r="J29" s="257">
        <f t="shared" si="7"/>
        <v>0</v>
      </c>
      <c r="K29" s="257">
        <f t="shared" si="7"/>
        <v>0</v>
      </c>
      <c r="L29" s="253">
        <f>SUM(C29:K29)</f>
        <v>9043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386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3954</v>
      </c>
      <c r="J32" s="257">
        <f t="shared" si="8"/>
        <v>0</v>
      </c>
      <c r="K32" s="257">
        <f t="shared" si="8"/>
        <v>0</v>
      </c>
      <c r="L32" s="253">
        <f>SUM(C32:K32)</f>
        <v>9043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Date:25.10.2010</v>
      </c>
      <c r="B34" s="294"/>
      <c r="C34" s="317" t="s">
        <v>526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2010-07-29T08:17:13Z</cp:lastPrinted>
  <dcterms:created xsi:type="dcterms:W3CDTF">2006-10-19T06:45:18Z</dcterms:created>
  <dcterms:modified xsi:type="dcterms:W3CDTF">2010-10-28T10:34:56Z</dcterms:modified>
  <cp:category/>
  <cp:version/>
  <cp:contentType/>
  <cp:contentStatus/>
</cp:coreProperties>
</file>