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75" windowHeight="9420" activeTab="3"/>
  </bookViews>
  <sheets>
    <sheet name="Balans" sheetId="1" r:id="rId1"/>
    <sheet name="Sp.Balans" sheetId="2" r:id="rId2"/>
    <sheet name="OPR" sheetId="3" r:id="rId3"/>
    <sheet name="OPP" sheetId="4" r:id="rId4"/>
    <sheet name="SK" sheetId="5" r:id="rId5"/>
  </sheets>
  <definedNames>
    <definedName name="_xlnm.Print_Area" localSheetId="3">'OPP'!$A$1:$G$43</definedName>
    <definedName name="_xlnm.Print_Area" localSheetId="2">'OPR'!$A$1:$C$49</definedName>
  </definedNames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C30" authorId="0">
      <text>
        <r>
          <rPr>
            <b/>
            <sz val="10"/>
            <rFont val="Tahoma"/>
            <family val="0"/>
          </rPr>
          <t>S: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Tereza</author>
  </authors>
  <commentList>
    <comment ref="H14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<sst xmlns="http://schemas.openxmlformats.org/spreadsheetml/2006/main" count="231" uniqueCount="207">
  <si>
    <t>на "БАЛКАНКАР - ЗАРЯ" АД гр. Павликени</t>
  </si>
  <si>
    <t>хил. лв.</t>
  </si>
  <si>
    <t>АКТИВИ</t>
  </si>
  <si>
    <t>Нетекущи (Дълготрайни) активи</t>
  </si>
  <si>
    <t>Дълготрайни материални активи</t>
  </si>
  <si>
    <t>Всичко нетекущи (дълготрайни) активи</t>
  </si>
  <si>
    <t>Текущи активи</t>
  </si>
  <si>
    <t>Материални запаси</t>
  </si>
  <si>
    <t>Вземания</t>
  </si>
  <si>
    <t>Парични средства</t>
  </si>
  <si>
    <t>Текущи данъчни вземания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</si>
  <si>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</si>
  <si>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</si>
  <si>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</si>
  <si>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</si>
  <si>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</si>
  <si>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</si>
  <si>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Неразпределена печалба</t>
  </si>
  <si>
    <t>Всичко собствен капитал</t>
  </si>
  <si>
    <t>Нетекущи пасиви</t>
  </si>
  <si>
    <t>ТЕКУЩИ ПАСИВИ</t>
  </si>
  <si>
    <t>Текущи данъчни задължения</t>
  </si>
  <si>
    <t>Текущи задължения</t>
  </si>
  <si>
    <t>Задължения към персонала</t>
  </si>
  <si>
    <t>Задължения към осигурители</t>
  </si>
  <si>
    <t>Задължения към свързани предприятия</t>
  </si>
  <si>
    <t>Други текущи пасиви</t>
  </si>
  <si>
    <t>Общо текущи пасиви</t>
  </si>
  <si>
    <t>ОБЩО ПАСИВИ</t>
  </si>
  <si>
    <t>ОБЩО ПАСИВИ И СОБСТВЕН КАПИТАЛ</t>
  </si>
  <si>
    <t>Съставител :………………….</t>
  </si>
  <si>
    <t xml:space="preserve">       Изп. директор : ………………….</t>
  </si>
  <si>
    <t>СПРАВКА (БЕЛЕЖКИ) КЪМ  БАЛАНСА</t>
  </si>
  <si>
    <t>на "Балканкар - Заря" АД гр. Павликени</t>
  </si>
  <si>
    <t>No</t>
  </si>
  <si>
    <t>Съдържание</t>
  </si>
  <si>
    <t>Дълготрайни материални активи:</t>
  </si>
  <si>
    <t>Земи</t>
  </si>
  <si>
    <t>Сгради</t>
  </si>
  <si>
    <t>Машини и оборудване</t>
  </si>
  <si>
    <t>Съоръжения</t>
  </si>
  <si>
    <t>Транспортни средства</t>
  </si>
  <si>
    <t>Компютърна техника</t>
  </si>
  <si>
    <t>Обзавеждане и трайни активи</t>
  </si>
  <si>
    <t>Материални запаси:</t>
  </si>
  <si>
    <t>Материали</t>
  </si>
  <si>
    <t>Продукция</t>
  </si>
  <si>
    <t>Стоки</t>
  </si>
  <si>
    <t>Незавършено производство</t>
  </si>
  <si>
    <t>Търговски и други вземания:</t>
  </si>
  <si>
    <t>Вземания от клиенти извън групата</t>
  </si>
  <si>
    <t>Вземания от свързани предприятия</t>
  </si>
  <si>
    <t>Данъци за възстановяване</t>
  </si>
  <si>
    <t>Други вземания</t>
  </si>
  <si>
    <t>Други дългосрочни задължения</t>
  </si>
  <si>
    <t>Текущи задължения:</t>
  </si>
  <si>
    <t>Основен капитал:</t>
  </si>
  <si>
    <t>Записан</t>
  </si>
  <si>
    <t>Внесен</t>
  </si>
  <si>
    <t>Акции:</t>
  </si>
  <si>
    <t>Брой на оторизираните акции</t>
  </si>
  <si>
    <t>Брой на емитираните акции</t>
  </si>
  <si>
    <t>Номинална стойност на акция</t>
  </si>
  <si>
    <t>Резерви:</t>
  </si>
  <si>
    <t>Общи резерви</t>
  </si>
  <si>
    <t>Резерви от оценки на активи</t>
  </si>
  <si>
    <t>Други резерви</t>
  </si>
  <si>
    <t>О Т Ч Е Т    З А    Д О Х О Д И Т Е</t>
  </si>
  <si>
    <t>на "БАЛКАНКАР-ЗАРЯ" - АД гр. Павликени</t>
  </si>
  <si>
    <t>Наименование на приходите и разходите</t>
  </si>
  <si>
    <t>Нетни приходи от продажби на :</t>
  </si>
  <si>
    <t>Услуги</t>
  </si>
  <si>
    <t>Други приходи</t>
  </si>
  <si>
    <t>Всичко 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</si>
  <si>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</si>
  <si>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</si>
  <si>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</si>
  <si>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</si>
  <si>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амортизация</t>
  </si>
  <si>
    <t>Други разходи</t>
  </si>
  <si>
    <t>Всичко разходи по икономически елементи</t>
  </si>
  <si>
    <t>Суми с корективен характер</t>
  </si>
  <si>
    <t>Други суми с корективен характер</t>
  </si>
  <si>
    <t>Всичко суми с корективен характер</t>
  </si>
  <si>
    <t>Финансови разходи</t>
  </si>
  <si>
    <t>Финансови приходи</t>
  </si>
  <si>
    <t>ОБЩО ПРИХОДИ</t>
  </si>
  <si>
    <t>ОБЩО РАЗХОДИ</t>
  </si>
  <si>
    <t>Съставител :……………………….</t>
  </si>
  <si>
    <t>Изп. директор :…………………………..</t>
  </si>
  <si>
    <t>Изменение на запасите от незавършено производство и продукция.</t>
  </si>
  <si>
    <t>Разходи за придобиване на ДMA</t>
  </si>
  <si>
    <t>хил.лв</t>
  </si>
  <si>
    <t xml:space="preserve">      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</si>
  <si>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</si>
  <si>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</si>
  <si>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</si>
  <si>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</si>
  <si>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</si>
  <si>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</si>
  <si>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</si>
  <si>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1. Парични потоци, свързани с търговски контрагенти</t>
  </si>
  <si>
    <t xml:space="preserve"> 2. Парични потоци, свързани с краткосрочни финансови активи, държани за търговски цели</t>
  </si>
  <si>
    <t xml:space="preserve"> 3. Парични потоци, свързани с трудови възнаграждения</t>
  </si>
  <si>
    <t xml:space="preserve"> 4. Парични потоци, свързани с лихви, комисионни, дивиденти и други подобни </t>
  </si>
  <si>
    <t xml:space="preserve"> 5. Парични потоци от положителни и отрицателни валутни курсови разлики</t>
  </si>
  <si>
    <t xml:space="preserve"> 6. Платени и възстановени данъци върху печалбата</t>
  </si>
  <si>
    <t xml:space="preserve"> 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</si>
  <si>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</si>
  <si>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</si>
  <si>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 xml:space="preserve"> 1. Парични потоци, свързани с дълготрайни активи </t>
  </si>
  <si>
    <t xml:space="preserve"> 3. Парични потоци, свързани с лихви, комисионни, дивиденти и други подобни </t>
  </si>
  <si>
    <t xml:space="preserve"> 4. Парични потоци от бизнескомбинации - придобивания</t>
  </si>
  <si>
    <t>Всичко парични потоци от инвестиционна дейност (Б)</t>
  </si>
  <si>
    <t>В. Парични потоци от финансова дейност</t>
  </si>
  <si>
    <t xml:space="preserve"> 1. Парични потоци от емитиране и обратно придобиване на ценни книжа</t>
  </si>
  <si>
    <t xml:space="preserve"> 2. Парични потоци от допълнителни вноски и връщането им на собствениците</t>
  </si>
  <si>
    <t xml:space="preserve"> 3. Парични потоци, свързани с получени или предоставени заеми</t>
  </si>
  <si>
    <t xml:space="preserve"> 6. Парични потоци от положителни и отрицателни валутни курсови разлики</t>
  </si>
  <si>
    <t xml:space="preserve"> 7. Други парични потоци от финансова дейност</t>
  </si>
  <si>
    <t>Всичко парични потоци от финансова 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</si>
  <si>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</si>
  <si>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</si>
  <si>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</si>
  <si>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О Т Ч Е Т ЗА ПАРИЧНИТЕ ПОТОЦИ ПО ПРЕКИЯ МЕТОД </t>
  </si>
  <si>
    <t>НА "БАЛКАНКАР-ЗАРЯ" АД,гр.ПАВЛИКЕНИ</t>
  </si>
  <si>
    <t xml:space="preserve"> 7. Платени/възст.данъци/без данък печалба/</t>
  </si>
  <si>
    <t xml:space="preserve"> 4. Парични потоци от лихви,такси по заеми с инвестиционно .предназначение</t>
  </si>
  <si>
    <t>Показатели</t>
  </si>
  <si>
    <t>Р Е З Е Р В И</t>
  </si>
  <si>
    <t>Финансов резултат</t>
  </si>
  <si>
    <t>Резерв</t>
  </si>
  <si>
    <t>Общо собствен капитал</t>
  </si>
  <si>
    <t>Премии от емисия</t>
  </si>
  <si>
    <t>Резерв от последващи оценки на активи и пасиви</t>
  </si>
  <si>
    <t>Целевеи резерви</t>
  </si>
  <si>
    <t>Общи</t>
  </si>
  <si>
    <t>Специализирани</t>
  </si>
  <si>
    <t>Други</t>
  </si>
  <si>
    <t>Печалба</t>
  </si>
  <si>
    <t>Загуба</t>
  </si>
  <si>
    <t>Салдо в началото на отчетния период</t>
  </si>
  <si>
    <t>1. Изменения за сметка на собствениците, в т. ч.</t>
  </si>
  <si>
    <t xml:space="preserve"> - увеличение</t>
  </si>
  <si>
    <t xml:space="preserve"> - намаление</t>
  </si>
  <si>
    <t>2. Финансов резултат за текущия период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</si>
  <si>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</si>
  <si>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</si>
  <si>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>4. Покриване на загуба</t>
  </si>
  <si>
    <t>5. Последващи оценки на дълготрайни материални активи, в т. ч:</t>
  </si>
  <si>
    <t xml:space="preserve"> - увеличения</t>
  </si>
  <si>
    <t xml:space="preserve"> - намаления</t>
  </si>
  <si>
    <t>6. Последващи оценки на финансови активи и инструменти, в т. ч.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</si>
  <si>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</si>
  <si>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</si>
  <si>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</si>
  <si>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</si>
  <si>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</si>
  <si>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</si>
  <si>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 xml:space="preserve">О Т Ч Е Т ЗА СОБСТВЕНИЯ КАПИТАЛ </t>
  </si>
  <si>
    <t>на "БАЛКАНКАР-ЗАРЯ" АД гр.ПАВЛИКЕНИ</t>
  </si>
  <si>
    <t xml:space="preserve">                     /М.Пътова/</t>
  </si>
  <si>
    <t xml:space="preserve">                   /М.Пътова/</t>
  </si>
  <si>
    <t xml:space="preserve">      Съставител:.........................                                                 Ръководител:...........................                      </t>
  </si>
  <si>
    <t xml:space="preserve">Б А Л А Н С   </t>
  </si>
  <si>
    <t>Пасиви по отсрочени данъци</t>
  </si>
  <si>
    <t>Задължения по лизингови договори</t>
  </si>
  <si>
    <t>Всичко нетекущи пасиви</t>
  </si>
  <si>
    <t>Съставил:……………………………….</t>
  </si>
  <si>
    <t>Изп.директор:………………………….</t>
  </si>
  <si>
    <t xml:space="preserve">                  /М.Пътова/                                                          /инж.М.Георгиев/</t>
  </si>
  <si>
    <t>Разходи по отсрочени данъци</t>
  </si>
  <si>
    <t xml:space="preserve"> 5. Плащания на лихви по лизингови договори</t>
  </si>
  <si>
    <t>Съставил:……………………………</t>
  </si>
  <si>
    <t>Изп.директор:…………………………………..</t>
  </si>
  <si>
    <t>Задължения по облигационни заеми</t>
  </si>
  <si>
    <t xml:space="preserve">                                    /Евгени Стоев/</t>
  </si>
  <si>
    <t xml:space="preserve">                   /Евгени Стоев/</t>
  </si>
  <si>
    <t xml:space="preserve">                      / Евгени Стоев /</t>
  </si>
  <si>
    <t xml:space="preserve">                                                                                                                 /М.Пътова/                                                                                            /Евгени Стоев/</t>
  </si>
  <si>
    <t>/Евгени Стоев/</t>
  </si>
  <si>
    <t>дъщерни предприятия</t>
  </si>
  <si>
    <t>смесени предприятия</t>
  </si>
  <si>
    <t>Инвестиции ,в т.ч.:</t>
  </si>
  <si>
    <t xml:space="preserve">Ивестиции </t>
  </si>
  <si>
    <t>в дъщерни предприятия</t>
  </si>
  <si>
    <t>в смесени предприятия</t>
  </si>
  <si>
    <t>Задължения към доставчици и клиенти</t>
  </si>
  <si>
    <t xml:space="preserve"> 2. Парични потоци, свързани с предоставени заеми</t>
  </si>
  <si>
    <t>КЪМ 31.12.2007</t>
  </si>
  <si>
    <t>Активи по отсрочени данъци</t>
  </si>
  <si>
    <t>Акции на предпр., държани от самото предпр. или от дъщерни и асоциирани предприятия</t>
  </si>
  <si>
    <t>Финансови активи</t>
  </si>
  <si>
    <t>Балансова стойност на продадените активи без продукция</t>
  </si>
  <si>
    <t>НЕТНА ПЕЧАЛБА ЗА ПЕРИОДА</t>
  </si>
  <si>
    <t>Нематериални активи</t>
  </si>
  <si>
    <t xml:space="preserve">Текущ финансов резултат </t>
  </si>
  <si>
    <t>СЧЕТОВОДНА ПЕЧАЛБА/ЗАГУБА</t>
  </si>
  <si>
    <t>към 30.09.2008</t>
  </si>
  <si>
    <t xml:space="preserve">   към 30.09.2008</t>
  </si>
  <si>
    <t>КЪМ 30.09.2008</t>
  </si>
  <si>
    <t>За периода, завършващ на 30.09.2008</t>
  </si>
  <si>
    <t xml:space="preserve">                                                                              КЪМ 30.09.2008</t>
  </si>
  <si>
    <t>Дата:24.10.2008</t>
  </si>
  <si>
    <t>Дата:.24.10.2008</t>
  </si>
  <si>
    <t xml:space="preserve">Дата: 24.10.2008                                                  Съставил:…………………………                                               Изп.директор:…………………………………………….                        </t>
  </si>
  <si>
    <t xml:space="preserve"> 6. Покупка/продажба на инвестиции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</si>
</sst>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[Red]\-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2]dd\ mmmm\ yyyy\ &quot;г.&quot;"/>
  </numFmts>
  <fonts count="20">
    <font>
      <sz val="10"/>
      <name val="Arial"/>
      <family val="0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u val="single"/>
      <sz val="14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170" fontId="0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49" fontId="12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 applyProtection="1">
      <alignment horizontal="right"/>
      <protection locked="0"/>
    </xf>
    <xf numFmtId="0" fontId="14" fillId="2" borderId="1" xfId="0" applyNumberFormat="1" applyFont="1" applyFill="1" applyBorder="1" applyAlignment="1" applyProtection="1">
      <alignment horizontal="right"/>
      <protection locked="0"/>
    </xf>
    <xf numFmtId="0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2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3" xfId="0" applyNumberFormat="1" applyFont="1" applyFill="1" applyBorder="1" applyAlignment="1" applyProtection="1">
      <alignment horizontal="right"/>
      <protection locked="0"/>
    </xf>
    <xf numFmtId="0" fontId="12" fillId="0" borderId="1" xfId="0" applyNumberFormat="1" applyFont="1" applyFill="1" applyBorder="1" applyAlignment="1" applyProtection="1">
      <alignment horizontal="right"/>
      <protection locked="0"/>
    </xf>
    <xf numFmtId="0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5" xfId="0" applyNumberFormat="1" applyFont="1" applyFill="1" applyBorder="1" applyAlignment="1" applyProtection="1">
      <alignment horizontal="right"/>
      <protection locked="0"/>
    </xf>
    <xf numFmtId="0" fontId="12" fillId="0" borderId="6" xfId="0" applyNumberFormat="1" applyFont="1" applyFill="1" applyBorder="1" applyAlignment="1" applyProtection="1">
      <alignment horizontal="right"/>
      <protection locked="0"/>
    </xf>
    <xf numFmtId="0" fontId="12" fillId="0" borderId="2" xfId="0" applyNumberFormat="1" applyFont="1" applyFill="1" applyBorder="1" applyAlignment="1" applyProtection="1">
      <alignment horizontal="right"/>
      <protection locked="0"/>
    </xf>
    <xf numFmtId="0" fontId="12" fillId="0" borderId="7" xfId="0" applyNumberFormat="1" applyFont="1" applyFill="1" applyBorder="1" applyAlignment="1" applyProtection="1">
      <alignment horizontal="right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8" xfId="0" applyNumberFormat="1" applyFont="1" applyFill="1" applyBorder="1" applyAlignment="1" applyProtection="1">
      <alignment horizontal="right"/>
      <protection locked="0"/>
    </xf>
    <xf numFmtId="0" fontId="12" fillId="2" borderId="9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2" fillId="2" borderId="9" xfId="0" applyFont="1" applyFill="1" applyBorder="1" applyAlignment="1">
      <alignment vertical="center"/>
    </xf>
    <xf numFmtId="0" fontId="0" fillId="2" borderId="10" xfId="0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4" fillId="3" borderId="1" xfId="17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11" fillId="3" borderId="10" xfId="0" applyFont="1" applyFill="1" applyBorder="1" applyAlignment="1">
      <alignment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1" fillId="3" borderId="1" xfId="0" applyNumberFormat="1" applyFont="1" applyFill="1" applyBorder="1" applyAlignment="1" applyProtection="1">
      <alignment horizontal="right"/>
      <protection locked="0"/>
    </xf>
    <xf numFmtId="0" fontId="1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NumberFormat="1" applyFont="1" applyFill="1" applyBorder="1" applyAlignment="1" applyProtection="1">
      <alignment horizontal="right" vertical="center"/>
      <protection locked="0"/>
    </xf>
    <xf numFmtId="0" fontId="11" fillId="5" borderId="1" xfId="0" applyFont="1" applyFill="1" applyBorder="1" applyAlignment="1">
      <alignment horizontal="left"/>
    </xf>
    <xf numFmtId="0" fontId="11" fillId="5" borderId="1" xfId="0" applyNumberFormat="1" applyFont="1" applyFill="1" applyBorder="1" applyAlignment="1" applyProtection="1">
      <alignment horizontal="right"/>
      <protection locked="0"/>
    </xf>
    <xf numFmtId="0" fontId="11" fillId="3" borderId="4" xfId="0" applyNumberFormat="1" applyFont="1" applyFill="1" applyBorder="1" applyAlignment="1" applyProtection="1">
      <alignment horizontal="right"/>
      <protection locked="0"/>
    </xf>
    <xf numFmtId="0" fontId="11" fillId="3" borderId="3" xfId="0" applyNumberFormat="1" applyFont="1" applyFill="1" applyBorder="1" applyAlignment="1" applyProtection="1">
      <alignment horizontal="right"/>
      <protection locked="0"/>
    </xf>
    <xf numFmtId="0" fontId="11" fillId="3" borderId="11" xfId="0" applyNumberFormat="1" applyFont="1" applyFill="1" applyBorder="1" applyAlignment="1" applyProtection="1">
      <alignment horizontal="right"/>
      <protection locked="0"/>
    </xf>
    <xf numFmtId="0" fontId="1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14" fontId="4" fillId="5" borderId="12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/>
    </xf>
    <xf numFmtId="0" fontId="18" fillId="2" borderId="1" xfId="0" applyFont="1" applyFill="1" applyBorder="1" applyAlignment="1">
      <alignment/>
    </xf>
    <xf numFmtId="0" fontId="0" fillId="2" borderId="1" xfId="17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/>
    </xf>
    <xf numFmtId="0" fontId="18" fillId="2" borderId="1" xfId="17" applyNumberFormat="1" applyFont="1" applyFill="1" applyBorder="1" applyAlignment="1">
      <alignment horizontal="right"/>
    </xf>
    <xf numFmtId="0" fontId="18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11" fillId="3" borderId="14" xfId="0" applyFont="1" applyFill="1" applyBorder="1" applyAlignment="1">
      <alignment vertical="center" wrapText="1"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2" fillId="3" borderId="1" xfId="0" applyNumberFormat="1" applyFont="1" applyFill="1" applyBorder="1" applyAlignment="1" applyProtection="1">
      <alignment horizontal="right"/>
      <protection locked="0"/>
    </xf>
    <xf numFmtId="0" fontId="12" fillId="4" borderId="1" xfId="0" applyNumberFormat="1" applyFont="1" applyFill="1" applyBorder="1" applyAlignment="1" applyProtection="1">
      <alignment horizontal="right"/>
      <protection locked="0"/>
    </xf>
    <xf numFmtId="0" fontId="12" fillId="5" borderId="1" xfId="0" applyNumberFormat="1" applyFont="1" applyFill="1" applyBorder="1" applyAlignment="1" applyProtection="1">
      <alignment horizontal="right"/>
      <protection locked="0"/>
    </xf>
    <xf numFmtId="14" fontId="4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4" fillId="5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wrapText="1"/>
    </xf>
    <xf numFmtId="0" fontId="4" fillId="2" borderId="1" xfId="0" applyNumberFormat="1" applyFont="1" applyFill="1" applyBorder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2" fillId="5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1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2" fillId="5" borderId="2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/>
    </xf>
    <xf numFmtId="0" fontId="12" fillId="5" borderId="29" xfId="0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vertical="center" wrapText="1"/>
    </xf>
    <xf numFmtId="0" fontId="12" fillId="5" borderId="35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vertical="center" wrapText="1"/>
    </xf>
    <xf numFmtId="0" fontId="12" fillId="5" borderId="18" xfId="0" applyFont="1" applyFill="1" applyBorder="1" applyAlignment="1">
      <alignment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vertical="center" wrapText="1"/>
    </xf>
    <xf numFmtId="0" fontId="12" fillId="5" borderId="29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0" fontId="12" fillId="5" borderId="17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selection activeCell="A51" sqref="A51"/>
    </sheetView>
  </sheetViews>
  <sheetFormatPr defaultColWidth="9.140625" defaultRowHeight="12.75"/>
  <cols>
    <col min="1" max="1" width="43.421875" style="0" customWidth="1"/>
    <col min="2" max="2" width="17.421875" style="0" customWidth="1"/>
    <col min="3" max="3" width="19.421875" style="1" customWidth="1"/>
  </cols>
  <sheetData>
    <row r="1" spans="1:3" ht="12.75">
      <c r="A1" s="114" t="s">
        <v>164</v>
      </c>
      <c r="B1" s="114"/>
      <c r="C1" s="114"/>
    </row>
    <row r="2" spans="1:3" ht="12.75">
      <c r="A2" s="114"/>
      <c r="B2" s="114"/>
      <c r="C2" s="114"/>
    </row>
    <row r="3" spans="1:3" ht="15.75">
      <c r="A3" s="115" t="s">
        <v>0</v>
      </c>
      <c r="B3" s="115"/>
      <c r="C3" s="115"/>
    </row>
    <row r="4" spans="1:3" ht="15">
      <c r="A4" s="116" t="s">
        <v>198</v>
      </c>
      <c r="B4" s="116"/>
      <c r="C4" s="116"/>
    </row>
    <row r="5" ht="12.75"/>
    <row r="6" spans="1:3" ht="15.75" customHeight="1">
      <c r="A6" s="117" t="s">
        <v>2</v>
      </c>
      <c r="B6" s="108">
        <v>39721</v>
      </c>
      <c r="C6" s="108">
        <v>39447</v>
      </c>
    </row>
    <row r="7" spans="1:3" ht="12.75" customHeight="1">
      <c r="A7" s="117"/>
      <c r="B7" s="64" t="s">
        <v>1</v>
      </c>
      <c r="C7" s="64" t="s">
        <v>1</v>
      </c>
    </row>
    <row r="8" spans="1:3" ht="15">
      <c r="A8" s="4" t="s">
        <v>3</v>
      </c>
      <c r="B8" s="11"/>
      <c r="C8" s="8"/>
    </row>
    <row r="9" spans="1:3" ht="12.75">
      <c r="A9" s="3" t="s">
        <v>4</v>
      </c>
      <c r="B9" s="12">
        <v>3782</v>
      </c>
      <c r="C9" s="8">
        <v>3447</v>
      </c>
    </row>
    <row r="10" spans="1:3" ht="12.75">
      <c r="A10" s="3" t="s">
        <v>195</v>
      </c>
      <c r="B10" s="12">
        <v>99</v>
      </c>
      <c r="C10" s="8"/>
    </row>
    <row r="11" spans="1:3" ht="12.75">
      <c r="A11" s="3" t="s">
        <v>183</v>
      </c>
      <c r="B11" s="12">
        <v>3551</v>
      </c>
      <c r="C11" s="8">
        <v>3401</v>
      </c>
    </row>
    <row r="12" spans="1:3" ht="12.75">
      <c r="A12" s="3" t="s">
        <v>181</v>
      </c>
      <c r="B12" s="12">
        <v>3426</v>
      </c>
      <c r="C12" s="8">
        <v>3376</v>
      </c>
    </row>
    <row r="13" spans="1:3" ht="12.75">
      <c r="A13" s="3" t="s">
        <v>182</v>
      </c>
      <c r="B13" s="7">
        <v>125</v>
      </c>
      <c r="C13" s="8">
        <v>25</v>
      </c>
    </row>
    <row r="14" spans="1:3" ht="12.75">
      <c r="A14" s="3" t="s">
        <v>51</v>
      </c>
      <c r="B14" s="7">
        <v>40</v>
      </c>
      <c r="C14" s="8">
        <v>274</v>
      </c>
    </row>
    <row r="15" spans="1:3" ht="12.75">
      <c r="A15" s="3" t="s">
        <v>190</v>
      </c>
      <c r="B15" s="7">
        <v>8</v>
      </c>
      <c r="C15" s="8">
        <v>8</v>
      </c>
    </row>
    <row r="16" spans="1:3" ht="15">
      <c r="A16" s="59" t="s">
        <v>5</v>
      </c>
      <c r="B16" s="60">
        <f>B9+B10+B11+B14+B15</f>
        <v>7480</v>
      </c>
      <c r="C16" s="60">
        <f>C9+C11+C14+C15</f>
        <v>7130</v>
      </c>
    </row>
    <row r="17" spans="1:3" ht="15">
      <c r="A17" s="59" t="s">
        <v>6</v>
      </c>
      <c r="B17" s="7"/>
      <c r="C17" s="8"/>
    </row>
    <row r="18" spans="1:3" ht="12.75">
      <c r="A18" s="3" t="s">
        <v>7</v>
      </c>
      <c r="B18" s="7">
        <v>3198</v>
      </c>
      <c r="C18" s="8">
        <v>2244</v>
      </c>
    </row>
    <row r="19" spans="1:3" ht="12.75">
      <c r="A19" s="3" t="s">
        <v>8</v>
      </c>
      <c r="B19" s="7">
        <v>2813</v>
      </c>
      <c r="C19" s="8">
        <v>1150</v>
      </c>
    </row>
    <row r="20" spans="1:3" ht="12.75">
      <c r="A20" s="3" t="s">
        <v>192</v>
      </c>
      <c r="B20" s="7">
        <v>2128</v>
      </c>
      <c r="C20" s="8">
        <v>3459</v>
      </c>
    </row>
    <row r="21" spans="1:3" ht="12.75">
      <c r="A21" s="3" t="s">
        <v>9</v>
      </c>
      <c r="B21" s="7">
        <v>40</v>
      </c>
      <c r="C21" s="8">
        <v>22</v>
      </c>
    </row>
    <row r="22" spans="1:3" ht="12.75">
      <c r="A22" s="3" t="s">
        <v>10</v>
      </c>
      <c r="B22" s="7">
        <v>39</v>
      </c>
      <c r="C22" s="8">
        <v>152</v>
      </c>
    </row>
    <row r="23" spans="1:3" ht="15">
      <c r="A23" s="59" t="s">
        <v>11</v>
      </c>
      <c r="B23" s="60">
        <f>SUM(B18:B22)</f>
        <v>8218</v>
      </c>
      <c r="C23" s="60">
        <f>SUM(C18:C22)</f>
        <v>7027</v>
      </c>
    </row>
    <row r="24" spans="1:3" ht="15">
      <c r="A24" s="109" t="s">
        <v>12</v>
      </c>
      <c r="B24" s="110">
        <f>B16+B23</f>
        <v>15698</v>
      </c>
      <c r="C24" s="110">
        <f>C16+C23</f>
        <v>14157</v>
      </c>
    </row>
    <row r="25" spans="1:3" ht="15.75">
      <c r="A25" s="61" t="s">
        <v>13</v>
      </c>
      <c r="B25" s="71"/>
      <c r="C25" s="72"/>
    </row>
    <row r="26" spans="1:3" ht="15">
      <c r="A26" s="5" t="s">
        <v>14</v>
      </c>
      <c r="B26" s="7"/>
      <c r="C26" s="8"/>
    </row>
    <row r="27" spans="1:3" ht="12.75">
      <c r="A27" s="3" t="s">
        <v>15</v>
      </c>
      <c r="B27" s="7">
        <v>1322</v>
      </c>
      <c r="C27" s="8">
        <v>1322</v>
      </c>
    </row>
    <row r="28" spans="1:3" ht="12.75">
      <c r="A28" s="3" t="s">
        <v>16</v>
      </c>
      <c r="B28" s="7">
        <v>1083</v>
      </c>
      <c r="C28" s="8">
        <v>1083</v>
      </c>
    </row>
    <row r="29" spans="1:3" ht="12.75">
      <c r="A29" s="3" t="s">
        <v>17</v>
      </c>
      <c r="B29" s="7">
        <v>78</v>
      </c>
      <c r="C29" s="8">
        <v>7</v>
      </c>
    </row>
    <row r="30" spans="1:3" ht="12.75">
      <c r="A30" s="3" t="s">
        <v>196</v>
      </c>
      <c r="B30" s="7">
        <v>-132</v>
      </c>
      <c r="C30" s="9">
        <v>71</v>
      </c>
    </row>
    <row r="31" spans="1:3" ht="15">
      <c r="A31" s="59" t="s">
        <v>18</v>
      </c>
      <c r="B31" s="60">
        <f>SUM(B27:B30)</f>
        <v>2351</v>
      </c>
      <c r="C31" s="60">
        <f>SUM(C27:C30)</f>
        <v>2483</v>
      </c>
    </row>
    <row r="32" spans="1:3" ht="15">
      <c r="A32" s="59" t="s">
        <v>19</v>
      </c>
      <c r="B32" s="62"/>
      <c r="C32" s="63"/>
    </row>
    <row r="33" spans="1:3" ht="14.25">
      <c r="A33" s="91" t="s">
        <v>25</v>
      </c>
      <c r="B33" s="92">
        <v>220</v>
      </c>
      <c r="C33" s="112"/>
    </row>
    <row r="34" spans="1:3" ht="14.25">
      <c r="A34" s="91" t="s">
        <v>175</v>
      </c>
      <c r="B34" s="92">
        <v>10757</v>
      </c>
      <c r="C34" s="93">
        <v>10757</v>
      </c>
    </row>
    <row r="35" spans="1:3" ht="14.25">
      <c r="A35" s="91" t="s">
        <v>166</v>
      </c>
      <c r="B35" s="92">
        <v>284</v>
      </c>
      <c r="C35" s="93">
        <v>337</v>
      </c>
    </row>
    <row r="36" spans="1:3" ht="14.25">
      <c r="A36" s="91" t="s">
        <v>54</v>
      </c>
      <c r="B36" s="92">
        <v>20</v>
      </c>
      <c r="C36" s="93"/>
    </row>
    <row r="37" spans="1:3" s="26" customFormat="1" ht="14.25">
      <c r="A37" s="91" t="s">
        <v>165</v>
      </c>
      <c r="B37" s="94">
        <v>23</v>
      </c>
      <c r="C37" s="95">
        <v>23</v>
      </c>
    </row>
    <row r="38" spans="1:3" ht="15">
      <c r="A38" s="59" t="s">
        <v>167</v>
      </c>
      <c r="B38" s="60">
        <f>SUM(B33:B37)</f>
        <v>11304</v>
      </c>
      <c r="C38" s="60">
        <f>SUM(C34:C37)</f>
        <v>11117</v>
      </c>
    </row>
    <row r="39" spans="1:3" ht="15.75">
      <c r="A39" s="61" t="s">
        <v>20</v>
      </c>
      <c r="B39" s="89"/>
      <c r="C39" s="90"/>
    </row>
    <row r="40" spans="1:3" ht="12.75">
      <c r="A40" s="3" t="s">
        <v>22</v>
      </c>
      <c r="B40" s="7">
        <v>1459</v>
      </c>
      <c r="C40" s="8">
        <v>299</v>
      </c>
    </row>
    <row r="41" spans="1:3" ht="12.75">
      <c r="A41" s="3" t="s">
        <v>23</v>
      </c>
      <c r="B41" s="7">
        <v>123</v>
      </c>
      <c r="C41" s="8">
        <v>103</v>
      </c>
    </row>
    <row r="42" spans="1:3" ht="12.75">
      <c r="A42" s="3" t="s">
        <v>24</v>
      </c>
      <c r="B42" s="7">
        <v>34</v>
      </c>
      <c r="C42" s="8">
        <v>25</v>
      </c>
    </row>
    <row r="43" spans="1:3" ht="12.75">
      <c r="A43" s="3" t="s">
        <v>21</v>
      </c>
      <c r="B43" s="7">
        <v>36</v>
      </c>
      <c r="C43" s="8">
        <v>85</v>
      </c>
    </row>
    <row r="44" spans="1:3" ht="12.75">
      <c r="A44" s="3" t="s">
        <v>25</v>
      </c>
      <c r="B44" s="7">
        <v>51</v>
      </c>
      <c r="C44" s="8">
        <v>30</v>
      </c>
    </row>
    <row r="45" spans="1:3" ht="12.75">
      <c r="A45" s="3" t="s">
        <v>26</v>
      </c>
      <c r="B45" s="7">
        <v>340</v>
      </c>
      <c r="C45" s="8">
        <v>15</v>
      </c>
    </row>
    <row r="46" spans="1:3" ht="15">
      <c r="A46" s="59" t="s">
        <v>27</v>
      </c>
      <c r="B46" s="60">
        <f>SUM(B40:B45)</f>
        <v>2043</v>
      </c>
      <c r="C46" s="60">
        <f>SUM(C40:C45)</f>
        <v>557</v>
      </c>
    </row>
    <row r="47" spans="1:3" ht="12.75">
      <c r="A47" s="65" t="s">
        <v>28</v>
      </c>
      <c r="B47" s="60">
        <f>B38+B46</f>
        <v>13347</v>
      </c>
      <c r="C47" s="60">
        <f>C38+C46</f>
        <v>11674</v>
      </c>
    </row>
    <row r="48" spans="1:3" ht="12.75">
      <c r="A48" s="85" t="s">
        <v>29</v>
      </c>
      <c r="B48" s="110">
        <f>B47+B31</f>
        <v>15698</v>
      </c>
      <c r="C48" s="110">
        <f>C47+C31</f>
        <v>14157</v>
      </c>
    </row>
    <row r="49" spans="2:3" ht="12.75">
      <c r="B49" s="13"/>
      <c r="C49" s="14"/>
    </row>
    <row r="50" spans="1:3" ht="12.75">
      <c r="A50" t="s">
        <v>204</v>
      </c>
      <c r="B50" s="13"/>
      <c r="C50" s="14"/>
    </row>
    <row r="51" spans="1:3" ht="12.75">
      <c r="A51" t="s">
        <v>30</v>
      </c>
      <c r="B51" s="113" t="s">
        <v>31</v>
      </c>
      <c r="C51" s="113"/>
    </row>
    <row r="52" spans="1:3" ht="12.75">
      <c r="A52" t="s">
        <v>161</v>
      </c>
      <c r="B52" s="113" t="s">
        <v>176</v>
      </c>
      <c r="C52" s="113"/>
    </row>
    <row r="53" spans="2:3" ht="12.75">
      <c r="B53" s="13"/>
      <c r="C53" s="14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  <row r="57" spans="2:3" ht="12.75">
      <c r="B57" s="13"/>
      <c r="C57" s="14"/>
    </row>
    <row r="58" spans="2:3" ht="12.75">
      <c r="B58" s="13"/>
      <c r="C58" s="14"/>
    </row>
  </sheetData>
  <mergeCells count="6">
    <mergeCell ref="B51:C51"/>
    <mergeCell ref="B52:C52"/>
    <mergeCell ref="A1:C2"/>
    <mergeCell ref="A3:C3"/>
    <mergeCell ref="A4:C4"/>
    <mergeCell ref="A6:A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25">
      <selection activeCell="B49" sqref="B49"/>
    </sheetView>
  </sheetViews>
  <sheetFormatPr defaultColWidth="9.140625" defaultRowHeight="12.75"/>
  <cols>
    <col min="1" max="1" width="5.421875" style="22" customWidth="1"/>
    <col min="2" max="2" width="43.421875" style="0" customWidth="1"/>
    <col min="3" max="3" width="15.8515625" style="0" customWidth="1"/>
    <col min="4" max="4" width="16.140625" style="0" customWidth="1"/>
    <col min="5" max="5" width="0.71875" style="0" customWidth="1"/>
    <col min="6" max="7" width="9.140625" style="0" hidden="1" customWidth="1"/>
  </cols>
  <sheetData>
    <row r="1" spans="1:4" s="23" customFormat="1" ht="18">
      <c r="A1" s="118" t="s">
        <v>32</v>
      </c>
      <c r="B1" s="118"/>
      <c r="C1" s="118"/>
      <c r="D1" s="118"/>
    </row>
    <row r="2" spans="1:7" ht="15.75">
      <c r="A2" s="115" t="s">
        <v>33</v>
      </c>
      <c r="B2" s="115"/>
      <c r="C2" s="115"/>
      <c r="D2" s="115"/>
      <c r="G2" s="25"/>
    </row>
    <row r="3" spans="1:4" ht="15.75">
      <c r="A3" s="115" t="s">
        <v>199</v>
      </c>
      <c r="B3" s="115"/>
      <c r="C3" s="115"/>
      <c r="D3" s="115"/>
    </row>
    <row r="4" spans="1:4" ht="12.75">
      <c r="A4" s="69"/>
      <c r="B4" s="70"/>
      <c r="C4" s="70"/>
      <c r="D4" s="70"/>
    </row>
    <row r="5" spans="1:4" ht="12.75">
      <c r="A5" s="84" t="s">
        <v>34</v>
      </c>
      <c r="B5" s="85" t="s">
        <v>35</v>
      </c>
      <c r="C5" s="85" t="s">
        <v>200</v>
      </c>
      <c r="D5" s="84" t="s">
        <v>189</v>
      </c>
    </row>
    <row r="6" spans="1:4" ht="12.75">
      <c r="A6" s="64">
        <v>1</v>
      </c>
      <c r="B6" s="65" t="s">
        <v>36</v>
      </c>
      <c r="C6" s="65">
        <f>SUM(C7:C14)</f>
        <v>3782</v>
      </c>
      <c r="D6" s="65">
        <f>D7+D8+D9+D10+D11+D12+D13+D14</f>
        <v>3447</v>
      </c>
    </row>
    <row r="7" spans="1:4" ht="12.75">
      <c r="A7" s="2"/>
      <c r="B7" s="3" t="s">
        <v>37</v>
      </c>
      <c r="C7" s="3">
        <v>278</v>
      </c>
      <c r="D7" s="3">
        <v>278</v>
      </c>
    </row>
    <row r="8" spans="1:4" ht="12.75">
      <c r="A8" s="2"/>
      <c r="B8" s="3" t="s">
        <v>38</v>
      </c>
      <c r="C8" s="3">
        <v>1513</v>
      </c>
      <c r="D8" s="3">
        <v>1508</v>
      </c>
    </row>
    <row r="9" spans="1:4" ht="12.75">
      <c r="A9" s="2"/>
      <c r="B9" s="3" t="s">
        <v>39</v>
      </c>
      <c r="C9" s="3">
        <v>389</v>
      </c>
      <c r="D9" s="3">
        <v>443</v>
      </c>
    </row>
    <row r="10" spans="1:4" ht="12.75">
      <c r="A10" s="2"/>
      <c r="B10" s="3" t="s">
        <v>40</v>
      </c>
      <c r="C10" s="3">
        <v>332</v>
      </c>
      <c r="D10" s="3">
        <v>177</v>
      </c>
    </row>
    <row r="11" spans="1:4" ht="12.75">
      <c r="A11" s="2"/>
      <c r="B11" s="3" t="s">
        <v>41</v>
      </c>
      <c r="C11" s="3">
        <v>412</v>
      </c>
      <c r="D11" s="3">
        <v>439</v>
      </c>
    </row>
    <row r="12" spans="1:4" ht="12.75">
      <c r="A12" s="2"/>
      <c r="B12" s="3" t="s">
        <v>42</v>
      </c>
      <c r="C12" s="3">
        <v>35</v>
      </c>
      <c r="D12" s="3">
        <v>32</v>
      </c>
    </row>
    <row r="13" spans="1:4" ht="12.75">
      <c r="A13" s="2"/>
      <c r="B13" s="3" t="s">
        <v>43</v>
      </c>
      <c r="C13" s="3">
        <v>11</v>
      </c>
      <c r="D13" s="3">
        <v>9</v>
      </c>
    </row>
    <row r="14" spans="1:4" ht="12.75">
      <c r="A14" s="2"/>
      <c r="B14" s="3" t="s">
        <v>91</v>
      </c>
      <c r="C14" s="3">
        <v>812</v>
      </c>
      <c r="D14" s="3">
        <v>561</v>
      </c>
    </row>
    <row r="15" spans="1:4" ht="12.75">
      <c r="A15" s="64">
        <v>2</v>
      </c>
      <c r="B15" s="65" t="s">
        <v>184</v>
      </c>
      <c r="C15" s="65">
        <f>C16+C17</f>
        <v>3551</v>
      </c>
      <c r="D15" s="65">
        <f>D16+D17</f>
        <v>3401</v>
      </c>
    </row>
    <row r="16" spans="1:4" ht="12.75">
      <c r="A16" s="2"/>
      <c r="B16" s="3" t="s">
        <v>185</v>
      </c>
      <c r="C16" s="3">
        <v>3426</v>
      </c>
      <c r="D16" s="3">
        <v>3376</v>
      </c>
    </row>
    <row r="17" spans="1:4" ht="12.75">
      <c r="A17" s="2"/>
      <c r="B17" s="3" t="s">
        <v>186</v>
      </c>
      <c r="C17" s="3">
        <v>125</v>
      </c>
      <c r="D17" s="3">
        <v>25</v>
      </c>
    </row>
    <row r="18" spans="1:4" ht="12.75">
      <c r="A18" s="64">
        <v>3</v>
      </c>
      <c r="B18" s="65" t="s">
        <v>190</v>
      </c>
      <c r="C18" s="65">
        <v>8</v>
      </c>
      <c r="D18" s="65">
        <v>8</v>
      </c>
    </row>
    <row r="19" spans="1:4" ht="12.75">
      <c r="A19" s="64">
        <v>4</v>
      </c>
      <c r="B19" s="65" t="s">
        <v>44</v>
      </c>
      <c r="C19" s="65">
        <f>SUM(C20:C23)</f>
        <v>3198</v>
      </c>
      <c r="D19" s="65">
        <f>D20+D21+D22+D23</f>
        <v>2244</v>
      </c>
    </row>
    <row r="20" spans="1:4" ht="12.75">
      <c r="A20" s="2"/>
      <c r="B20" s="3" t="s">
        <v>45</v>
      </c>
      <c r="C20" s="3">
        <v>1466</v>
      </c>
      <c r="D20" s="3">
        <v>1227</v>
      </c>
    </row>
    <row r="21" spans="1:4" ht="12.75">
      <c r="A21" s="2"/>
      <c r="B21" s="3" t="s">
        <v>46</v>
      </c>
      <c r="C21" s="3">
        <v>318</v>
      </c>
      <c r="D21" s="3">
        <v>162</v>
      </c>
    </row>
    <row r="22" spans="1:4" ht="12.75">
      <c r="A22" s="2"/>
      <c r="B22" s="3" t="s">
        <v>47</v>
      </c>
      <c r="C22" s="3">
        <v>41</v>
      </c>
      <c r="D22" s="3">
        <v>25</v>
      </c>
    </row>
    <row r="23" spans="1:4" ht="12.75">
      <c r="A23" s="2"/>
      <c r="B23" s="3" t="s">
        <v>48</v>
      </c>
      <c r="C23" s="3">
        <v>1373</v>
      </c>
      <c r="D23" s="3">
        <v>830</v>
      </c>
    </row>
    <row r="24" spans="1:4" ht="12.75">
      <c r="A24" s="64">
        <v>5</v>
      </c>
      <c r="B24" s="65" t="s">
        <v>49</v>
      </c>
      <c r="C24" s="65">
        <f>SUM(C25:C28)</f>
        <v>616</v>
      </c>
      <c r="D24" s="65">
        <f>SUM(D25:D28)</f>
        <v>1302</v>
      </c>
    </row>
    <row r="25" spans="1:5" ht="12.75">
      <c r="A25" s="2"/>
      <c r="B25" s="3" t="s">
        <v>50</v>
      </c>
      <c r="C25" s="3">
        <v>538</v>
      </c>
      <c r="D25" s="3">
        <v>775</v>
      </c>
      <c r="E25">
        <v>7</v>
      </c>
    </row>
    <row r="26" spans="1:4" ht="12.75">
      <c r="A26" s="2"/>
      <c r="B26" s="3" t="s">
        <v>51</v>
      </c>
      <c r="C26" s="3">
        <v>2</v>
      </c>
      <c r="D26" s="3">
        <v>361</v>
      </c>
    </row>
    <row r="27" spans="1:4" ht="12.75">
      <c r="A27" s="2"/>
      <c r="B27" s="3" t="s">
        <v>52</v>
      </c>
      <c r="C27" s="3">
        <v>39</v>
      </c>
      <c r="D27" s="3">
        <v>152</v>
      </c>
    </row>
    <row r="28" spans="1:4" ht="12.75">
      <c r="A28" s="2"/>
      <c r="B28" s="3" t="s">
        <v>53</v>
      </c>
      <c r="C28" s="3">
        <v>37</v>
      </c>
      <c r="D28" s="3">
        <v>14</v>
      </c>
    </row>
    <row r="29" spans="1:4" ht="12.75">
      <c r="A29" s="64">
        <v>6</v>
      </c>
      <c r="B29" s="65" t="s">
        <v>19</v>
      </c>
      <c r="C29" s="65">
        <f>SUM(C30:C32)</f>
        <v>11064</v>
      </c>
      <c r="D29" s="65">
        <f>SUM(D30:D32)</f>
        <v>11117</v>
      </c>
    </row>
    <row r="30" spans="1:4" ht="12.75">
      <c r="A30" s="2"/>
      <c r="B30" s="3" t="s">
        <v>175</v>
      </c>
      <c r="C30" s="3">
        <v>10757</v>
      </c>
      <c r="D30" s="3">
        <v>10757</v>
      </c>
    </row>
    <row r="31" spans="1:4" ht="12.75">
      <c r="A31" s="2"/>
      <c r="B31" s="3" t="s">
        <v>166</v>
      </c>
      <c r="C31" s="3">
        <v>284</v>
      </c>
      <c r="D31" s="3">
        <v>337</v>
      </c>
    </row>
    <row r="32" spans="1:4" ht="12.75">
      <c r="A32" s="2"/>
      <c r="B32" s="3" t="s">
        <v>165</v>
      </c>
      <c r="C32" s="3">
        <v>23</v>
      </c>
      <c r="D32" s="3">
        <v>23</v>
      </c>
    </row>
    <row r="33" spans="1:4" ht="12.75">
      <c r="A33" s="64">
        <v>7</v>
      </c>
      <c r="B33" s="65" t="s">
        <v>55</v>
      </c>
      <c r="C33" s="65">
        <f>C34+C35</f>
        <v>1510</v>
      </c>
      <c r="D33" s="65">
        <f>D34+D35</f>
        <v>329</v>
      </c>
    </row>
    <row r="34" spans="1:4" ht="12.75">
      <c r="A34" s="2"/>
      <c r="B34" s="3" t="s">
        <v>187</v>
      </c>
      <c r="C34" s="3">
        <v>1459</v>
      </c>
      <c r="D34" s="3">
        <v>299</v>
      </c>
    </row>
    <row r="35" spans="1:4" ht="12.75">
      <c r="A35" s="2"/>
      <c r="B35" s="3" t="s">
        <v>25</v>
      </c>
      <c r="C35" s="3">
        <v>51</v>
      </c>
      <c r="D35" s="3">
        <v>30</v>
      </c>
    </row>
    <row r="36" spans="1:4" ht="12.75">
      <c r="A36" s="64">
        <v>8</v>
      </c>
      <c r="B36" s="65" t="s">
        <v>56</v>
      </c>
      <c r="C36" s="65"/>
      <c r="D36" s="65">
        <f>D37</f>
        <v>1322</v>
      </c>
    </row>
    <row r="37" spans="1:4" ht="12.75">
      <c r="A37" s="2"/>
      <c r="B37" s="3" t="s">
        <v>57</v>
      </c>
      <c r="C37" s="3">
        <v>1322</v>
      </c>
      <c r="D37" s="3">
        <v>1322</v>
      </c>
    </row>
    <row r="38" spans="1:4" ht="12.75">
      <c r="A38" s="2"/>
      <c r="B38" s="3" t="s">
        <v>58</v>
      </c>
      <c r="C38" s="3">
        <v>1322</v>
      </c>
      <c r="D38" s="3">
        <v>1322</v>
      </c>
    </row>
    <row r="39" spans="1:4" ht="12.75">
      <c r="A39" s="64">
        <v>9</v>
      </c>
      <c r="B39" s="65" t="s">
        <v>59</v>
      </c>
      <c r="C39" s="65"/>
      <c r="D39" s="65"/>
    </row>
    <row r="40" spans="1:4" ht="12.75">
      <c r="A40" s="2"/>
      <c r="B40" s="3" t="s">
        <v>60</v>
      </c>
      <c r="C40" s="3">
        <v>1322056</v>
      </c>
      <c r="D40" s="3">
        <v>1322056</v>
      </c>
    </row>
    <row r="41" spans="1:4" ht="12.75">
      <c r="A41" s="2"/>
      <c r="B41" s="3" t="s">
        <v>61</v>
      </c>
      <c r="C41" s="3"/>
      <c r="D41" s="3"/>
    </row>
    <row r="42" spans="1:4" ht="12.75">
      <c r="A42" s="2"/>
      <c r="B42" s="3" t="s">
        <v>62</v>
      </c>
      <c r="C42" s="3">
        <v>1</v>
      </c>
      <c r="D42" s="3">
        <v>1</v>
      </c>
    </row>
    <row r="43" spans="1:4" ht="28.5" customHeight="1">
      <c r="A43" s="2"/>
      <c r="B43" s="24" t="s">
        <v>191</v>
      </c>
      <c r="C43" s="24"/>
      <c r="D43" s="3"/>
    </row>
    <row r="44" spans="1:4" ht="12.75">
      <c r="A44" s="64">
        <v>10</v>
      </c>
      <c r="B44" s="65" t="s">
        <v>63</v>
      </c>
      <c r="C44" s="65">
        <f>C45+C46+C47</f>
        <v>1083</v>
      </c>
      <c r="D44" s="65">
        <f>D45+D46+D47</f>
        <v>1083</v>
      </c>
    </row>
    <row r="45" spans="1:4" ht="12.75">
      <c r="A45" s="2"/>
      <c r="B45" s="3" t="s">
        <v>64</v>
      </c>
      <c r="C45" s="3">
        <v>113</v>
      </c>
      <c r="D45" s="3">
        <v>113</v>
      </c>
    </row>
    <row r="46" spans="1:4" ht="12.75">
      <c r="A46" s="2"/>
      <c r="B46" s="3" t="s">
        <v>65</v>
      </c>
      <c r="C46" s="3">
        <v>865</v>
      </c>
      <c r="D46" s="3">
        <v>865</v>
      </c>
    </row>
    <row r="47" spans="1:4" ht="12.75">
      <c r="A47" s="2"/>
      <c r="B47" s="3" t="s">
        <v>66</v>
      </c>
      <c r="C47" s="3">
        <v>105</v>
      </c>
      <c r="D47" s="3">
        <v>105</v>
      </c>
    </row>
    <row r="48" spans="1:4" ht="12.75">
      <c r="A48" s="2"/>
      <c r="B48" s="3"/>
      <c r="C48" s="3"/>
      <c r="D48" s="3"/>
    </row>
    <row r="49" spans="1:4" ht="12.75">
      <c r="A49" s="2"/>
      <c r="B49" s="3" t="s">
        <v>203</v>
      </c>
      <c r="C49" s="3"/>
      <c r="D49" s="3"/>
    </row>
    <row r="50" spans="1:4" ht="12.75">
      <c r="A50" s="2"/>
      <c r="B50" s="3" t="s">
        <v>168</v>
      </c>
      <c r="C50" s="3" t="s">
        <v>169</v>
      </c>
      <c r="D50" s="3"/>
    </row>
    <row r="51" spans="1:4" ht="12.75">
      <c r="A51" s="2"/>
      <c r="B51" s="3" t="s">
        <v>170</v>
      </c>
      <c r="C51" s="3" t="s">
        <v>177</v>
      </c>
      <c r="D51" s="3"/>
    </row>
    <row r="52" spans="1:4" ht="0.75" customHeight="1">
      <c r="A52" s="2"/>
      <c r="B52" s="3"/>
      <c r="C52" s="3"/>
      <c r="D52" s="3"/>
    </row>
    <row r="53" spans="1:4" ht="12.75" hidden="1">
      <c r="A53" s="2"/>
      <c r="B53" s="3"/>
      <c r="C53" s="3"/>
      <c r="D53" s="3"/>
    </row>
    <row r="54" spans="1:4" ht="12.75" hidden="1">
      <c r="A54" s="2"/>
      <c r="B54" s="3"/>
      <c r="C54" s="3"/>
      <c r="D54" s="3"/>
    </row>
    <row r="60" ht="45" customHeight="1"/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9">
      <selection activeCell="B14" sqref="B14"/>
    </sheetView>
  </sheetViews>
  <sheetFormatPr defaultColWidth="9.140625" defaultRowHeight="12.75"/>
  <cols>
    <col min="1" max="1" width="44.421875" style="0" customWidth="1"/>
    <col min="2" max="2" width="14.421875" style="0" customWidth="1"/>
    <col min="3" max="3" width="14.140625" style="0" customWidth="1"/>
  </cols>
  <sheetData>
    <row r="1" spans="1:3" ht="12.75">
      <c r="A1" s="114" t="s">
        <v>67</v>
      </c>
      <c r="B1" s="114"/>
      <c r="C1" s="114"/>
    </row>
    <row r="2" spans="1:3" ht="12.75">
      <c r="A2" s="114"/>
      <c r="B2" s="114"/>
      <c r="C2" s="114"/>
    </row>
    <row r="3" spans="1:3" ht="18">
      <c r="A3" s="15"/>
      <c r="B3" s="15"/>
      <c r="C3" s="15"/>
    </row>
    <row r="4" spans="1:3" ht="15.75">
      <c r="A4" s="115" t="s">
        <v>68</v>
      </c>
      <c r="B4" s="115"/>
      <c r="C4" s="115"/>
    </row>
    <row r="5" spans="1:3" ht="15">
      <c r="A5" s="116" t="s">
        <v>201</v>
      </c>
      <c r="B5" s="116"/>
      <c r="C5" s="116"/>
    </row>
    <row r="7" ht="13.5" thickBot="1"/>
    <row r="8" spans="1:3" ht="12.75">
      <c r="A8" s="119" t="s">
        <v>69</v>
      </c>
      <c r="B8" s="86">
        <v>39721</v>
      </c>
      <c r="C8" s="86">
        <v>39355</v>
      </c>
    </row>
    <row r="9" spans="1:3" ht="12.75">
      <c r="A9" s="120"/>
      <c r="B9" s="87"/>
      <c r="C9" s="87"/>
    </row>
    <row r="10" spans="1:3" ht="12.75">
      <c r="A10" s="120"/>
      <c r="B10" s="87" t="s">
        <v>92</v>
      </c>
      <c r="C10" s="87" t="s">
        <v>92</v>
      </c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65" t="s">
        <v>70</v>
      </c>
      <c r="B13" s="6"/>
      <c r="C13" s="16"/>
    </row>
    <row r="14" spans="1:3" ht="12.75">
      <c r="A14" s="17" t="s">
        <v>46</v>
      </c>
      <c r="B14" s="17">
        <v>5609</v>
      </c>
      <c r="C14" s="18">
        <v>4262</v>
      </c>
    </row>
    <row r="15" spans="1:3" ht="12.75">
      <c r="A15" s="17" t="s">
        <v>47</v>
      </c>
      <c r="B15" s="17">
        <v>99</v>
      </c>
      <c r="C15" s="9">
        <v>50</v>
      </c>
    </row>
    <row r="16" spans="1:3" ht="12.75">
      <c r="A16" s="17" t="s">
        <v>71</v>
      </c>
      <c r="B16" s="17">
        <v>297</v>
      </c>
      <c r="C16" s="9">
        <v>96</v>
      </c>
    </row>
    <row r="17" spans="1:3" ht="12.75">
      <c r="A17" s="17" t="s">
        <v>72</v>
      </c>
      <c r="B17" s="17">
        <v>692</v>
      </c>
      <c r="C17" s="9">
        <v>147</v>
      </c>
    </row>
    <row r="18" spans="1:3" ht="12.75">
      <c r="A18" s="65" t="s">
        <v>73</v>
      </c>
      <c r="B18" s="65">
        <f>SUM(B14:B17)</f>
        <v>6697</v>
      </c>
      <c r="C18" s="65">
        <f>SUM(C14:C17)</f>
        <v>4555</v>
      </c>
    </row>
    <row r="19" spans="1:3" ht="12.75">
      <c r="A19" s="3"/>
      <c r="B19" s="3"/>
      <c r="C19" s="19"/>
    </row>
    <row r="20" spans="1:3" ht="12.75">
      <c r="A20" s="65" t="s">
        <v>74</v>
      </c>
      <c r="B20" s="3"/>
      <c r="C20" s="19"/>
    </row>
    <row r="21" spans="1:3" ht="12.75">
      <c r="A21" s="3" t="s">
        <v>75</v>
      </c>
      <c r="B21" s="3">
        <v>3705</v>
      </c>
      <c r="C21" s="9">
        <v>2255</v>
      </c>
    </row>
    <row r="22" spans="1:3" ht="12.75">
      <c r="A22" s="3" t="s">
        <v>77</v>
      </c>
      <c r="B22" s="3">
        <f>1220+239</f>
        <v>1459</v>
      </c>
      <c r="C22" s="9">
        <v>1098</v>
      </c>
    </row>
    <row r="23" spans="1:3" ht="12.75">
      <c r="A23" s="3" t="s">
        <v>76</v>
      </c>
      <c r="B23" s="3">
        <v>737</v>
      </c>
      <c r="C23" s="9">
        <v>390</v>
      </c>
    </row>
    <row r="24" spans="1:3" ht="12.75">
      <c r="A24" s="3" t="s">
        <v>78</v>
      </c>
      <c r="B24" s="3">
        <v>354</v>
      </c>
      <c r="C24" s="9">
        <v>263</v>
      </c>
    </row>
    <row r="25" spans="1:3" ht="12.75">
      <c r="A25" s="3" t="s">
        <v>79</v>
      </c>
      <c r="B25" s="3">
        <f>122+19</f>
        <v>141</v>
      </c>
      <c r="C25" s="9">
        <v>94</v>
      </c>
    </row>
    <row r="26" spans="1:3" ht="12.75">
      <c r="A26" s="65" t="s">
        <v>80</v>
      </c>
      <c r="B26" s="65">
        <f>SUM(B21:B25)</f>
        <v>6396</v>
      </c>
      <c r="C26" s="65">
        <f>SUM(C21:C25)</f>
        <v>4100</v>
      </c>
    </row>
    <row r="27" spans="1:3" ht="12.75">
      <c r="A27" s="3"/>
      <c r="B27" s="3"/>
      <c r="C27" s="3"/>
    </row>
    <row r="28" spans="1:3" ht="12.75">
      <c r="A28" s="65" t="s">
        <v>81</v>
      </c>
      <c r="B28" s="6"/>
      <c r="C28" s="10"/>
    </row>
    <row r="29" spans="1:3" ht="25.5">
      <c r="A29" s="111" t="s">
        <v>193</v>
      </c>
      <c r="B29" s="17">
        <v>161</v>
      </c>
      <c r="C29" s="17">
        <v>112</v>
      </c>
    </row>
    <row r="30" spans="1:3" ht="25.5">
      <c r="A30" s="21" t="s">
        <v>90</v>
      </c>
      <c r="B30" s="17">
        <v>-699</v>
      </c>
      <c r="C30" s="17">
        <v>-126</v>
      </c>
    </row>
    <row r="31" spans="1:3" ht="12.75">
      <c r="A31" s="17" t="s">
        <v>82</v>
      </c>
      <c r="B31" s="17">
        <v>-86</v>
      </c>
      <c r="C31" s="17">
        <v>-70</v>
      </c>
    </row>
    <row r="32" spans="1:3" ht="12.75">
      <c r="A32" s="65" t="s">
        <v>83</v>
      </c>
      <c r="B32" s="65">
        <f>SUM(B29:B31)</f>
        <v>-624</v>
      </c>
      <c r="C32" s="65">
        <f>SUM(C29:C31)</f>
        <v>-84</v>
      </c>
    </row>
    <row r="33" spans="1:3" ht="12.75">
      <c r="A33" s="6" t="s">
        <v>93</v>
      </c>
      <c r="B33" s="6"/>
      <c r="C33" s="6"/>
    </row>
    <row r="34" spans="1:3" ht="12.75">
      <c r="A34" s="65" t="s">
        <v>84</v>
      </c>
      <c r="B34" s="65">
        <v>1106</v>
      </c>
      <c r="C34" s="66">
        <v>491</v>
      </c>
    </row>
    <row r="35" spans="1:3" ht="12.75">
      <c r="A35" s="65" t="s">
        <v>85</v>
      </c>
      <c r="B35" s="65">
        <v>49</v>
      </c>
      <c r="C35" s="66">
        <v>244</v>
      </c>
    </row>
    <row r="36" spans="1:3" ht="12.75">
      <c r="A36" s="3"/>
      <c r="B36" s="3"/>
      <c r="C36" s="3"/>
    </row>
    <row r="37" spans="1:3" ht="12.75">
      <c r="A37" s="65" t="s">
        <v>86</v>
      </c>
      <c r="B37" s="65">
        <f>B18+B35</f>
        <v>6746</v>
      </c>
      <c r="C37" s="65">
        <f>C18+C35</f>
        <v>4799</v>
      </c>
    </row>
    <row r="38" spans="1:3" ht="12.75">
      <c r="A38" s="65" t="s">
        <v>87</v>
      </c>
      <c r="B38" s="65">
        <f>B26+B32+B34</f>
        <v>6878</v>
      </c>
      <c r="C38" s="65">
        <f>C26+C32+C34</f>
        <v>4507</v>
      </c>
    </row>
    <row r="39" spans="1:3" ht="12.75">
      <c r="A39" s="3"/>
      <c r="B39" s="3"/>
      <c r="C39" s="3"/>
    </row>
    <row r="40" spans="1:3" ht="12.75">
      <c r="A40" s="65" t="s">
        <v>197</v>
      </c>
      <c r="B40" s="65">
        <f>B37-B38</f>
        <v>-132</v>
      </c>
      <c r="C40" s="65">
        <f>C37-C38</f>
        <v>292</v>
      </c>
    </row>
    <row r="41" spans="1:3" ht="12.75">
      <c r="A41" s="17" t="s">
        <v>171</v>
      </c>
      <c r="B41" s="17"/>
      <c r="C41" s="3"/>
    </row>
    <row r="42" spans="1:3" ht="12.75">
      <c r="A42" s="3"/>
      <c r="B42" s="3"/>
      <c r="C42" s="3"/>
    </row>
    <row r="43" spans="1:3" ht="12.75">
      <c r="A43" s="65" t="s">
        <v>194</v>
      </c>
      <c r="B43" s="65">
        <f>B40-B41</f>
        <v>-132</v>
      </c>
      <c r="C43" s="65">
        <f>C40-C41</f>
        <v>292</v>
      </c>
    </row>
    <row r="46" ht="12.75">
      <c r="A46" t="s">
        <v>203</v>
      </c>
    </row>
    <row r="48" spans="1:2" ht="12.75">
      <c r="A48" t="s">
        <v>88</v>
      </c>
      <c r="B48" t="s">
        <v>89</v>
      </c>
    </row>
    <row r="49" spans="1:2" ht="12.75">
      <c r="A49" s="20" t="s">
        <v>162</v>
      </c>
      <c r="B49" s="20" t="s">
        <v>178</v>
      </c>
    </row>
    <row r="50" spans="1:3" ht="12.75">
      <c r="A50" s="20"/>
      <c r="B50" s="20"/>
      <c r="C50" s="20"/>
    </row>
  </sheetData>
  <mergeCells count="4">
    <mergeCell ref="A1:C2"/>
    <mergeCell ref="A4:C4"/>
    <mergeCell ref="A5:C5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0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43.8515625" style="0" customWidth="1"/>
    <col min="2" max="2" width="7.8515625" style="0" customWidth="1"/>
    <col min="3" max="3" width="8.140625" style="0" customWidth="1"/>
    <col min="4" max="4" width="7.7109375" style="0" customWidth="1"/>
    <col min="5" max="5" width="6.57421875" style="0" customWidth="1"/>
    <col min="6" max="6" width="5.57421875" style="0" customWidth="1"/>
    <col min="7" max="7" width="6.421875" style="0" customWidth="1"/>
  </cols>
  <sheetData>
    <row r="1" spans="1:7" ht="12.75">
      <c r="A1" s="129" t="s">
        <v>124</v>
      </c>
      <c r="B1" s="129"/>
      <c r="C1" s="129"/>
      <c r="D1" s="129"/>
      <c r="E1" s="129"/>
      <c r="F1" s="129"/>
      <c r="G1" s="129"/>
    </row>
    <row r="2" spans="1:7" ht="12.75">
      <c r="A2" s="129"/>
      <c r="B2" s="129"/>
      <c r="C2" s="129"/>
      <c r="D2" s="129"/>
      <c r="E2" s="129"/>
      <c r="F2" s="129"/>
      <c r="G2" s="129"/>
    </row>
    <row r="3" spans="1:7" ht="12.75">
      <c r="A3" s="130" t="s">
        <v>125</v>
      </c>
      <c r="B3" s="130"/>
      <c r="C3" s="130"/>
      <c r="D3" s="130"/>
      <c r="E3" s="130"/>
      <c r="F3" s="130"/>
      <c r="G3" s="130"/>
    </row>
    <row r="4" spans="1:7" ht="12.75">
      <c r="A4" s="130" t="s">
        <v>200</v>
      </c>
      <c r="B4" s="130"/>
      <c r="C4" s="130"/>
      <c r="D4" s="130"/>
      <c r="E4" s="130"/>
      <c r="F4" s="130"/>
      <c r="G4" s="130"/>
    </row>
    <row r="5" spans="1:7" ht="12.75">
      <c r="A5" s="88"/>
      <c r="B5" s="88"/>
      <c r="C5" s="88"/>
      <c r="D5" s="88"/>
      <c r="E5" s="88"/>
      <c r="F5" s="88"/>
      <c r="G5" s="88"/>
    </row>
    <row r="6" spans="1:23" s="26" customFormat="1" ht="12.75">
      <c r="A6" s="125" t="s">
        <v>94</v>
      </c>
      <c r="B6" s="126" t="s">
        <v>95</v>
      </c>
      <c r="C6" s="127"/>
      <c r="D6" s="128"/>
      <c r="E6" s="126" t="s">
        <v>96</v>
      </c>
      <c r="F6" s="127"/>
      <c r="G6" s="12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26" customFormat="1" ht="12.75">
      <c r="A7" s="125"/>
      <c r="B7" s="83" t="s">
        <v>97</v>
      </c>
      <c r="C7" s="83" t="s">
        <v>98</v>
      </c>
      <c r="D7" s="83" t="s">
        <v>99</v>
      </c>
      <c r="E7" s="83" t="s">
        <v>97</v>
      </c>
      <c r="F7" s="83" t="s">
        <v>98</v>
      </c>
      <c r="G7" s="83" t="s">
        <v>99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6" customFormat="1" ht="12.75">
      <c r="A8" s="75" t="s">
        <v>100</v>
      </c>
      <c r="B8" s="27"/>
      <c r="C8" s="27"/>
      <c r="D8" s="27"/>
      <c r="E8" s="27"/>
      <c r="F8" s="27"/>
      <c r="G8" s="2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6" customFormat="1" ht="12.75">
      <c r="A9" s="35" t="s">
        <v>101</v>
      </c>
      <c r="B9" s="38">
        <v>7371</v>
      </c>
      <c r="C9" s="38">
        <v>5312</v>
      </c>
      <c r="D9" s="38">
        <f>B9-C9</f>
        <v>2059</v>
      </c>
      <c r="E9" s="38">
        <v>4056</v>
      </c>
      <c r="F9" s="38">
        <v>3493</v>
      </c>
      <c r="G9" s="38">
        <f>E9-F9</f>
        <v>563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26" customFormat="1" ht="22.5" customHeight="1">
      <c r="A10" s="41" t="s">
        <v>102</v>
      </c>
      <c r="B10" s="38"/>
      <c r="C10" s="38"/>
      <c r="D10" s="38">
        <f aca="true" t="shared" si="0" ref="D10:D35">B10-C10</f>
        <v>0</v>
      </c>
      <c r="E10" s="40"/>
      <c r="F10" s="40"/>
      <c r="G10" s="38">
        <f aca="true" t="shared" si="1" ref="G10:G35">E10-F10</f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26" customFormat="1" ht="12.75">
      <c r="A11" s="35" t="s">
        <v>103</v>
      </c>
      <c r="B11" s="38"/>
      <c r="C11" s="38">
        <v>1394</v>
      </c>
      <c r="D11" s="38">
        <f t="shared" si="0"/>
        <v>-1394</v>
      </c>
      <c r="E11" s="38">
        <v>16</v>
      </c>
      <c r="F11" s="38">
        <v>1102</v>
      </c>
      <c r="G11" s="38">
        <f t="shared" si="1"/>
        <v>-1086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26" customFormat="1" ht="22.5">
      <c r="A12" s="37" t="s">
        <v>104</v>
      </c>
      <c r="B12" s="38">
        <v>30</v>
      </c>
      <c r="C12" s="38"/>
      <c r="D12" s="38">
        <f t="shared" si="0"/>
        <v>30</v>
      </c>
      <c r="E12" s="42"/>
      <c r="F12" s="42"/>
      <c r="G12" s="38">
        <f t="shared" si="1"/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6" customFormat="1" ht="20.25" customHeight="1">
      <c r="A13" s="37" t="s">
        <v>105</v>
      </c>
      <c r="B13" s="38">
        <v>12</v>
      </c>
      <c r="C13" s="38">
        <v>16</v>
      </c>
      <c r="D13" s="38">
        <f t="shared" si="0"/>
        <v>-4</v>
      </c>
      <c r="E13" s="42">
        <v>3</v>
      </c>
      <c r="F13" s="42">
        <v>14</v>
      </c>
      <c r="G13" s="38">
        <f t="shared" si="1"/>
        <v>-11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6" customFormat="1" ht="12.75">
      <c r="A14" s="35" t="s">
        <v>106</v>
      </c>
      <c r="B14" s="38"/>
      <c r="C14" s="38"/>
      <c r="D14" s="38">
        <f t="shared" si="0"/>
        <v>0</v>
      </c>
      <c r="E14" s="38"/>
      <c r="F14" s="38"/>
      <c r="G14" s="38">
        <f t="shared" si="1"/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26" customFormat="1" ht="12.75">
      <c r="A15" s="36" t="s">
        <v>126</v>
      </c>
      <c r="B15" s="38">
        <v>664</v>
      </c>
      <c r="C15" s="38">
        <v>53</v>
      </c>
      <c r="D15" s="38">
        <f t="shared" si="0"/>
        <v>611</v>
      </c>
      <c r="E15" s="38">
        <v>173</v>
      </c>
      <c r="F15" s="38">
        <v>86</v>
      </c>
      <c r="G15" s="38">
        <f t="shared" si="1"/>
        <v>87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26" customFormat="1" ht="12.75">
      <c r="A16" s="36" t="s">
        <v>107</v>
      </c>
      <c r="B16" s="38">
        <v>756</v>
      </c>
      <c r="C16" s="38">
        <v>299</v>
      </c>
      <c r="D16" s="38">
        <f t="shared" si="0"/>
        <v>457</v>
      </c>
      <c r="E16" s="38">
        <v>2495</v>
      </c>
      <c r="F16" s="38">
        <v>3639</v>
      </c>
      <c r="G16" s="38">
        <f t="shared" si="1"/>
        <v>-1144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26" customFormat="1" ht="12.75">
      <c r="A17" s="73" t="s">
        <v>108</v>
      </c>
      <c r="B17" s="74">
        <f>SUM(B9:B16)</f>
        <v>8833</v>
      </c>
      <c r="C17" s="74">
        <f>SUM(C9:C16)</f>
        <v>7074</v>
      </c>
      <c r="D17" s="105">
        <f t="shared" si="0"/>
        <v>1759</v>
      </c>
      <c r="E17" s="74">
        <f>SUM(E9:E16)</f>
        <v>6743</v>
      </c>
      <c r="F17" s="74">
        <f>SUM(F9:F16)</f>
        <v>8334</v>
      </c>
      <c r="G17" s="105">
        <f t="shared" si="1"/>
        <v>-1591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26" customFormat="1" ht="12.75">
      <c r="A18" s="73" t="s">
        <v>109</v>
      </c>
      <c r="B18" s="38"/>
      <c r="C18" s="38"/>
      <c r="D18" s="38">
        <f t="shared" si="0"/>
        <v>0</v>
      </c>
      <c r="E18" s="38"/>
      <c r="F18" s="38"/>
      <c r="G18" s="38">
        <f t="shared" si="1"/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6" customFormat="1" ht="12.75">
      <c r="A19" s="35" t="s">
        <v>110</v>
      </c>
      <c r="B19" s="38"/>
      <c r="C19" s="38">
        <v>930</v>
      </c>
      <c r="D19" s="38">
        <f t="shared" si="0"/>
        <v>-930</v>
      </c>
      <c r="E19" s="38"/>
      <c r="F19" s="38">
        <v>662</v>
      </c>
      <c r="G19" s="38">
        <f t="shared" si="1"/>
        <v>-662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6" customFormat="1" ht="12.75">
      <c r="A20" s="37" t="s">
        <v>188</v>
      </c>
      <c r="B20" s="38">
        <v>455</v>
      </c>
      <c r="C20" s="38">
        <v>1815</v>
      </c>
      <c r="D20" s="38">
        <f t="shared" si="0"/>
        <v>-1360</v>
      </c>
      <c r="E20" s="42"/>
      <c r="F20" s="42">
        <v>125</v>
      </c>
      <c r="G20" s="38">
        <f t="shared" si="1"/>
        <v>-125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6" customFormat="1" ht="22.5">
      <c r="A21" s="36" t="s">
        <v>111</v>
      </c>
      <c r="B21" s="42"/>
      <c r="C21" s="42"/>
      <c r="D21" s="38">
        <f t="shared" si="0"/>
        <v>0</v>
      </c>
      <c r="E21" s="42"/>
      <c r="F21" s="42"/>
      <c r="G21" s="38">
        <f t="shared" si="1"/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6" customFormat="1" ht="12.75">
      <c r="A22" s="35" t="s">
        <v>112</v>
      </c>
      <c r="B22" s="39"/>
      <c r="C22" s="38"/>
      <c r="D22" s="38">
        <f t="shared" si="0"/>
        <v>0</v>
      </c>
      <c r="E22" s="38"/>
      <c r="F22" s="38"/>
      <c r="G22" s="38">
        <f t="shared" si="1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26" customFormat="1" ht="22.5">
      <c r="A23" s="37" t="s">
        <v>105</v>
      </c>
      <c r="B23" s="42"/>
      <c r="C23" s="42"/>
      <c r="D23" s="38">
        <f t="shared" si="0"/>
        <v>0</v>
      </c>
      <c r="E23" s="42"/>
      <c r="F23" s="42"/>
      <c r="G23" s="38">
        <f t="shared" si="1"/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6" customFormat="1" ht="12.75">
      <c r="A24" s="35" t="s">
        <v>206</v>
      </c>
      <c r="B24" s="38">
        <v>878</v>
      </c>
      <c r="C24" s="38">
        <v>150</v>
      </c>
      <c r="D24" s="38">
        <f t="shared" si="0"/>
        <v>728</v>
      </c>
      <c r="E24" s="38"/>
      <c r="F24" s="38">
        <v>3401</v>
      </c>
      <c r="G24" s="38">
        <f t="shared" si="1"/>
        <v>-3401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6" customFormat="1" ht="12.75">
      <c r="A25" s="73" t="s">
        <v>113</v>
      </c>
      <c r="B25" s="74">
        <f>SUM(B19:B24)</f>
        <v>1333</v>
      </c>
      <c r="C25" s="74">
        <f>SUM(C19:C24)</f>
        <v>2895</v>
      </c>
      <c r="D25" s="105">
        <f t="shared" si="0"/>
        <v>-1562</v>
      </c>
      <c r="E25" s="74">
        <f>SUM(E19:E24)</f>
        <v>0</v>
      </c>
      <c r="F25" s="74">
        <f>SUM(F19:F24)</f>
        <v>4188</v>
      </c>
      <c r="G25" s="105">
        <f t="shared" si="1"/>
        <v>-4188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26" customFormat="1" ht="12.75">
      <c r="A26" s="73" t="s">
        <v>114</v>
      </c>
      <c r="B26" s="38"/>
      <c r="C26" s="38"/>
      <c r="D26" s="38">
        <f t="shared" si="0"/>
        <v>0</v>
      </c>
      <c r="E26" s="38"/>
      <c r="F26" s="38"/>
      <c r="G26" s="38">
        <f t="shared" si="1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26" customFormat="1" ht="22.5">
      <c r="A27" s="37" t="s">
        <v>115</v>
      </c>
      <c r="B27" s="42"/>
      <c r="C27" s="42"/>
      <c r="D27" s="38">
        <f>B27-C27</f>
        <v>0</v>
      </c>
      <c r="E27" s="42">
        <v>10757</v>
      </c>
      <c r="F27" s="42"/>
      <c r="G27" s="38">
        <f t="shared" si="1"/>
        <v>10757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26" customFormat="1" ht="22.5">
      <c r="A28" s="37" t="s">
        <v>116</v>
      </c>
      <c r="B28" s="42"/>
      <c r="C28" s="42"/>
      <c r="D28" s="38">
        <f t="shared" si="0"/>
        <v>0</v>
      </c>
      <c r="E28" s="42"/>
      <c r="F28" s="42"/>
      <c r="G28" s="38">
        <f t="shared" si="1"/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6" customFormat="1" ht="22.5">
      <c r="A29" s="37" t="s">
        <v>117</v>
      </c>
      <c r="B29" s="42">
        <v>220</v>
      </c>
      <c r="C29" s="42"/>
      <c r="D29" s="38">
        <f t="shared" si="0"/>
        <v>220</v>
      </c>
      <c r="E29" s="40"/>
      <c r="F29" s="40">
        <v>977</v>
      </c>
      <c r="G29" s="38">
        <f t="shared" si="1"/>
        <v>-977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6" customFormat="1" ht="22.5">
      <c r="A30" s="37" t="s">
        <v>127</v>
      </c>
      <c r="B30" s="42"/>
      <c r="C30" s="42">
        <v>390</v>
      </c>
      <c r="D30" s="38">
        <f t="shared" si="0"/>
        <v>-390</v>
      </c>
      <c r="E30" s="42"/>
      <c r="F30" s="42">
        <v>168</v>
      </c>
      <c r="G30" s="38">
        <f t="shared" si="1"/>
        <v>-168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26" customFormat="1" ht="12.75">
      <c r="A31" s="35" t="s">
        <v>172</v>
      </c>
      <c r="B31" s="38"/>
      <c r="C31" s="38"/>
      <c r="D31" s="38">
        <f t="shared" si="0"/>
        <v>0</v>
      </c>
      <c r="E31" s="38"/>
      <c r="F31" s="38"/>
      <c r="G31" s="38">
        <f t="shared" si="1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26" customFormat="1" ht="22.5">
      <c r="A32" s="37" t="s">
        <v>118</v>
      </c>
      <c r="B32" s="42"/>
      <c r="C32" s="42"/>
      <c r="D32" s="38">
        <f t="shared" si="0"/>
        <v>0</v>
      </c>
      <c r="E32" s="42"/>
      <c r="F32" s="42"/>
      <c r="G32" s="38">
        <f t="shared" si="1"/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26" customFormat="1" ht="12.75">
      <c r="A33" s="35" t="s">
        <v>119</v>
      </c>
      <c r="B33" s="38"/>
      <c r="C33" s="38">
        <v>9</v>
      </c>
      <c r="D33" s="38">
        <f t="shared" si="0"/>
        <v>-9</v>
      </c>
      <c r="E33" s="38"/>
      <c r="F33" s="38">
        <v>3318</v>
      </c>
      <c r="G33" s="38">
        <f t="shared" si="1"/>
        <v>-3318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6" customFormat="1" ht="12.75">
      <c r="A34" s="73" t="s">
        <v>120</v>
      </c>
      <c r="B34" s="74">
        <f>SUM(B27:B33)</f>
        <v>220</v>
      </c>
      <c r="C34" s="74">
        <f>SUM(C27:C33)</f>
        <v>399</v>
      </c>
      <c r="D34" s="105">
        <f t="shared" si="0"/>
        <v>-179</v>
      </c>
      <c r="E34" s="74">
        <f>SUM(E27:E33)</f>
        <v>10757</v>
      </c>
      <c r="F34" s="74">
        <f>SUM(F27:F33)</f>
        <v>4463</v>
      </c>
      <c r="G34" s="105">
        <f t="shared" si="1"/>
        <v>6294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6" customFormat="1" ht="22.5">
      <c r="A35" s="76" t="s">
        <v>121</v>
      </c>
      <c r="B35" s="77">
        <f>B17+B25+B34</f>
        <v>10386</v>
      </c>
      <c r="C35" s="77">
        <f>C17+C25+C34</f>
        <v>10368</v>
      </c>
      <c r="D35" s="106">
        <f t="shared" si="0"/>
        <v>18</v>
      </c>
      <c r="E35" s="77">
        <f>E17+E25+E34</f>
        <v>17500</v>
      </c>
      <c r="F35" s="77">
        <f>F17+F25+F34</f>
        <v>16985</v>
      </c>
      <c r="G35" s="106">
        <f t="shared" si="1"/>
        <v>515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6" customFormat="1" ht="12.75">
      <c r="A36" s="78" t="s">
        <v>122</v>
      </c>
      <c r="B36" s="79"/>
      <c r="C36" s="79"/>
      <c r="D36" s="107">
        <v>22</v>
      </c>
      <c r="E36" s="79"/>
      <c r="F36" s="79"/>
      <c r="G36" s="107">
        <v>71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6" customFormat="1" ht="12.75">
      <c r="A37" s="75" t="s">
        <v>123</v>
      </c>
      <c r="B37" s="74"/>
      <c r="C37" s="74"/>
      <c r="D37" s="105">
        <f>D35+D36</f>
        <v>40</v>
      </c>
      <c r="E37" s="74"/>
      <c r="F37" s="74"/>
      <c r="G37" s="105">
        <f>G35+G36</f>
        <v>586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6" customFormat="1" ht="12.75">
      <c r="A38" s="97"/>
      <c r="B38" s="98"/>
      <c r="C38" s="98"/>
      <c r="D38" s="98"/>
      <c r="E38" s="98"/>
      <c r="F38" s="98"/>
      <c r="G38" s="9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6" customFormat="1" ht="12.75">
      <c r="A39" s="96" t="s">
        <v>203</v>
      </c>
      <c r="B39" s="96"/>
      <c r="C39" s="96"/>
      <c r="D39" s="96"/>
      <c r="E39" s="96"/>
      <c r="F39" s="96"/>
      <c r="G39" s="9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6" customFormat="1" ht="12.75">
      <c r="A40" s="96"/>
      <c r="B40" s="96"/>
      <c r="C40" s="96"/>
      <c r="D40" s="96"/>
      <c r="E40" s="96"/>
      <c r="F40" s="96"/>
      <c r="G40" s="9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6" customFormat="1" ht="12.75">
      <c r="A41" s="96" t="s">
        <v>173</v>
      </c>
      <c r="B41" s="96" t="s">
        <v>174</v>
      </c>
      <c r="C41" s="96"/>
      <c r="D41" s="96"/>
      <c r="E41" s="96"/>
      <c r="F41" s="96"/>
      <c r="G41" s="9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6" customFormat="1" ht="18" customHeight="1">
      <c r="A42" s="96" t="s">
        <v>161</v>
      </c>
      <c r="B42" s="96"/>
      <c r="C42" s="96"/>
      <c r="D42" s="96" t="s">
        <v>180</v>
      </c>
      <c r="E42" s="96"/>
      <c r="F42" s="96"/>
      <c r="G42" s="9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26" customFormat="1" ht="24.75" customHeight="1" hidden="1">
      <c r="A43" s="121" t="s">
        <v>163</v>
      </c>
      <c r="B43" s="122"/>
      <c r="C43" s="122"/>
      <c r="D43" s="122"/>
      <c r="E43" s="122"/>
      <c r="F43" s="122"/>
      <c r="G43" s="12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7" ht="12.75">
      <c r="A44" s="30"/>
      <c r="B44" s="132"/>
      <c r="C44" s="132"/>
      <c r="D44" s="132"/>
      <c r="E44" s="132"/>
      <c r="F44" s="132"/>
      <c r="G44" s="132"/>
    </row>
    <row r="45" spans="1:7" ht="12.75">
      <c r="A45" s="30"/>
      <c r="B45" s="124"/>
      <c r="C45" s="124"/>
      <c r="D45" s="124"/>
      <c r="E45" s="124"/>
      <c r="F45" s="124"/>
      <c r="G45" s="124"/>
    </row>
    <row r="46" spans="1:7" ht="12.75">
      <c r="A46" s="31"/>
      <c r="B46" s="124"/>
      <c r="C46" s="124"/>
      <c r="D46" s="124"/>
      <c r="E46" s="124"/>
      <c r="F46" s="124"/>
      <c r="G46" s="124"/>
    </row>
    <row r="47" spans="1:7" ht="12.75">
      <c r="A47" s="31"/>
      <c r="B47" s="124"/>
      <c r="C47" s="124"/>
      <c r="D47" s="124"/>
      <c r="E47" s="124"/>
      <c r="F47" s="124"/>
      <c r="G47" s="124"/>
    </row>
    <row r="48" spans="1:7" ht="12.75">
      <c r="A48" s="32"/>
      <c r="B48" s="124"/>
      <c r="C48" s="124"/>
      <c r="D48" s="124"/>
      <c r="E48" s="124"/>
      <c r="F48" s="124"/>
      <c r="G48" s="124"/>
    </row>
    <row r="49" spans="1:7" ht="12.75">
      <c r="A49" s="32"/>
      <c r="B49" s="124"/>
      <c r="C49" s="124"/>
      <c r="D49" s="124"/>
      <c r="E49" s="124"/>
      <c r="F49" s="124"/>
      <c r="G49" s="124"/>
    </row>
    <row r="50" spans="1:7" ht="12.75">
      <c r="A50" s="32"/>
      <c r="B50" s="124"/>
      <c r="C50" s="124"/>
      <c r="D50" s="124"/>
      <c r="E50" s="124"/>
      <c r="F50" s="124"/>
      <c r="G50" s="124"/>
    </row>
    <row r="51" spans="1:7" ht="12.75">
      <c r="A51" s="30"/>
      <c r="B51" s="124"/>
      <c r="C51" s="124"/>
      <c r="D51" s="124"/>
      <c r="E51" s="124"/>
      <c r="F51" s="124"/>
      <c r="G51" s="124"/>
    </row>
    <row r="52" spans="1:7" ht="12.75">
      <c r="A52" s="30"/>
      <c r="B52" s="124"/>
      <c r="C52" s="124"/>
      <c r="D52" s="124"/>
      <c r="E52" s="124"/>
      <c r="F52" s="124"/>
      <c r="G52" s="124"/>
    </row>
    <row r="53" spans="1:7" ht="12.75">
      <c r="A53" s="30"/>
      <c r="B53" s="124"/>
      <c r="C53" s="124"/>
      <c r="D53" s="124"/>
      <c r="E53" s="124"/>
      <c r="F53" s="124"/>
      <c r="G53" s="124"/>
    </row>
    <row r="54" spans="1:7" ht="12.75">
      <c r="A54" s="30"/>
      <c r="B54" s="124"/>
      <c r="C54" s="124"/>
      <c r="D54" s="124"/>
      <c r="E54" s="124"/>
      <c r="F54" s="124"/>
      <c r="G54" s="124"/>
    </row>
    <row r="55" spans="1:7" ht="12.75">
      <c r="A55" s="30"/>
      <c r="B55" s="124"/>
      <c r="C55" s="124"/>
      <c r="D55" s="124"/>
      <c r="E55" s="124"/>
      <c r="F55" s="124"/>
      <c r="G55" s="124"/>
    </row>
    <row r="56" spans="1:7" ht="12.75">
      <c r="A56" s="30"/>
      <c r="B56" s="131"/>
      <c r="C56" s="131"/>
      <c r="D56" s="131"/>
      <c r="E56" s="131"/>
      <c r="F56" s="131"/>
      <c r="G56" s="131"/>
    </row>
    <row r="57" spans="1:7" ht="12.75">
      <c r="A57" s="30"/>
      <c r="B57" s="131"/>
      <c r="C57" s="131"/>
      <c r="D57" s="131"/>
      <c r="E57" s="131"/>
      <c r="F57" s="131"/>
      <c r="G57" s="131"/>
    </row>
    <row r="58" spans="1:7" ht="12.75">
      <c r="A58" s="30"/>
      <c r="B58" s="124"/>
      <c r="C58" s="124"/>
      <c r="D58" s="124"/>
      <c r="E58" s="124"/>
      <c r="F58" s="124"/>
      <c r="G58" s="124"/>
    </row>
    <row r="59" spans="1:7" ht="12.75">
      <c r="A59" s="30"/>
      <c r="B59" s="124"/>
      <c r="C59" s="124"/>
      <c r="D59" s="124"/>
      <c r="E59" s="124"/>
      <c r="F59" s="124"/>
      <c r="G59" s="124"/>
    </row>
    <row r="60" spans="1:7" ht="12.75">
      <c r="A60" s="30"/>
      <c r="B60" s="124"/>
      <c r="C60" s="124"/>
      <c r="D60" s="124"/>
      <c r="E60" s="124"/>
      <c r="F60" s="124"/>
      <c r="G60" s="124"/>
    </row>
    <row r="61" spans="1:7" ht="12.75">
      <c r="A61" s="30"/>
      <c r="B61" s="124"/>
      <c r="C61" s="124"/>
      <c r="D61" s="124"/>
      <c r="E61" s="124"/>
      <c r="F61" s="124"/>
      <c r="G61" s="124"/>
    </row>
    <row r="62" spans="1:7" ht="12.75">
      <c r="A62" s="31"/>
      <c r="B62" s="124"/>
      <c r="C62" s="124"/>
      <c r="D62" s="124"/>
      <c r="E62" s="124"/>
      <c r="F62" s="124"/>
      <c r="G62" s="124"/>
    </row>
    <row r="63" spans="1:7" ht="12.75">
      <c r="A63" s="31"/>
      <c r="B63" s="124"/>
      <c r="C63" s="124"/>
      <c r="D63" s="124"/>
      <c r="E63" s="124"/>
      <c r="F63" s="124"/>
      <c r="G63" s="124"/>
    </row>
    <row r="64" spans="1:7" ht="12.75">
      <c r="A64" s="32"/>
      <c r="B64" s="124"/>
      <c r="C64" s="124"/>
      <c r="D64" s="124"/>
      <c r="E64" s="124"/>
      <c r="F64" s="124"/>
      <c r="G64" s="124"/>
    </row>
    <row r="65" spans="1:7" ht="12.75">
      <c r="A65" s="32"/>
      <c r="B65" s="124"/>
      <c r="C65" s="124"/>
      <c r="D65" s="124"/>
      <c r="E65" s="124"/>
      <c r="F65" s="124"/>
      <c r="G65" s="124"/>
    </row>
    <row r="66" spans="1:7" ht="12.75">
      <c r="A66" s="32"/>
      <c r="B66" s="124"/>
      <c r="C66" s="124"/>
      <c r="D66" s="124"/>
      <c r="E66" s="124"/>
      <c r="F66" s="124"/>
      <c r="G66" s="124"/>
    </row>
    <row r="67" spans="1:7" ht="12.75">
      <c r="A67" s="30"/>
      <c r="B67" s="124"/>
      <c r="C67" s="124"/>
      <c r="D67" s="124"/>
      <c r="E67" s="124"/>
      <c r="F67" s="124"/>
      <c r="G67" s="124"/>
    </row>
    <row r="68" spans="1:7" ht="12.75">
      <c r="A68" s="30"/>
      <c r="B68" s="124"/>
      <c r="C68" s="124"/>
      <c r="D68" s="124"/>
      <c r="E68" s="124"/>
      <c r="F68" s="124"/>
      <c r="G68" s="124"/>
    </row>
    <row r="69" spans="1:7" ht="12.75">
      <c r="A69" s="30"/>
      <c r="B69" s="124"/>
      <c r="C69" s="124"/>
      <c r="D69" s="124"/>
      <c r="E69" s="124"/>
      <c r="F69" s="124"/>
      <c r="G69" s="124"/>
    </row>
    <row r="70" spans="1:7" ht="12.75">
      <c r="A70" s="30"/>
      <c r="B70" s="124"/>
      <c r="C70" s="124"/>
      <c r="D70" s="124"/>
      <c r="E70" s="124"/>
      <c r="F70" s="124"/>
      <c r="G70" s="124"/>
    </row>
    <row r="71" spans="1:7" ht="12.75">
      <c r="A71" s="31"/>
      <c r="B71" s="124"/>
      <c r="C71" s="124"/>
      <c r="D71" s="124"/>
      <c r="E71" s="124"/>
      <c r="F71" s="124"/>
      <c r="G71" s="124"/>
    </row>
    <row r="72" spans="1:7" ht="12.75">
      <c r="A72" s="31"/>
      <c r="B72" s="124"/>
      <c r="C72" s="124"/>
      <c r="D72" s="124"/>
      <c r="E72" s="124"/>
      <c r="F72" s="124"/>
      <c r="G72" s="124"/>
    </row>
    <row r="73" spans="1:7" ht="12.75">
      <c r="A73" s="32"/>
      <c r="B73" s="124"/>
      <c r="C73" s="124"/>
      <c r="D73" s="124"/>
      <c r="E73" s="124"/>
      <c r="F73" s="124"/>
      <c r="G73" s="124"/>
    </row>
    <row r="74" spans="1:7" ht="12.75">
      <c r="A74" s="32"/>
      <c r="B74" s="124"/>
      <c r="C74" s="124"/>
      <c r="D74" s="124"/>
      <c r="E74" s="124"/>
      <c r="F74" s="124"/>
      <c r="G74" s="124"/>
    </row>
    <row r="75" spans="1:7" ht="12.75">
      <c r="A75" s="32"/>
      <c r="B75" s="124"/>
      <c r="C75" s="124"/>
      <c r="D75" s="124"/>
      <c r="E75" s="124"/>
      <c r="F75" s="124"/>
      <c r="G75" s="124"/>
    </row>
    <row r="76" spans="1:7" ht="12.75">
      <c r="A76" s="32"/>
      <c r="B76" s="124"/>
      <c r="C76" s="124"/>
      <c r="D76" s="124"/>
      <c r="E76" s="124"/>
      <c r="F76" s="124"/>
      <c r="G76" s="124"/>
    </row>
    <row r="77" spans="1:7" ht="12.75">
      <c r="A77" s="32"/>
      <c r="B77" s="124"/>
      <c r="C77" s="124"/>
      <c r="D77" s="124"/>
      <c r="E77" s="124"/>
      <c r="F77" s="124"/>
      <c r="G77" s="124"/>
    </row>
    <row r="78" spans="1:7" ht="12.75">
      <c r="A78" s="32"/>
      <c r="B78" s="124"/>
      <c r="C78" s="124"/>
      <c r="D78" s="124"/>
      <c r="E78" s="124"/>
      <c r="F78" s="124"/>
      <c r="G78" s="124"/>
    </row>
    <row r="79" spans="1:7" ht="12.75">
      <c r="A79" s="32"/>
      <c r="B79" s="124"/>
      <c r="C79" s="124"/>
      <c r="D79" s="124"/>
      <c r="E79" s="124"/>
      <c r="F79" s="124"/>
      <c r="G79" s="124"/>
    </row>
    <row r="80" spans="1:7" ht="12.75">
      <c r="A80" s="32"/>
      <c r="B80" s="124"/>
      <c r="C80" s="124"/>
      <c r="D80" s="124"/>
      <c r="E80" s="124"/>
      <c r="F80" s="124"/>
      <c r="G80" s="124"/>
    </row>
    <row r="81" spans="1:7" ht="12.75">
      <c r="A81" s="32"/>
      <c r="B81" s="124"/>
      <c r="C81" s="124"/>
      <c r="D81" s="124"/>
      <c r="E81" s="124"/>
      <c r="F81" s="124"/>
      <c r="G81" s="124"/>
    </row>
    <row r="82" spans="1:23" s="28" customFormat="1" ht="15" customHeight="1">
      <c r="A82" s="33"/>
      <c r="B82" s="124"/>
      <c r="C82" s="124"/>
      <c r="D82" s="124"/>
      <c r="E82" s="124"/>
      <c r="F82" s="124"/>
      <c r="G82" s="124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29" customFormat="1" ht="12.75">
      <c r="A83" s="31"/>
      <c r="B83" s="124"/>
      <c r="C83" s="124"/>
      <c r="D83" s="124"/>
      <c r="E83" s="124"/>
      <c r="F83" s="124"/>
      <c r="G83" s="124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7" ht="12.75">
      <c r="A84" s="32"/>
      <c r="B84" s="124"/>
      <c r="C84" s="124"/>
      <c r="D84" s="124"/>
      <c r="E84" s="124"/>
      <c r="F84" s="124"/>
      <c r="G84" s="124"/>
    </row>
    <row r="85" spans="1:7" ht="12.75">
      <c r="A85" s="32"/>
      <c r="B85" s="124"/>
      <c r="C85" s="124"/>
      <c r="D85" s="124"/>
      <c r="E85" s="124"/>
      <c r="F85" s="124"/>
      <c r="G85" s="124"/>
    </row>
    <row r="86" spans="1:7" ht="12.75">
      <c r="A86" s="32"/>
      <c r="B86" s="124"/>
      <c r="C86" s="124"/>
      <c r="D86" s="124"/>
      <c r="E86" s="124"/>
      <c r="F86" s="124"/>
      <c r="G86" s="124"/>
    </row>
    <row r="87" spans="1:7" ht="12.75">
      <c r="A87" s="32"/>
      <c r="B87" s="124"/>
      <c r="C87" s="124"/>
      <c r="D87" s="124"/>
      <c r="E87" s="124"/>
      <c r="F87" s="124"/>
      <c r="G87" s="124"/>
    </row>
    <row r="88" spans="1:7" ht="12.75">
      <c r="A88" s="32"/>
      <c r="B88" s="124"/>
      <c r="C88" s="124"/>
      <c r="D88" s="124"/>
      <c r="E88" s="124"/>
      <c r="F88" s="124"/>
      <c r="G88" s="124"/>
    </row>
    <row r="89" spans="1:7" ht="12.75">
      <c r="A89" s="32"/>
      <c r="B89" s="124"/>
      <c r="C89" s="124"/>
      <c r="D89" s="124"/>
      <c r="E89" s="124"/>
      <c r="F89" s="124"/>
      <c r="G89" s="124"/>
    </row>
    <row r="90" spans="1:7" ht="12.75">
      <c r="A90" s="32"/>
      <c r="B90" s="124"/>
      <c r="C90" s="124"/>
      <c r="D90" s="124"/>
      <c r="E90" s="124"/>
      <c r="F90" s="124"/>
      <c r="G90" s="124"/>
    </row>
    <row r="91" spans="1:7" ht="12.75">
      <c r="A91" s="32"/>
      <c r="B91" s="124"/>
      <c r="C91" s="124"/>
      <c r="D91" s="124"/>
      <c r="E91" s="124"/>
      <c r="F91" s="124"/>
      <c r="G91" s="124"/>
    </row>
    <row r="92" spans="1:7" ht="12.75">
      <c r="A92" s="32"/>
      <c r="B92" s="124"/>
      <c r="C92" s="124"/>
      <c r="D92" s="124"/>
      <c r="E92" s="124"/>
      <c r="F92" s="124"/>
      <c r="G92" s="124"/>
    </row>
    <row r="93" spans="1:7" ht="12.75">
      <c r="A93" s="32"/>
      <c r="B93" s="124"/>
      <c r="C93" s="124"/>
      <c r="D93" s="124"/>
      <c r="E93" s="124"/>
      <c r="F93" s="124"/>
      <c r="G93" s="124"/>
    </row>
    <row r="94" spans="1:7" ht="12.75">
      <c r="A94" s="32"/>
      <c r="B94" s="124"/>
      <c r="C94" s="124"/>
      <c r="D94" s="124"/>
      <c r="E94" s="124"/>
      <c r="F94" s="124"/>
      <c r="G94" s="124"/>
    </row>
    <row r="95" spans="1:7" ht="12.75">
      <c r="A95" s="32"/>
      <c r="B95" s="124"/>
      <c r="C95" s="124"/>
      <c r="D95" s="124"/>
      <c r="E95" s="124"/>
      <c r="F95" s="124"/>
      <c r="G95" s="124"/>
    </row>
    <row r="96" spans="1:7" ht="12.75">
      <c r="A96" s="32"/>
      <c r="B96" s="124"/>
      <c r="C96" s="124"/>
      <c r="D96" s="124"/>
      <c r="E96" s="124"/>
      <c r="F96" s="124"/>
      <c r="G96" s="124"/>
    </row>
    <row r="97" spans="1:7" ht="12.75">
      <c r="A97" s="32"/>
      <c r="B97" s="124"/>
      <c r="C97" s="124"/>
      <c r="D97" s="124"/>
      <c r="E97" s="124"/>
      <c r="F97" s="124"/>
      <c r="G97" s="124"/>
    </row>
    <row r="98" spans="1:7" ht="12.75">
      <c r="A98" s="32"/>
      <c r="B98" s="124"/>
      <c r="C98" s="124"/>
      <c r="D98" s="124"/>
      <c r="E98" s="124"/>
      <c r="F98" s="124"/>
      <c r="G98" s="124"/>
    </row>
    <row r="99" spans="1:7" ht="12.75">
      <c r="A99" s="32"/>
      <c r="B99" s="124"/>
      <c r="C99" s="124"/>
      <c r="D99" s="124"/>
      <c r="E99" s="124"/>
      <c r="F99" s="124"/>
      <c r="G99" s="124"/>
    </row>
    <row r="100" spans="1:7" ht="12.75">
      <c r="A100" s="34"/>
      <c r="B100" s="34"/>
      <c r="C100" s="34"/>
      <c r="D100" s="34"/>
      <c r="E100" s="34"/>
      <c r="F100" s="34"/>
      <c r="G100" s="34"/>
    </row>
  </sheetData>
  <mergeCells count="119">
    <mergeCell ref="B57:D57"/>
    <mergeCell ref="E57:G57"/>
    <mergeCell ref="B44:D44"/>
    <mergeCell ref="E44:G44"/>
    <mergeCell ref="B45:D45"/>
    <mergeCell ref="E45:G45"/>
    <mergeCell ref="B46:D46"/>
    <mergeCell ref="E46:G46"/>
    <mergeCell ref="B56:D56"/>
    <mergeCell ref="E56:G56"/>
    <mergeCell ref="A1:G2"/>
    <mergeCell ref="A3:G3"/>
    <mergeCell ref="B99:D99"/>
    <mergeCell ref="E99:G99"/>
    <mergeCell ref="A4:G4"/>
    <mergeCell ref="B97:D97"/>
    <mergeCell ref="E97:G97"/>
    <mergeCell ref="B98:D98"/>
    <mergeCell ref="E98:G98"/>
    <mergeCell ref="B96:D96"/>
    <mergeCell ref="E96:G96"/>
    <mergeCell ref="B92:D92"/>
    <mergeCell ref="E92:G92"/>
    <mergeCell ref="B93:D93"/>
    <mergeCell ref="E93:G93"/>
    <mergeCell ref="B94:D94"/>
    <mergeCell ref="E94:G94"/>
    <mergeCell ref="B95:D95"/>
    <mergeCell ref="E95:G95"/>
    <mergeCell ref="B90:D90"/>
    <mergeCell ref="E90:G90"/>
    <mergeCell ref="B91:D91"/>
    <mergeCell ref="E91:G91"/>
    <mergeCell ref="B88:D88"/>
    <mergeCell ref="E88:G88"/>
    <mergeCell ref="B89:D89"/>
    <mergeCell ref="E89:G89"/>
    <mergeCell ref="B86:D86"/>
    <mergeCell ref="E86:G86"/>
    <mergeCell ref="B87:D87"/>
    <mergeCell ref="E87:G87"/>
    <mergeCell ref="B84:D84"/>
    <mergeCell ref="E84:G84"/>
    <mergeCell ref="B85:D85"/>
    <mergeCell ref="E85:G85"/>
    <mergeCell ref="B82:D82"/>
    <mergeCell ref="E82:G82"/>
    <mergeCell ref="B83:D83"/>
    <mergeCell ref="E83:G83"/>
    <mergeCell ref="B80:D80"/>
    <mergeCell ref="E80:G80"/>
    <mergeCell ref="B81:D81"/>
    <mergeCell ref="E81:G81"/>
    <mergeCell ref="B78:D78"/>
    <mergeCell ref="E78:G78"/>
    <mergeCell ref="B79:D79"/>
    <mergeCell ref="E79:G79"/>
    <mergeCell ref="B76:D76"/>
    <mergeCell ref="E76:G76"/>
    <mergeCell ref="B77:D77"/>
    <mergeCell ref="E77:G77"/>
    <mergeCell ref="B74:D74"/>
    <mergeCell ref="E74:G74"/>
    <mergeCell ref="B75:D75"/>
    <mergeCell ref="E75:G75"/>
    <mergeCell ref="B72:D72"/>
    <mergeCell ref="E72:G72"/>
    <mergeCell ref="B73:D73"/>
    <mergeCell ref="E73:G73"/>
    <mergeCell ref="B70:D70"/>
    <mergeCell ref="E70:G70"/>
    <mergeCell ref="B71:D71"/>
    <mergeCell ref="E71:G71"/>
    <mergeCell ref="B68:D68"/>
    <mergeCell ref="E68:G68"/>
    <mergeCell ref="B69:D69"/>
    <mergeCell ref="E69:G69"/>
    <mergeCell ref="B66:D66"/>
    <mergeCell ref="E66:G66"/>
    <mergeCell ref="B67:D67"/>
    <mergeCell ref="E67:G67"/>
    <mergeCell ref="B64:D64"/>
    <mergeCell ref="E64:G64"/>
    <mergeCell ref="B65:D65"/>
    <mergeCell ref="E65:G65"/>
    <mergeCell ref="B62:D62"/>
    <mergeCell ref="E62:G62"/>
    <mergeCell ref="B63:D63"/>
    <mergeCell ref="E63:G63"/>
    <mergeCell ref="B60:D60"/>
    <mergeCell ref="E60:G60"/>
    <mergeCell ref="B61:D61"/>
    <mergeCell ref="E61:G61"/>
    <mergeCell ref="B58:D58"/>
    <mergeCell ref="E58:G58"/>
    <mergeCell ref="B59:D59"/>
    <mergeCell ref="E59:G59"/>
    <mergeCell ref="B54:D54"/>
    <mergeCell ref="E54:G54"/>
    <mergeCell ref="B55:D55"/>
    <mergeCell ref="E55:G55"/>
    <mergeCell ref="B52:D52"/>
    <mergeCell ref="E52:G52"/>
    <mergeCell ref="B53:D53"/>
    <mergeCell ref="E53:G53"/>
    <mergeCell ref="B50:D50"/>
    <mergeCell ref="E50:G50"/>
    <mergeCell ref="B51:D51"/>
    <mergeCell ref="E51:G51"/>
    <mergeCell ref="B48:D48"/>
    <mergeCell ref="E48:G48"/>
    <mergeCell ref="B49:D49"/>
    <mergeCell ref="E49:G49"/>
    <mergeCell ref="A43:G43"/>
    <mergeCell ref="B47:D47"/>
    <mergeCell ref="E47:G47"/>
    <mergeCell ref="A6:A7"/>
    <mergeCell ref="B6:D6"/>
    <mergeCell ref="E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32" sqref="A32:L32"/>
    </sheetView>
  </sheetViews>
  <sheetFormatPr defaultColWidth="9.140625" defaultRowHeight="12.75"/>
  <cols>
    <col min="1" max="1" width="32.7109375" style="0" customWidth="1"/>
    <col min="2" max="2" width="9.421875" style="0" customWidth="1"/>
    <col min="7" max="7" width="8.7109375" style="0" customWidth="1"/>
    <col min="9" max="9" width="8.57421875" style="0" customWidth="1"/>
    <col min="10" max="10" width="8.140625" style="0" customWidth="1"/>
    <col min="11" max="11" width="8.421875" style="0" customWidth="1"/>
  </cols>
  <sheetData>
    <row r="1" spans="1:12" ht="15.75">
      <c r="A1" s="134" t="s">
        <v>159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22"/>
    </row>
    <row r="2" spans="1:12" ht="15.75">
      <c r="A2" s="134" t="s">
        <v>160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22"/>
    </row>
    <row r="3" spans="1:12" ht="16.5" thickBot="1">
      <c r="A3" s="135" t="s">
        <v>202</v>
      </c>
      <c r="B3" s="135"/>
      <c r="C3" s="135"/>
      <c r="D3" s="135"/>
      <c r="E3" s="135"/>
      <c r="F3" s="135"/>
      <c r="G3" s="135"/>
      <c r="H3" s="103"/>
      <c r="I3" s="103"/>
      <c r="J3" s="103"/>
      <c r="K3" s="104" t="s">
        <v>92</v>
      </c>
      <c r="L3" s="22"/>
    </row>
    <row r="4" spans="1:11" ht="12.75">
      <c r="A4" s="140" t="s">
        <v>128</v>
      </c>
      <c r="B4" s="143" t="s">
        <v>15</v>
      </c>
      <c r="C4" s="145" t="s">
        <v>129</v>
      </c>
      <c r="D4" s="145"/>
      <c r="E4" s="145"/>
      <c r="F4" s="145"/>
      <c r="G4" s="146"/>
      <c r="H4" s="147" t="s">
        <v>130</v>
      </c>
      <c r="I4" s="148"/>
      <c r="J4" s="153" t="s">
        <v>131</v>
      </c>
      <c r="K4" s="155" t="s">
        <v>132</v>
      </c>
    </row>
    <row r="5" spans="1:11" ht="12.75">
      <c r="A5" s="141"/>
      <c r="B5" s="144"/>
      <c r="C5" s="158" t="s">
        <v>133</v>
      </c>
      <c r="D5" s="136" t="s">
        <v>134</v>
      </c>
      <c r="E5" s="162" t="s">
        <v>135</v>
      </c>
      <c r="F5" s="163"/>
      <c r="G5" s="164"/>
      <c r="H5" s="149"/>
      <c r="I5" s="150"/>
      <c r="J5" s="154"/>
      <c r="K5" s="156"/>
    </row>
    <row r="6" spans="1:11" ht="12.75">
      <c r="A6" s="141"/>
      <c r="B6" s="144"/>
      <c r="C6" s="159"/>
      <c r="D6" s="161"/>
      <c r="E6" s="165"/>
      <c r="F6" s="166"/>
      <c r="G6" s="159"/>
      <c r="H6" s="149"/>
      <c r="I6" s="150"/>
      <c r="J6" s="154"/>
      <c r="K6" s="156"/>
    </row>
    <row r="7" spans="1:11" ht="12.75">
      <c r="A7" s="141"/>
      <c r="B7" s="144"/>
      <c r="C7" s="159"/>
      <c r="D7" s="161"/>
      <c r="E7" s="167"/>
      <c r="F7" s="168"/>
      <c r="G7" s="160"/>
      <c r="H7" s="151"/>
      <c r="I7" s="152"/>
      <c r="J7" s="154"/>
      <c r="K7" s="156"/>
    </row>
    <row r="8" spans="1:11" ht="12.75" hidden="1">
      <c r="A8" s="141"/>
      <c r="B8" s="144"/>
      <c r="C8" s="159"/>
      <c r="D8" s="161"/>
      <c r="E8" s="136" t="s">
        <v>136</v>
      </c>
      <c r="F8" s="136" t="s">
        <v>137</v>
      </c>
      <c r="G8" s="136" t="s">
        <v>138</v>
      </c>
      <c r="H8" s="136" t="s">
        <v>139</v>
      </c>
      <c r="I8" s="136" t="s">
        <v>140</v>
      </c>
      <c r="J8" s="154"/>
      <c r="K8" s="156"/>
    </row>
    <row r="9" spans="1:11" ht="13.5" customHeight="1">
      <c r="A9" s="142"/>
      <c r="B9" s="144"/>
      <c r="C9" s="160"/>
      <c r="D9" s="138"/>
      <c r="E9" s="137"/>
      <c r="F9" s="138"/>
      <c r="G9" s="137"/>
      <c r="H9" s="137"/>
      <c r="I9" s="137"/>
      <c r="J9" s="137"/>
      <c r="K9" s="157"/>
    </row>
    <row r="10" spans="1:11" ht="18.75" customHeight="1">
      <c r="A10" s="67" t="s">
        <v>141</v>
      </c>
      <c r="B10" s="74">
        <v>1322</v>
      </c>
      <c r="C10" s="74"/>
      <c r="D10" s="74">
        <v>865</v>
      </c>
      <c r="E10" s="74">
        <v>113</v>
      </c>
      <c r="F10" s="74"/>
      <c r="G10" s="80">
        <v>105</v>
      </c>
      <c r="H10" s="81">
        <v>78</v>
      </c>
      <c r="I10" s="81"/>
      <c r="J10" s="74"/>
      <c r="K10" s="82">
        <f>SUM(B10:J10)</f>
        <v>2483</v>
      </c>
    </row>
    <row r="11" spans="1:11" ht="17.25" customHeight="1">
      <c r="A11" s="54" t="s">
        <v>142</v>
      </c>
      <c r="B11" s="46"/>
      <c r="C11" s="46"/>
      <c r="D11" s="46"/>
      <c r="E11" s="46"/>
      <c r="F11" s="46"/>
      <c r="G11" s="46"/>
      <c r="H11" s="46"/>
      <c r="I11" s="47"/>
      <c r="J11" s="46"/>
      <c r="K11" s="82">
        <f aca="true" t="shared" si="0" ref="K11:K28">SUM(B11:J11)</f>
        <v>0</v>
      </c>
    </row>
    <row r="12" spans="1:11" ht="12.75">
      <c r="A12" s="55" t="s">
        <v>143</v>
      </c>
      <c r="B12" s="44"/>
      <c r="C12" s="44"/>
      <c r="D12" s="44"/>
      <c r="E12" s="44"/>
      <c r="F12" s="44"/>
      <c r="G12" s="45"/>
      <c r="H12" s="45"/>
      <c r="I12" s="44"/>
      <c r="J12" s="48"/>
      <c r="K12" s="82">
        <f t="shared" si="0"/>
        <v>0</v>
      </c>
    </row>
    <row r="13" spans="1:11" ht="12.75">
      <c r="A13" s="55" t="s">
        <v>144</v>
      </c>
      <c r="B13" s="44"/>
      <c r="C13" s="44"/>
      <c r="D13" s="44"/>
      <c r="E13" s="44"/>
      <c r="F13" s="44"/>
      <c r="G13" s="44"/>
      <c r="H13" s="49"/>
      <c r="I13" s="49"/>
      <c r="J13" s="49"/>
      <c r="K13" s="82">
        <f t="shared" si="0"/>
        <v>0</v>
      </c>
    </row>
    <row r="14" spans="1:11" ht="12.75">
      <c r="A14" s="56" t="s">
        <v>145</v>
      </c>
      <c r="B14" s="43"/>
      <c r="C14" s="43"/>
      <c r="D14" s="43"/>
      <c r="E14" s="50"/>
      <c r="F14" s="51"/>
      <c r="G14" s="51"/>
      <c r="H14" s="43">
        <v>-132</v>
      </c>
      <c r="I14" s="43"/>
      <c r="J14" s="50"/>
      <c r="K14" s="82">
        <f t="shared" si="0"/>
        <v>-132</v>
      </c>
    </row>
    <row r="15" spans="1:11" ht="12.75">
      <c r="A15" s="57" t="s">
        <v>146</v>
      </c>
      <c r="B15" s="46"/>
      <c r="C15" s="46"/>
      <c r="D15" s="46"/>
      <c r="E15" s="46"/>
      <c r="F15" s="46"/>
      <c r="G15" s="46"/>
      <c r="H15" s="46"/>
      <c r="I15" s="46"/>
      <c r="J15" s="46"/>
      <c r="K15" s="82">
        <f t="shared" si="0"/>
        <v>0</v>
      </c>
    </row>
    <row r="16" spans="1:11" ht="12.75">
      <c r="A16" s="58" t="s">
        <v>147</v>
      </c>
      <c r="B16" s="52"/>
      <c r="C16" s="52"/>
      <c r="D16" s="52"/>
      <c r="E16" s="52"/>
      <c r="F16" s="52"/>
      <c r="G16" s="52"/>
      <c r="H16" s="52"/>
      <c r="I16" s="52"/>
      <c r="J16" s="52"/>
      <c r="K16" s="82">
        <f t="shared" si="0"/>
        <v>0</v>
      </c>
    </row>
    <row r="17" spans="1:11" ht="12.75">
      <c r="A17" s="55" t="s">
        <v>148</v>
      </c>
      <c r="B17" s="44"/>
      <c r="C17" s="44"/>
      <c r="D17" s="44"/>
      <c r="E17" s="44"/>
      <c r="F17" s="44"/>
      <c r="G17" s="45"/>
      <c r="H17" s="45"/>
      <c r="I17" s="44"/>
      <c r="J17" s="48"/>
      <c r="K17" s="82">
        <f t="shared" si="0"/>
        <v>0</v>
      </c>
    </row>
    <row r="18" spans="1:11" ht="22.5">
      <c r="A18" s="54" t="s">
        <v>149</v>
      </c>
      <c r="B18" s="46"/>
      <c r="C18" s="46"/>
      <c r="D18" s="46"/>
      <c r="E18" s="46"/>
      <c r="F18" s="46"/>
      <c r="G18" s="46"/>
      <c r="H18" s="46"/>
      <c r="I18" s="46"/>
      <c r="J18" s="46"/>
      <c r="K18" s="82">
        <f t="shared" si="0"/>
        <v>0</v>
      </c>
    </row>
    <row r="19" spans="1:11" ht="12.75">
      <c r="A19" s="55" t="s">
        <v>150</v>
      </c>
      <c r="B19" s="44"/>
      <c r="C19" s="44"/>
      <c r="D19" s="44"/>
      <c r="E19" s="44"/>
      <c r="F19" s="44"/>
      <c r="G19" s="44"/>
      <c r="H19" s="45"/>
      <c r="I19" s="45"/>
      <c r="J19" s="44"/>
      <c r="K19" s="82">
        <f t="shared" si="0"/>
        <v>0</v>
      </c>
    </row>
    <row r="20" spans="1:11" ht="12.75">
      <c r="A20" s="55" t="s">
        <v>151</v>
      </c>
      <c r="B20" s="44"/>
      <c r="C20" s="44"/>
      <c r="D20" s="44"/>
      <c r="E20" s="44"/>
      <c r="F20" s="44"/>
      <c r="G20" s="44"/>
      <c r="H20" s="49"/>
      <c r="I20" s="49"/>
      <c r="J20" s="53"/>
      <c r="K20" s="82">
        <f t="shared" si="0"/>
        <v>0</v>
      </c>
    </row>
    <row r="21" spans="1:11" ht="19.5" customHeight="1">
      <c r="A21" s="54" t="s">
        <v>152</v>
      </c>
      <c r="B21" s="46"/>
      <c r="C21" s="46"/>
      <c r="D21" s="46"/>
      <c r="E21" s="46"/>
      <c r="F21" s="46"/>
      <c r="G21" s="46"/>
      <c r="H21" s="46"/>
      <c r="I21" s="46"/>
      <c r="J21" s="46"/>
      <c r="K21" s="82">
        <f t="shared" si="0"/>
        <v>0</v>
      </c>
    </row>
    <row r="22" spans="1:11" ht="12.75">
      <c r="A22" s="55" t="s">
        <v>150</v>
      </c>
      <c r="B22" s="44"/>
      <c r="C22" s="44"/>
      <c r="D22" s="44"/>
      <c r="E22" s="44"/>
      <c r="F22" s="44"/>
      <c r="G22" s="44"/>
      <c r="H22" s="43"/>
      <c r="I22" s="43"/>
      <c r="J22" s="50"/>
      <c r="K22" s="82">
        <f t="shared" si="0"/>
        <v>0</v>
      </c>
    </row>
    <row r="23" spans="1:11" ht="12.75">
      <c r="A23" s="55" t="s">
        <v>151</v>
      </c>
      <c r="B23" s="44"/>
      <c r="C23" s="44"/>
      <c r="D23" s="44"/>
      <c r="E23" s="44"/>
      <c r="F23" s="44"/>
      <c r="G23" s="44"/>
      <c r="H23" s="45"/>
      <c r="I23" s="45"/>
      <c r="J23" s="44"/>
      <c r="K23" s="82">
        <f t="shared" si="0"/>
        <v>0</v>
      </c>
    </row>
    <row r="24" spans="1:11" ht="18" customHeight="1">
      <c r="A24" s="54" t="s">
        <v>153</v>
      </c>
      <c r="B24" s="46"/>
      <c r="C24" s="46"/>
      <c r="D24" s="46"/>
      <c r="E24" s="46"/>
      <c r="F24" s="46"/>
      <c r="G24" s="46"/>
      <c r="H24" s="46"/>
      <c r="I24" s="46"/>
      <c r="J24" s="46"/>
      <c r="K24" s="82">
        <f t="shared" si="0"/>
        <v>0</v>
      </c>
    </row>
    <row r="25" spans="1:11" ht="12.75">
      <c r="A25" s="56" t="s">
        <v>154</v>
      </c>
      <c r="B25" s="43"/>
      <c r="C25" s="43"/>
      <c r="D25" s="43"/>
      <c r="E25" s="50"/>
      <c r="F25" s="51"/>
      <c r="G25" s="51"/>
      <c r="H25" s="43"/>
      <c r="I25" s="43"/>
      <c r="J25" s="50"/>
      <c r="K25" s="82">
        <f t="shared" si="0"/>
        <v>0</v>
      </c>
    </row>
    <row r="26" spans="1:11" ht="12.75">
      <c r="A26" s="67" t="s">
        <v>155</v>
      </c>
      <c r="B26" s="68">
        <f>B10+B11</f>
        <v>1322</v>
      </c>
      <c r="C26" s="68">
        <f aca="true" t="shared" si="1" ref="C26:J26">SUM(C10:C25)</f>
        <v>0</v>
      </c>
      <c r="D26" s="68">
        <f t="shared" si="1"/>
        <v>865</v>
      </c>
      <c r="E26" s="68">
        <f t="shared" si="1"/>
        <v>113</v>
      </c>
      <c r="F26" s="68">
        <f t="shared" si="1"/>
        <v>0</v>
      </c>
      <c r="G26" s="68">
        <f t="shared" si="1"/>
        <v>105</v>
      </c>
      <c r="H26" s="68">
        <f t="shared" si="1"/>
        <v>-54</v>
      </c>
      <c r="I26" s="68">
        <f t="shared" si="1"/>
        <v>0</v>
      </c>
      <c r="J26" s="68">
        <f t="shared" si="1"/>
        <v>0</v>
      </c>
      <c r="K26" s="68">
        <f>K10+K11+K14+K15+K25</f>
        <v>2351</v>
      </c>
    </row>
    <row r="27" spans="1:11" ht="20.25" customHeight="1">
      <c r="A27" s="54" t="s">
        <v>156</v>
      </c>
      <c r="B27" s="46"/>
      <c r="C27" s="46"/>
      <c r="D27" s="46"/>
      <c r="E27" s="46"/>
      <c r="F27" s="46"/>
      <c r="G27" s="46"/>
      <c r="H27" s="46"/>
      <c r="I27" s="46"/>
      <c r="J27" s="46"/>
      <c r="K27" s="82">
        <f t="shared" si="0"/>
        <v>0</v>
      </c>
    </row>
    <row r="28" spans="1:11" ht="18" customHeight="1" thickBot="1">
      <c r="A28" s="54" t="s">
        <v>157</v>
      </c>
      <c r="B28" s="46"/>
      <c r="C28" s="46"/>
      <c r="D28" s="46"/>
      <c r="E28" s="46"/>
      <c r="F28" s="46"/>
      <c r="G28" s="46"/>
      <c r="H28" s="46"/>
      <c r="I28" s="46"/>
      <c r="J28" s="46"/>
      <c r="K28" s="82">
        <f t="shared" si="0"/>
        <v>0</v>
      </c>
    </row>
    <row r="29" spans="1:11" ht="18" customHeight="1" thickBot="1">
      <c r="A29" s="102" t="s">
        <v>158</v>
      </c>
      <c r="B29" s="68">
        <f>SUM(B26:B28)</f>
        <v>1322</v>
      </c>
      <c r="C29" s="68">
        <f aca="true" t="shared" si="2" ref="C29:K29">SUM(C26:C28)</f>
        <v>0</v>
      </c>
      <c r="D29" s="68">
        <f t="shared" si="2"/>
        <v>865</v>
      </c>
      <c r="E29" s="68">
        <f t="shared" si="2"/>
        <v>113</v>
      </c>
      <c r="F29" s="68">
        <f t="shared" si="2"/>
        <v>0</v>
      </c>
      <c r="G29" s="68">
        <f t="shared" si="2"/>
        <v>105</v>
      </c>
      <c r="H29" s="68">
        <f t="shared" si="2"/>
        <v>-54</v>
      </c>
      <c r="I29" s="68">
        <f t="shared" si="2"/>
        <v>0</v>
      </c>
      <c r="J29" s="68">
        <f t="shared" si="2"/>
        <v>0</v>
      </c>
      <c r="K29" s="68">
        <f t="shared" si="2"/>
        <v>2351</v>
      </c>
    </row>
    <row r="30" spans="1:12" ht="12.7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34"/>
    </row>
    <row r="31" spans="1:12" ht="12.75">
      <c r="A31" s="139" t="s">
        <v>205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</row>
    <row r="32" spans="1:12" ht="12.75">
      <c r="A32" s="139" t="s">
        <v>179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</row>
    <row r="33" spans="1:12" ht="3.75" customHeight="1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34"/>
    </row>
    <row r="34" spans="1:12" ht="12.75" hidden="1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34"/>
    </row>
    <row r="35" spans="1:12" ht="12.75" hidden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34"/>
    </row>
    <row r="36" spans="1:11" ht="12.75" hidden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1" ht="12.75" hidden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</row>
  </sheetData>
  <mergeCells count="20">
    <mergeCell ref="A1:K1"/>
    <mergeCell ref="A4:A9"/>
    <mergeCell ref="B4:B9"/>
    <mergeCell ref="C4:G4"/>
    <mergeCell ref="H4:I7"/>
    <mergeCell ref="J4:J9"/>
    <mergeCell ref="K4:K9"/>
    <mergeCell ref="C5:C9"/>
    <mergeCell ref="D5:D9"/>
    <mergeCell ref="E5:G7"/>
    <mergeCell ref="A35:K35"/>
    <mergeCell ref="A2:K2"/>
    <mergeCell ref="A3:G3"/>
    <mergeCell ref="I8:I9"/>
    <mergeCell ref="E8:E9"/>
    <mergeCell ref="F8:F9"/>
    <mergeCell ref="G8:G9"/>
    <mergeCell ref="H8:H9"/>
    <mergeCell ref="A31:L31"/>
    <mergeCell ref="A32:L3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homeuser</cp:lastModifiedBy>
  <cp:lastPrinted>2008-10-27T05:33:33Z</cp:lastPrinted>
  <dcterms:created xsi:type="dcterms:W3CDTF">2006-10-09T12:52:02Z</dcterms:created>
  <dcterms:modified xsi:type="dcterms:W3CDTF">2008-10-27T13:46:53Z</dcterms:modified>
  <cp:category/>
  <cp:version/>
  <cp:contentType/>
  <cp:contentStatus/>
</cp:coreProperties>
</file>