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<sst xmlns="http://schemas.openxmlformats.org/spreadsheetml/2006/main" count="1070" uniqueCount="869">
  <si>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</si>
  <si>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</si>
  <si>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</si>
  <si>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</si>
  <si>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</si>
  <si>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</si>
  <si>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</si>
  <si>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</si>
  <si>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</si>
  <si>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</si>
  <si>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</si>
  <si>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</si>
  <si>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</si>
  <si>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</si>
  <si>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</si>
  <si>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</si>
  <si>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</si>
  <si>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</si>
  <si>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</si>
  <si>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</si>
  <si>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</si>
  <si>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</si>
  <si>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</si>
  <si>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</si>
  <si>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</si>
  <si>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</si>
  <si>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</si>
  <si>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</si>
  <si>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</si>
  <si>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</si>
  <si>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</si>
  <si>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</si>
  <si>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</si>
  <si>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</si>
  <si>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</si>
  <si>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</si>
  <si>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</si>
  <si>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</si>
  <si>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</si>
  <si>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</si>
  <si>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</si>
  <si>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</si>
  <si>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</si>
  <si>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</si>
  <si>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</si>
  <si>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</si>
  <si>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</si>
  <si>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</si>
  <si>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</si>
  <si>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</si>
  <si>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</si>
  <si>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</si>
  <si>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</si>
  <si>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</si>
  <si>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</si>
  <si>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</si>
  <si>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</si>
  <si>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</si>
  <si>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</si>
  <si>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</si>
  <si>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</si>
  <si>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</si>
  <si>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</si>
  <si>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</si>
  <si>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</si>
  <si>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</si>
  <si>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</si>
  <si>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</si>
  <si>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</si>
  <si>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</si>
  <si>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</si>
  <si>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</si>
  <si>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</si>
  <si>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</si>
  <si>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</si>
  <si>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</si>
  <si>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</si>
  <si>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</si>
  <si>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</si>
  <si>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</si>
  <si>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</si>
  <si>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</si>
  <si>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</si>
  <si>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</si>
  <si>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</si>
  <si>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</si>
  <si>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</si>
  <si>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</si>
  <si>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</si>
  <si>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</si>
  <si>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</si>
  <si>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</si>
  <si>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</si>
  <si>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</si>
  <si>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</si>
  <si>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</si>
  <si>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</si>
  <si>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</si>
  <si>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</si>
  <si>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</si>
  <si>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</si>
  <si>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</si>
  <si>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</si>
  <si>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</si>
  <si>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</si>
  <si>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</si>
  <si>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</si>
  <si>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</si>
  <si>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</si>
  <si>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</si>
  <si>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</si>
  <si>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</si>
  <si>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</si>
  <si>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</si>
  <si>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</si>
  <si>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</si>
  <si>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</si>
  <si>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</si>
  <si>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</si>
  <si>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</si>
  <si>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</si>
  <si>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</si>
  <si>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</si>
  <si>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</si>
  <si>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</si>
  <si>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</si>
  <si>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</si>
  <si>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</si>
  <si>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</si>
  <si>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</si>
  <si>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</si>
  <si>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</si>
  <si>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</si>
  <si>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</si>
  <si>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</si>
  <si>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</si>
  <si>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</si>
  <si>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</si>
  <si>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</si>
  <si>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</si>
  <si>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</si>
  <si>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</si>
  <si>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</si>
  <si>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</si>
  <si>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</si>
  <si>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</si>
  <si>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</si>
  <si>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</si>
  <si>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</si>
  <si>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</si>
  <si>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</si>
  <si>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</si>
  <si>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</si>
  <si>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</si>
  <si>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</si>
  <si>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</si>
  <si>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</si>
  <si>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</si>
  <si>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</si>
  <si>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</si>
  <si>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</si>
  <si>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</si>
  <si>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</si>
  <si>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</si>
  <si>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</si>
  <si>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</si>
  <si>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</si>
  <si>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</si>
  <si>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</si>
  <si>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</si>
  <si>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</si>
  <si>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</si>
  <si>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</si>
  <si>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</si>
  <si>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</si>
  <si>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</si>
  <si>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</si>
  <si>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</si>
  <si>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</si>
  <si>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</si>
  <si>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</si>
  <si>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</si>
  <si>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</si>
  <si>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</si>
  <si>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</si>
  <si>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</si>
  <si>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</si>
  <si>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</si>
  <si>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</si>
  <si>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</si>
  <si>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</si>
  <si>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</si>
  <si>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</si>
  <si>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</si>
  <si>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</si>
  <si>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</si>
  <si>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</si>
  <si>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</si>
  <si>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</si>
  <si>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</si>
  <si>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</si>
  <si>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</si>
  <si>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</si>
  <si>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</si>
  <si>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</si>
  <si>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</si>
  <si>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</si>
  <si>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</si>
  <si>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</si>
  <si>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</si>
  <si>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</si>
  <si>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</si>
  <si>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</si>
  <si>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</si>
  <si>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</si>
  <si>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</si>
  <si>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</si>
  <si>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</si>
  <si>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</si>
  <si>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</si>
  <si>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</si>
  <si>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</si>
  <si>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</si>
  <si>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</si>
  <si>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</si>
  <si>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</si>
  <si>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</si>
  <si>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</si>
  <si>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</si>
  <si>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</si>
  <si>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</si>
  <si>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</si>
  <si>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</si>
  <si>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</si>
  <si>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</si>
  <si>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</si>
  <si>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</si>
  <si>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</si>
  <si>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</si>
  <si>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</si>
  <si>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</si>
  <si>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</si>
  <si>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</si>
  <si>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</si>
  <si>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</si>
  <si>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</si>
  <si>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</si>
  <si>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</si>
  <si>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</si>
  <si>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</si>
  <si>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</si>
  <si>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</si>
  <si>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</si>
  <si>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</si>
  <si>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</si>
  <si>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</si>
  <si>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</si>
  <si>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</si>
  <si>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</si>
  <si>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</si>
  <si>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</si>
  <si>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</si>
  <si>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</si>
  <si>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</si>
  <si>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</si>
  <si>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</si>
  <si>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</si>
  <si>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</si>
  <si>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</si>
  <si>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</si>
  <si>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</si>
  <si>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"Феърплей Пропъртис" АДСИЦ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</si>
  <si>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</si>
  <si>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</si>
  <si>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</si>
  <si>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</si>
  <si>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</si>
  <si>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</si>
  <si>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</si>
  <si>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</si>
  <si>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</si>
  <si>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</si>
  <si>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</si>
  <si>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</si>
  <si>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</si>
  <si>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</si>
  <si>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</si>
  <si>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</si>
  <si>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</si>
  <si>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</si>
  <si>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</si>
  <si>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</si>
  <si>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</si>
  <si>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</si>
  <si>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</si>
  <si>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</si>
  <si>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</si>
  <si>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</si>
  <si>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</si>
  <si>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</si>
  <si>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</si>
  <si>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</si>
  <si>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</si>
  <si>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</si>
  <si>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</si>
  <si>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</si>
  <si>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</si>
  <si>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</si>
  <si>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</si>
  <si>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</si>
  <si>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</si>
  <si>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</si>
  <si>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</si>
  <si>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</si>
  <si>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</si>
  <si>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</si>
  <si>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</si>
  <si>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</si>
  <si>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</si>
  <si>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</si>
  <si>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</si>
  <si>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</si>
  <si>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</si>
  <si>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</si>
  <si>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</si>
  <si>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</si>
  <si>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</si>
  <si>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</si>
  <si>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</si>
  <si>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</si>
  <si>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</si>
  <si>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</si>
  <si>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</si>
  <si>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</si>
  <si>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</si>
  <si>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</si>
  <si>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</si>
  <si>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</si>
  <si>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</si>
  <si>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</si>
  <si>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</si>
  <si>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</si>
  <si>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</si>
  <si>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</si>
  <si>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</si>
  <si>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</si>
  <si>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</si>
  <si>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</si>
  <si>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</si>
  <si>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</si>
  <si>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</si>
  <si>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</si>
  <si>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</si>
  <si>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</si>
  <si>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</si>
  <si>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</si>
  <si>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</si>
  <si>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</si>
  <si>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</si>
  <si>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</si>
  <si>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</si>
  <si>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</si>
  <si>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</si>
  <si>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</si>
  <si>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</si>
  <si>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</si>
  <si>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</si>
  <si>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</si>
  <si>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</si>
  <si>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</si>
  <si>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</si>
  <si>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</si>
  <si>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</si>
  <si>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</si>
  <si>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</si>
  <si>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</si>
  <si>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</si>
  <si>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</si>
  <si>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</si>
  <si>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</si>
  <si>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</si>
  <si>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</si>
  <si>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</si>
  <si>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</si>
  <si>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</si>
  <si>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</si>
  <si>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</si>
  <si>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</si>
  <si>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</si>
  <si>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</si>
  <si>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</si>
  <si>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</si>
  <si>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</si>
  <si>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</si>
  <si>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</si>
  <si>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</si>
  <si>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</si>
  <si>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</si>
  <si>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</si>
  <si>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</si>
  <si>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</si>
  <si>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</si>
  <si>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</si>
  <si>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</si>
  <si>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</si>
  <si>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</si>
  <si>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</si>
  <si>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</si>
  <si>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</si>
  <si>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</si>
  <si>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</si>
  <si>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</si>
  <si>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</si>
  <si>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</si>
  <si>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</si>
  <si>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</si>
  <si>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</si>
  <si>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</si>
  <si>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</si>
  <si>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</si>
  <si>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</si>
  <si>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</si>
  <si>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</si>
  <si>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</si>
  <si>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</si>
  <si>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</si>
  <si>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</si>
  <si>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</si>
  <si>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</si>
  <si>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</si>
  <si>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</si>
  <si>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</si>
  <si>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</si>
  <si>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</si>
  <si>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</si>
  <si>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</si>
  <si>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</si>
  <si>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</si>
  <si>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</si>
  <si>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</si>
  <si>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</si>
  <si>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</si>
  <si>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</si>
  <si>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</si>
  <si>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</si>
  <si>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</si>
  <si>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</si>
  <si>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</si>
  <si>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</si>
  <si>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</si>
  <si>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</si>
  <si>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</si>
  <si>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</si>
  <si>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</si>
  <si>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</si>
  <si>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</si>
  <si>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</si>
  <si>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</si>
  <si>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</si>
  <si>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</si>
  <si>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</si>
  <si>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</si>
  <si>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</si>
  <si>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</si>
  <si>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</si>
  <si>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</si>
  <si>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</si>
  <si>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</si>
  <si>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</si>
  <si>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</si>
  <si>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</si>
  <si>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</si>
  <si>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</si>
  <si>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</si>
  <si>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</si>
  <si>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</si>
  <si>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</si>
  <si>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</si>
  <si>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</si>
  <si>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</si>
  <si>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</si>
  <si>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</si>
  <si>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</si>
  <si>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</si>
  <si>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</si>
  <si>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</si>
  <si>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</si>
  <si>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</si>
  <si>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</si>
  <si>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</si>
  <si>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</si>
  <si>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</si>
  <si>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</si>
  <si>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</si>
  <si>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</si>
  <si>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</si>
  <si>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</si>
  <si>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</si>
  <si>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</si>
  <si>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</si>
  <si>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</si>
  <si>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</si>
  <si>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</si>
  <si>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</si>
  <si>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</si>
  <si>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</si>
  <si>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</si>
  <si>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</si>
  <si>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</si>
  <si>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</si>
  <si>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</si>
  <si>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</si>
  <si>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</si>
  <si>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</si>
  <si>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</si>
  <si>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</si>
  <si>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</si>
  <si>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</si>
  <si>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</si>
  <si>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</si>
  <si>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</si>
  <si>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</si>
  <si>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</si>
  <si>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</si>
  <si>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</si>
  <si>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</si>
  <si>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</si>
  <si>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</si>
  <si>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</si>
  <si>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</si>
  <si>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</si>
  <si>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</si>
  <si>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</si>
  <si>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</si>
  <si>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</si>
  <si>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</si>
  <si>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</si>
  <si>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</si>
  <si>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</si>
  <si>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</si>
  <si>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</si>
  <si>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</si>
  <si>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</si>
  <si>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</si>
  <si>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</si>
  <si>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</si>
  <si>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</si>
  <si>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</si>
  <si>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</si>
  <si>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</si>
  <si>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</si>
  <si>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</si>
  <si>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</si>
  <si>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</si>
  <si>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</si>
  <si>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</si>
  <si>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</si>
  <si>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</si>
  <si>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</si>
  <si>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</si>
  <si>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</si>
  <si>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</si>
  <si>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</si>
  <si>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</si>
  <si>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</si>
  <si>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</si>
  <si>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</si>
  <si>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</si>
  <si>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</si>
  <si>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</si>
  <si>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</si>
  <si>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</si>
  <si>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</si>
  <si>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</si>
  <si>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</si>
  <si>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</si>
  <si>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</si>
  <si>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</si>
  <si>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</si>
  <si>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</si>
  <si>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</si>
  <si>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</si>
  <si>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</si>
  <si>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</si>
  <si>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</si>
  <si>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</si>
  <si>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</si>
  <si>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</si>
  <si>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</si>
  <si>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</si>
  <si>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</si>
  <si>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</si>
  <si>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</si>
  <si>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</si>
  <si>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</si>
  <si>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</si>
  <si>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</si>
  <si>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</si>
  <si>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</si>
  <si>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</si>
  <si>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</si>
  <si>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</si>
  <si>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</si>
  <si>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</si>
  <si>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</si>
  <si>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</si>
  <si>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</si>
  <si>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</si>
  <si>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</si>
  <si>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</si>
  <si>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</si>
  <si>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</si>
  <si>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</si>
  <si>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</si>
  <si>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</si>
  <si>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</si>
  <si>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</si>
  <si>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</si>
  <si>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</si>
  <si>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</si>
  <si>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</si>
  <si>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</si>
  <si>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</si>
  <si>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</si>
  <si>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</si>
  <si>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</si>
  <si>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</si>
  <si>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</si>
  <si>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</si>
  <si>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</si>
  <si>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</si>
  <si>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</si>
  <si>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</si>
  <si>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</si>
  <si>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</si>
  <si>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</si>
  <si>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</si>
  <si>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</si>
  <si>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</si>
  <si>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</si>
  <si>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</si>
  <si>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</si>
  <si>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</si>
  <si>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</si>
  <si>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</si>
  <si>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</si>
  <si>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</si>
  <si>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</si>
  <si>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</si>
  <si>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</si>
  <si>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</si>
  <si>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</si>
  <si>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</si>
  <si>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</si>
  <si>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</si>
  <si>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</si>
  <si>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</si>
  <si>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</si>
  <si>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</si>
  <si>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</si>
  <si>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</si>
  <si>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</si>
  <si>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</si>
  <si>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</si>
  <si>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</si>
  <si>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</si>
  <si>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</si>
  <si>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</si>
  <si>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</si>
  <si>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</si>
  <si>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</si>
  <si>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</si>
  <si>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</si>
  <si>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</si>
  <si>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</si>
  <si>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</si>
  <si>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</si>
  <si>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</si>
  <si>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</si>
  <si>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</si>
  <si>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</si>
  <si>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</si>
  <si>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</si>
  <si>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</si>
  <si>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</si>
  <si>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</si>
  <si>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</si>
  <si>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</si>
  <si>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</si>
  <si>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</si>
  <si>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</si>
  <si>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</si>
  <si>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</si>
  <si>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</si>
  <si>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</si>
  <si>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</si>
  <si>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</si>
  <si>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</si>
  <si>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</si>
  <si>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</si>
  <si>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</si>
  <si>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</si>
  <si>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</si>
  <si>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</si>
  <si>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</si>
  <si>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</si>
  <si>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</si>
  <si>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</si>
  <si>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</si>
  <si>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</si>
  <si>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</si>
  <si>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</si>
  <si>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</si>
  <si>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</si>
  <si>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</si>
  <si>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</si>
  <si>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</si>
  <si>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</si>
  <si>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</si>
  <si>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</si>
  <si>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</si>
  <si>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</si>
  <si>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</si>
  <si>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</si>
  <si>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</si>
  <si>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</si>
  <si>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</si>
  <si>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</si>
  <si>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</si>
  <si>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</si>
  <si>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</si>
  <si>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</si>
  <si>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</si>
  <si>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</si>
  <si>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</si>
  <si>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</si>
  <si>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</si>
  <si>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</si>
  <si>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</si>
  <si>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</si>
  <si>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</si>
  <si>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</si>
  <si>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</si>
  <si>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</si>
  <si>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</si>
  <si>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</si>
  <si>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</si>
  <si>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</si>
  <si>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</si>
  <si>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</si>
  <si>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</si>
  <si>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</si>
  <si>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</si>
  <si>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</si>
  <si>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</si>
  <si>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</si>
  <si>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</si>
  <si>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</si>
  <si>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</si>
  <si>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</si>
  <si>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</si>
  <si>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</si>
  <si>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</si>
  <si>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</si>
  <si>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</si>
  <si>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</si>
  <si>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</si>
  <si>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</si>
  <si>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</si>
  <si>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</si>
  <si>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</si>
  <si>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</si>
  <si>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</si>
  <si>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</si>
  <si>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</si>
  <si>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</si>
  <si>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</si>
  <si>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</si>
  <si>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</si>
  <si>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</si>
  <si>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</si>
  <si>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</si>
  <si>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</si>
  <si>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</si>
  <si>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</si>
  <si>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Име на отчитащото се предприятие:  "Феърплей Пропъртис" АДСИЦ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</si>
  <si>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</si>
  <si>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</si>
  <si>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</si>
  <si>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</si>
  <si>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</si>
  <si>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</si>
  <si>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</si>
  <si>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</si>
  <si>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</si>
  <si>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</si>
  <si>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</si>
  <si>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</si>
  <si>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</si>
  <si>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</si>
  <si>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</si>
  <si>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</si>
  <si>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</si>
  <si>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</si>
  <si>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</si>
  <si>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</si>
  <si>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</si>
  <si>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</si>
  <si>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</si>
  <si>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</si>
  <si>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</si>
  <si>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</si>
  <si>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</si>
  <si>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</si>
  <si>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</si>
  <si>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</si>
  <si>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</si>
  <si>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</si>
  <si>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</si>
  <si>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</si>
  <si>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</si>
  <si>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</si>
  <si>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</si>
  <si>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</si>
  <si>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</si>
  <si>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</si>
  <si>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</si>
  <si>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</si>
  <si>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</si>
  <si>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</si>
  <si>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</si>
  <si>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</si>
  <si>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</si>
  <si>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</si>
  <si>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</si>
  <si>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</si>
  <si>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</si>
  <si>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</si>
  <si>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</si>
  <si>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</si>
  <si>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</si>
  <si>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</si>
  <si>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</si>
  <si>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</si>
  <si>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</si>
  <si>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</si>
  <si>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</si>
  <si>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</si>
  <si>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</si>
  <si>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</si>
  <si>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</si>
  <si>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</si>
  <si>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</si>
  <si>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</si>
  <si>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</si>
  <si>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</si>
  <si>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</si>
  <si>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</si>
  <si>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/ Маню Моравенов /</t>
  </si>
  <si>
    <t>III.</t>
  </si>
  <si>
    <t>Имоти, машини, съоръжения и оборудване</t>
  </si>
  <si>
    <t>5. Други (вкл. преоценки на инвестиционни имоти)</t>
  </si>
  <si>
    <t xml:space="preserve">6. Балансова стойност на продадени активи </t>
  </si>
  <si>
    <t>01.01.2009 - 30.06.2009 г.</t>
  </si>
  <si>
    <t>-други (вкл. аванси)</t>
  </si>
  <si>
    <t xml:space="preserve">  - други (вкл. предоставени аванси)</t>
  </si>
  <si>
    <t>Дата на съставяне: 14.07.2009 г.</t>
  </si>
  <si>
    <t>Дата  на съставяне: 14.07.2009 г.</t>
  </si>
  <si>
    <t>Дата: 14.07.2009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</si>
</sst>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2" borderId="1" xfId="33" applyFont="1" applyFill="1" applyBorder="1" applyAlignment="1">
      <alignment horizontal="centerContinuous" vertical="center" wrapText="1"/>
      <protection/>
    </xf>
    <xf numFmtId="0" fontId="1" fillId="0" borderId="1" xfId="26" applyBorder="1" applyAlignment="1">
      <alignment horizontal="centerContinuous" vertical="center" wrapText="1"/>
      <protection/>
    </xf>
    <xf numFmtId="0" fontId="1" fillId="0" borderId="1" xfId="26" applyBorder="1" applyAlignment="1">
      <alignment vertical="center" wrapText="1"/>
      <protection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vertical="center" wrapText="1"/>
      <protection/>
    </xf>
    <xf numFmtId="0" fontId="6" fillId="0" borderId="7" xfId="25" applyFont="1" applyFill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vertical="center" wrapText="1"/>
      <protection/>
    </xf>
    <xf numFmtId="1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horizontal="left" vertical="center" wrapText="1"/>
      <protection/>
    </xf>
    <xf numFmtId="1" fontId="6" fillId="2" borderId="10" xfId="25" applyNumberFormat="1" applyFont="1" applyFill="1" applyBorder="1" applyAlignment="1" applyProtection="1">
      <alignment horizontal="center" vertical="center" wrapText="1"/>
      <protection/>
    </xf>
    <xf numFmtId="49" fontId="6" fillId="0" borderId="11" xfId="25" applyNumberFormat="1" applyFont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vertical="center" wrapText="1"/>
      <protection/>
    </xf>
    <xf numFmtId="0" fontId="6" fillId="0" borderId="11" xfId="25" applyFont="1" applyFill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11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11" xfId="23" applyNumberFormat="1" applyFont="1" applyBorder="1" applyAlignment="1" applyProtection="1">
      <alignment horizontal="center" vertical="center" wrapText="1"/>
      <protection/>
    </xf>
    <xf numFmtId="0" fontId="6" fillId="0" borderId="11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0" borderId="19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19" fillId="0" borderId="21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3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19" fillId="0" borderId="2" xfId="0" applyNumberFormat="1" applyFont="1" applyBorder="1" applyAlignment="1" applyProtection="1">
      <alignment vertical="center" wrapText="1"/>
      <protection/>
    </xf>
    <xf numFmtId="1" fontId="8" fillId="5" borderId="23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8" fillId="0" borderId="19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8" fillId="0" borderId="21" xfId="30" applyNumberFormat="1" applyFont="1" applyBorder="1" applyAlignment="1" applyProtection="1">
      <alignment vertical="center" wrapText="1"/>
      <protection/>
    </xf>
    <xf numFmtId="1" fontId="20" fillId="0" borderId="11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0" borderId="15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5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4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5" xfId="30" applyNumberFormat="1" applyFont="1" applyBorder="1" applyAlignment="1" applyProtection="1">
      <alignment vertical="center" wrapText="1"/>
      <protection/>
    </xf>
    <xf numFmtId="1" fontId="18" fillId="0" borderId="25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1" fontId="23" fillId="0" borderId="0" xfId="29" applyNumberFormat="1" applyFont="1">
      <alignment/>
      <protection/>
    </xf>
    <xf numFmtId="1" fontId="8" fillId="4" borderId="22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0" borderId="22" xfId="30" applyNumberFormat="1" applyFont="1" applyBorder="1" applyAlignment="1" applyProtection="1">
      <alignment vertical="center" wrapText="1"/>
      <protection/>
    </xf>
    <xf numFmtId="1" fontId="8" fillId="4" borderId="22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3" borderId="22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1" fontId="8" fillId="7" borderId="22" xfId="30" applyNumberFormat="1" applyFont="1" applyFill="1" applyBorder="1" applyAlignment="1" applyProtection="1">
      <alignment vertical="center" wrapText="1"/>
      <protection locked="0"/>
    </xf>
    <xf numFmtId="1" fontId="8" fillId="3" borderId="22" xfId="30" applyNumberFormat="1" applyFont="1" applyFill="1" applyBorder="1" applyAlignment="1" applyProtection="1">
      <alignment vertical="center" wrapText="1"/>
      <protection locked="0"/>
    </xf>
    <xf numFmtId="1" fontId="8" fillId="7" borderId="22" xfId="30" applyNumberFormat="1" applyFont="1" applyFill="1" applyBorder="1" applyAlignment="1" applyProtection="1">
      <alignment vertical="center" wrapText="1"/>
      <protection locked="0"/>
    </xf>
    <xf numFmtId="1" fontId="8" fillId="0" borderId="22" xfId="30" applyNumberFormat="1" applyFont="1" applyFill="1" applyBorder="1" applyAlignment="1" applyProtection="1">
      <alignment vertical="center" wrapText="1"/>
      <protection/>
    </xf>
    <xf numFmtId="1" fontId="8" fillId="5" borderId="22" xfId="30" applyNumberFormat="1" applyFont="1" applyFill="1" applyBorder="1" applyAlignment="1" applyProtection="1">
      <alignment vertical="center" wrapText="1"/>
      <protection locked="0"/>
    </xf>
    <xf numFmtId="1" fontId="8" fillId="5" borderId="22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18" fillId="0" borderId="22" xfId="30" applyNumberFormat="1" applyFont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11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11" xfId="33" applyFont="1" applyFill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7" xfId="33" applyNumberFormat="1" applyFont="1" applyBorder="1" applyAlignment="1">
      <alignment horizontal="center" vertical="center" wrapText="1"/>
      <protection/>
    </xf>
    <xf numFmtId="49" fontId="5" fillId="0" borderId="11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5" fillId="0" borderId="27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5" fillId="0" borderId="28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49" fontId="5" fillId="0" borderId="11" xfId="25" applyNumberFormat="1" applyFont="1" applyBorder="1" applyAlignment="1" applyProtection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11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11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9" xfId="23" applyNumberFormat="1" applyFont="1" applyBorder="1" applyAlignment="1" applyProtection="1">
      <alignment horizontal="center" vertical="center" wrapText="1"/>
      <protection/>
    </xf>
    <xf numFmtId="49" fontId="5" fillId="0" borderId="11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11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workbookViewId="0" topLeftCell="A1">
      <selection activeCell="E24" sqref="E24"/>
    </sheetView>
  </sheetViews>
  <sheetFormatPr defaultColWidth="9.140625" defaultRowHeight="12.75"/>
  <cols>
    <col min="1" max="1" width="43.7109375" style="538" customWidth="1"/>
    <col min="2" max="2" width="9.8515625" style="538" customWidth="1"/>
    <col min="3" max="3" width="11.140625" style="538" customWidth="1"/>
    <col min="4" max="4" width="14.00390625" style="538" customWidth="1"/>
    <col min="5" max="5" width="70.7109375" style="538" customWidth="1"/>
    <col min="6" max="6" width="9.421875" style="542" customWidth="1"/>
    <col min="7" max="7" width="12.7109375" style="538" customWidth="1"/>
    <col min="8" max="8" width="18.7109375" style="543" customWidth="1"/>
    <col min="9" max="9" width="3.421875" style="425" customWidth="1"/>
    <col min="10" max="16384" width="9.28125" style="425" customWidth="1"/>
  </cols>
  <sheetData>
    <row r="1" spans="1:8" ht="15">
      <c r="A1" s="419" t="s">
        <v>277</v>
      </c>
      <c r="B1" s="420"/>
      <c r="C1" s="421"/>
      <c r="D1" s="421"/>
      <c r="E1" s="421"/>
      <c r="F1" s="422"/>
      <c r="G1" s="423"/>
      <c r="H1" s="424"/>
    </row>
    <row r="2" spans="1:8" ht="15">
      <c r="A2" s="426"/>
      <c r="B2" s="426"/>
      <c r="C2" s="427"/>
      <c r="D2" s="427"/>
      <c r="E2" s="427"/>
      <c r="F2" s="422"/>
      <c r="G2" s="423"/>
      <c r="H2" s="424"/>
    </row>
    <row r="3" spans="1:8" ht="15">
      <c r="A3" s="428" t="s">
        <v>0</v>
      </c>
      <c r="B3" s="419"/>
      <c r="C3" s="419"/>
      <c r="D3" s="419"/>
      <c r="E3" s="429" t="s">
        <v>271</v>
      </c>
      <c r="F3" s="430" t="s">
        <v>1</v>
      </c>
      <c r="G3" s="424"/>
      <c r="H3" s="431">
        <v>131457471</v>
      </c>
    </row>
    <row r="4" spans="1:8" ht="15">
      <c r="A4" s="428" t="s">
        <v>278</v>
      </c>
      <c r="B4" s="383"/>
      <c r="C4" s="383"/>
      <c r="D4" s="432"/>
      <c r="E4" s="433" t="s">
        <v>272</v>
      </c>
      <c r="F4" s="422" t="s">
        <v>2</v>
      </c>
      <c r="G4" s="423"/>
      <c r="H4" s="431" t="s">
        <v>23</v>
      </c>
    </row>
    <row r="5" spans="1:8" ht="15">
      <c r="A5" s="428" t="s">
        <v>3</v>
      </c>
      <c r="B5" s="419"/>
      <c r="C5" s="419"/>
      <c r="D5" s="419"/>
      <c r="E5" s="434" t="s">
        <v>863</v>
      </c>
      <c r="F5" s="422"/>
      <c r="G5" s="423"/>
      <c r="H5" s="435"/>
    </row>
    <row r="6" spans="1:8" ht="15.75" thickBot="1">
      <c r="A6" s="428"/>
      <c r="B6" s="428"/>
      <c r="C6" s="436"/>
      <c r="D6" s="435"/>
      <c r="E6" s="435"/>
      <c r="F6" s="422"/>
      <c r="G6" s="423"/>
      <c r="H6" s="435" t="s">
        <v>276</v>
      </c>
    </row>
    <row r="7" spans="1:8" ht="28.5">
      <c r="A7" s="158" t="s">
        <v>279</v>
      </c>
      <c r="B7" s="437" t="s">
        <v>5</v>
      </c>
      <c r="C7" s="438" t="s">
        <v>6</v>
      </c>
      <c r="D7" s="438" t="s">
        <v>280</v>
      </c>
      <c r="E7" s="159" t="s">
        <v>281</v>
      </c>
      <c r="F7" s="437" t="s">
        <v>5</v>
      </c>
      <c r="G7" s="438" t="s">
        <v>282</v>
      </c>
      <c r="H7" s="439" t="s">
        <v>7</v>
      </c>
    </row>
    <row r="8" spans="1:8" ht="14.25">
      <c r="A8" s="160" t="s">
        <v>8</v>
      </c>
      <c r="B8" s="440" t="s">
        <v>9</v>
      </c>
      <c r="C8" s="440">
        <v>1</v>
      </c>
      <c r="D8" s="440">
        <v>2</v>
      </c>
      <c r="E8" s="161" t="s">
        <v>8</v>
      </c>
      <c r="F8" s="440" t="s">
        <v>9</v>
      </c>
      <c r="G8" s="440">
        <v>1</v>
      </c>
      <c r="H8" s="441">
        <v>2</v>
      </c>
    </row>
    <row r="9" spans="1:8" ht="15">
      <c r="A9" s="442" t="s">
        <v>283</v>
      </c>
      <c r="B9" s="443"/>
      <c r="C9" s="444"/>
      <c r="D9" s="445"/>
      <c r="E9" s="446" t="s">
        <v>284</v>
      </c>
      <c r="F9" s="447"/>
      <c r="G9" s="448"/>
      <c r="H9" s="449"/>
    </row>
    <row r="10" spans="1:8" ht="15">
      <c r="A10" s="450" t="s">
        <v>285</v>
      </c>
      <c r="B10" s="451"/>
      <c r="C10" s="444"/>
      <c r="D10" s="445"/>
      <c r="E10" s="452" t="s">
        <v>286</v>
      </c>
      <c r="F10" s="453"/>
      <c r="G10" s="454"/>
      <c r="H10" s="455"/>
    </row>
    <row r="11" spans="1:8" ht="15">
      <c r="A11" s="450" t="s">
        <v>287</v>
      </c>
      <c r="B11" s="456" t="s">
        <v>288</v>
      </c>
      <c r="C11" s="457">
        <v>1017</v>
      </c>
      <c r="D11" s="457">
        <v>1017</v>
      </c>
      <c r="E11" s="452" t="s">
        <v>289</v>
      </c>
      <c r="F11" s="458" t="s">
        <v>290</v>
      </c>
      <c r="G11" s="550">
        <v>55825</v>
      </c>
      <c r="H11" s="549">
        <v>55825</v>
      </c>
    </row>
    <row r="12" spans="1:8" ht="15">
      <c r="A12" s="450" t="s">
        <v>291</v>
      </c>
      <c r="B12" s="456" t="s">
        <v>292</v>
      </c>
      <c r="C12" s="457"/>
      <c r="D12" s="457"/>
      <c r="E12" s="452" t="s">
        <v>293</v>
      </c>
      <c r="F12" s="458" t="s">
        <v>294</v>
      </c>
      <c r="G12" s="563">
        <v>55825</v>
      </c>
      <c r="H12" s="557">
        <v>55825</v>
      </c>
    </row>
    <row r="13" spans="1:8" ht="15">
      <c r="A13" s="450" t="s">
        <v>295</v>
      </c>
      <c r="B13" s="456" t="s">
        <v>296</v>
      </c>
      <c r="C13" s="457">
        <v>12</v>
      </c>
      <c r="D13" s="457">
        <v>15</v>
      </c>
      <c r="E13" s="452" t="s">
        <v>297</v>
      </c>
      <c r="F13" s="458" t="s">
        <v>298</v>
      </c>
      <c r="G13" s="564"/>
      <c r="H13" s="558"/>
    </row>
    <row r="14" spans="1:8" ht="15">
      <c r="A14" s="450" t="s">
        <v>299</v>
      </c>
      <c r="B14" s="456" t="s">
        <v>300</v>
      </c>
      <c r="C14" s="457">
        <v>192</v>
      </c>
      <c r="D14" s="457">
        <v>203</v>
      </c>
      <c r="E14" s="459" t="s">
        <v>301</v>
      </c>
      <c r="F14" s="458" t="s">
        <v>302</v>
      </c>
      <c r="G14" s="561"/>
      <c r="H14" s="555"/>
    </row>
    <row r="15" spans="1:8" ht="15">
      <c r="A15" s="450" t="s">
        <v>303</v>
      </c>
      <c r="B15" s="456" t="s">
        <v>304</v>
      </c>
      <c r="C15" s="457"/>
      <c r="D15" s="457"/>
      <c r="E15" s="459" t="s">
        <v>305</v>
      </c>
      <c r="F15" s="458" t="s">
        <v>306</v>
      </c>
      <c r="G15" s="561"/>
      <c r="H15" s="555"/>
    </row>
    <row r="16" spans="1:8" ht="15">
      <c r="A16" s="450" t="s">
        <v>307</v>
      </c>
      <c r="B16" s="460" t="s">
        <v>308</v>
      </c>
      <c r="C16" s="457">
        <v>3353</v>
      </c>
      <c r="D16" s="457">
        <v>3411</v>
      </c>
      <c r="E16" s="459" t="s">
        <v>309</v>
      </c>
      <c r="F16" s="458" t="s">
        <v>310</v>
      </c>
      <c r="G16" s="561"/>
      <c r="H16" s="555"/>
    </row>
    <row r="17" spans="1:18" ht="25.5">
      <c r="A17" s="450" t="s">
        <v>856</v>
      </c>
      <c r="B17" s="456" t="s">
        <v>311</v>
      </c>
      <c r="C17" s="461">
        <v>5294</v>
      </c>
      <c r="D17" s="461">
        <v>3617</v>
      </c>
      <c r="E17" s="459" t="s">
        <v>312</v>
      </c>
      <c r="F17" s="462" t="s">
        <v>10</v>
      </c>
      <c r="G17" s="478">
        <f>G11+G14+G15+G16</f>
        <v>55825</v>
      </c>
      <c r="H17" s="548">
        <f>H11+H14+H15+H16</f>
        <v>55825</v>
      </c>
      <c r="I17" s="464"/>
      <c r="J17" s="464"/>
      <c r="K17" s="464"/>
      <c r="L17" s="464"/>
      <c r="M17" s="464"/>
      <c r="N17" s="464"/>
      <c r="O17" s="464"/>
      <c r="P17" s="464"/>
      <c r="Q17" s="464"/>
      <c r="R17" s="464"/>
    </row>
    <row r="18" spans="1:8" ht="15">
      <c r="A18" s="450" t="s">
        <v>313</v>
      </c>
      <c r="B18" s="456" t="s">
        <v>314</v>
      </c>
      <c r="C18" s="461"/>
      <c r="D18" s="457"/>
      <c r="E18" s="452" t="s">
        <v>315</v>
      </c>
      <c r="F18" s="465"/>
      <c r="G18" s="466"/>
      <c r="H18" s="467"/>
    </row>
    <row r="19" spans="1:15" ht="15">
      <c r="A19" s="450" t="s">
        <v>11</v>
      </c>
      <c r="B19" s="468" t="s">
        <v>316</v>
      </c>
      <c r="C19" s="469">
        <f>SUM(C11:C18)</f>
        <v>9868</v>
      </c>
      <c r="D19" s="470">
        <f>SUM(D11:D18)</f>
        <v>8263</v>
      </c>
      <c r="E19" s="452" t="s">
        <v>317</v>
      </c>
      <c r="F19" s="458" t="s">
        <v>318</v>
      </c>
      <c r="G19" s="550">
        <v>6625</v>
      </c>
      <c r="H19" s="549">
        <v>6625</v>
      </c>
      <c r="I19" s="464"/>
      <c r="J19" s="464"/>
      <c r="K19" s="464"/>
      <c r="L19" s="464"/>
      <c r="M19" s="464"/>
      <c r="N19" s="464"/>
      <c r="O19" s="464"/>
    </row>
    <row r="20" spans="1:8" ht="15">
      <c r="A20" s="450" t="s">
        <v>319</v>
      </c>
      <c r="B20" s="468" t="s">
        <v>320</v>
      </c>
      <c r="C20" s="461">
        <v>53993</v>
      </c>
      <c r="D20" s="461">
        <v>53849</v>
      </c>
      <c r="E20" s="452" t="s">
        <v>321</v>
      </c>
      <c r="F20" s="458" t="s">
        <v>12</v>
      </c>
      <c r="G20" s="560"/>
      <c r="H20" s="551"/>
    </row>
    <row r="21" spans="1:18" ht="15">
      <c r="A21" s="450" t="s">
        <v>322</v>
      </c>
      <c r="B21" s="471" t="s">
        <v>323</v>
      </c>
      <c r="C21" s="457"/>
      <c r="D21" s="457"/>
      <c r="E21" s="472" t="s">
        <v>324</v>
      </c>
      <c r="F21" s="458" t="s">
        <v>325</v>
      </c>
      <c r="G21" s="562">
        <f>SUM(G22:G24)</f>
        <v>0</v>
      </c>
      <c r="H21" s="556">
        <f>SUM(H22:H24)</f>
        <v>0</v>
      </c>
      <c r="I21" s="464"/>
      <c r="J21" s="464"/>
      <c r="K21" s="464"/>
      <c r="L21" s="464"/>
      <c r="M21" s="473"/>
      <c r="N21" s="464"/>
      <c r="O21" s="464"/>
      <c r="P21" s="464"/>
      <c r="Q21" s="464"/>
      <c r="R21" s="464"/>
    </row>
    <row r="22" spans="1:8" ht="15">
      <c r="A22" s="450" t="s">
        <v>326</v>
      </c>
      <c r="B22" s="456"/>
      <c r="C22" s="474"/>
      <c r="D22" s="470"/>
      <c r="E22" s="459" t="s">
        <v>327</v>
      </c>
      <c r="F22" s="458" t="s">
        <v>13</v>
      </c>
      <c r="G22" s="550"/>
      <c r="H22" s="546"/>
    </row>
    <row r="23" spans="1:13" ht="15">
      <c r="A23" s="450" t="s">
        <v>328</v>
      </c>
      <c r="B23" s="456" t="s">
        <v>329</v>
      </c>
      <c r="C23" s="457"/>
      <c r="D23" s="457"/>
      <c r="E23" s="475" t="s">
        <v>330</v>
      </c>
      <c r="F23" s="458" t="s">
        <v>14</v>
      </c>
      <c r="G23" s="550"/>
      <c r="H23" s="546"/>
      <c r="M23" s="476"/>
    </row>
    <row r="24" spans="1:8" ht="15">
      <c r="A24" s="450" t="s">
        <v>331</v>
      </c>
      <c r="B24" s="456" t="s">
        <v>332</v>
      </c>
      <c r="C24" s="457">
        <v>7</v>
      </c>
      <c r="D24" s="457">
        <v>11</v>
      </c>
      <c r="E24" s="452" t="s">
        <v>333</v>
      </c>
      <c r="F24" s="458" t="s">
        <v>15</v>
      </c>
      <c r="G24" s="550"/>
      <c r="H24" s="546"/>
    </row>
    <row r="25" spans="1:18" ht="15">
      <c r="A25" s="450" t="s">
        <v>334</v>
      </c>
      <c r="B25" s="456" t="s">
        <v>335</v>
      </c>
      <c r="C25" s="457"/>
      <c r="D25" s="457"/>
      <c r="E25" s="475" t="s">
        <v>16</v>
      </c>
      <c r="F25" s="462" t="s">
        <v>336</v>
      </c>
      <c r="G25" s="478">
        <f>G19+G20+G21</f>
        <v>6625</v>
      </c>
      <c r="H25" s="548">
        <f>H19+H20+H21</f>
        <v>6625</v>
      </c>
      <c r="I25" s="464"/>
      <c r="J25" s="464"/>
      <c r="K25" s="464"/>
      <c r="L25" s="464"/>
      <c r="M25" s="473"/>
      <c r="N25" s="464"/>
      <c r="O25" s="464"/>
      <c r="P25" s="464"/>
      <c r="Q25" s="464"/>
      <c r="R25" s="464"/>
    </row>
    <row r="26" spans="1:8" ht="15">
      <c r="A26" s="450" t="s">
        <v>17</v>
      </c>
      <c r="B26" s="456" t="s">
        <v>337</v>
      </c>
      <c r="C26" s="457">
        <v>11</v>
      </c>
      <c r="D26" s="457">
        <v>12</v>
      </c>
      <c r="E26" s="452" t="s">
        <v>338</v>
      </c>
      <c r="F26" s="465"/>
      <c r="G26" s="477"/>
      <c r="H26" s="467"/>
    </row>
    <row r="27" spans="1:18" ht="15">
      <c r="A27" s="450" t="s">
        <v>339</v>
      </c>
      <c r="B27" s="471" t="s">
        <v>340</v>
      </c>
      <c r="C27" s="469">
        <f>SUM(C23:C26)</f>
        <v>18</v>
      </c>
      <c r="D27" s="470">
        <f>SUM(D23:D26)</f>
        <v>23</v>
      </c>
      <c r="E27" s="475" t="s">
        <v>341</v>
      </c>
      <c r="F27" s="458" t="s">
        <v>342</v>
      </c>
      <c r="G27" s="478">
        <f>SUM(G28:G30)</f>
        <v>10432</v>
      </c>
      <c r="H27" s="548">
        <f>SUM(H28:H30)</f>
        <v>3945</v>
      </c>
      <c r="I27" s="464"/>
      <c r="J27" s="464"/>
      <c r="K27" s="464"/>
      <c r="L27" s="464"/>
      <c r="M27" s="473"/>
      <c r="N27" s="464"/>
      <c r="O27" s="464"/>
      <c r="P27" s="464"/>
      <c r="Q27" s="464"/>
      <c r="R27" s="464"/>
    </row>
    <row r="28" spans="1:8" ht="15">
      <c r="A28" s="450"/>
      <c r="B28" s="456"/>
      <c r="C28" s="478"/>
      <c r="D28" s="470"/>
      <c r="E28" s="452" t="s">
        <v>343</v>
      </c>
      <c r="F28" s="458" t="s">
        <v>18</v>
      </c>
      <c r="G28" s="550">
        <v>10432</v>
      </c>
      <c r="H28" s="549">
        <v>3969</v>
      </c>
    </row>
    <row r="29" spans="1:13" ht="15">
      <c r="A29" s="450" t="s">
        <v>344</v>
      </c>
      <c r="B29" s="456"/>
      <c r="C29" s="478"/>
      <c r="D29" s="470"/>
      <c r="E29" s="472" t="s">
        <v>345</v>
      </c>
      <c r="F29" s="458" t="s">
        <v>19</v>
      </c>
      <c r="G29" s="559"/>
      <c r="H29" s="553">
        <v>-24</v>
      </c>
      <c r="M29" s="476"/>
    </row>
    <row r="30" spans="1:8" ht="15">
      <c r="A30" s="450" t="s">
        <v>346</v>
      </c>
      <c r="B30" s="456" t="s">
        <v>347</v>
      </c>
      <c r="C30" s="461"/>
      <c r="D30" s="457"/>
      <c r="E30" s="452" t="s">
        <v>348</v>
      </c>
      <c r="F30" s="458" t="s">
        <v>349</v>
      </c>
      <c r="G30" s="560"/>
      <c r="H30" s="554"/>
    </row>
    <row r="31" spans="1:13" ht="15">
      <c r="A31" s="450" t="s">
        <v>350</v>
      </c>
      <c r="B31" s="456" t="s">
        <v>351</v>
      </c>
      <c r="C31" s="479"/>
      <c r="D31" s="480"/>
      <c r="E31" s="475" t="s">
        <v>352</v>
      </c>
      <c r="F31" s="458" t="s">
        <v>353</v>
      </c>
      <c r="G31" s="550">
        <v>1414</v>
      </c>
      <c r="H31" s="549">
        <v>13744</v>
      </c>
      <c r="M31" s="476"/>
    </row>
    <row r="32" spans="1:15" ht="15">
      <c r="A32" s="450" t="s">
        <v>354</v>
      </c>
      <c r="B32" s="471" t="s">
        <v>355</v>
      </c>
      <c r="C32" s="469">
        <f>C30+C31</f>
        <v>0</v>
      </c>
      <c r="D32" s="470">
        <f>D30+D31</f>
        <v>0</v>
      </c>
      <c r="E32" s="459" t="s">
        <v>356</v>
      </c>
      <c r="F32" s="458" t="s">
        <v>357</v>
      </c>
      <c r="G32" s="561"/>
      <c r="H32" s="555"/>
      <c r="I32" s="464"/>
      <c r="J32" s="464"/>
      <c r="K32" s="464"/>
      <c r="L32" s="464"/>
      <c r="M32" s="464"/>
      <c r="N32" s="464"/>
      <c r="O32" s="464"/>
    </row>
    <row r="33" spans="1:18" ht="15">
      <c r="A33" s="450" t="s">
        <v>358</v>
      </c>
      <c r="B33" s="460"/>
      <c r="C33" s="478"/>
      <c r="D33" s="470"/>
      <c r="E33" s="475" t="s">
        <v>20</v>
      </c>
      <c r="F33" s="462" t="s">
        <v>359</v>
      </c>
      <c r="G33" s="478">
        <f>G27+G31+G32</f>
        <v>11846</v>
      </c>
      <c r="H33" s="548">
        <f>H27+H31+H32</f>
        <v>17689</v>
      </c>
      <c r="I33" s="464"/>
      <c r="J33" s="464"/>
      <c r="K33" s="464"/>
      <c r="L33" s="464"/>
      <c r="M33" s="464"/>
      <c r="N33" s="464"/>
      <c r="O33" s="464"/>
      <c r="P33" s="464"/>
      <c r="Q33" s="464"/>
      <c r="R33" s="464"/>
    </row>
    <row r="34" spans="1:14" ht="15">
      <c r="A34" s="450" t="s">
        <v>360</v>
      </c>
      <c r="B34" s="460" t="s">
        <v>361</v>
      </c>
      <c r="C34" s="469">
        <f>SUM(C35:C38)</f>
        <v>0</v>
      </c>
      <c r="D34" s="470">
        <f>SUM(D35:D38)</f>
        <v>0</v>
      </c>
      <c r="E34" s="452"/>
      <c r="F34" s="481"/>
      <c r="G34" s="482"/>
      <c r="H34" s="483"/>
      <c r="I34" s="464"/>
      <c r="J34" s="464"/>
      <c r="K34" s="464"/>
      <c r="L34" s="464"/>
      <c r="M34" s="464"/>
      <c r="N34" s="464"/>
    </row>
    <row r="35" spans="1:8" ht="15">
      <c r="A35" s="450" t="s">
        <v>362</v>
      </c>
      <c r="B35" s="456" t="s">
        <v>363</v>
      </c>
      <c r="C35" s="461"/>
      <c r="D35" s="457"/>
      <c r="E35" s="484"/>
      <c r="F35" s="485"/>
      <c r="G35" s="486"/>
      <c r="H35" s="487"/>
    </row>
    <row r="36" spans="1:18" ht="15">
      <c r="A36" s="450" t="s">
        <v>364</v>
      </c>
      <c r="B36" s="456" t="s">
        <v>365</v>
      </c>
      <c r="C36" s="461"/>
      <c r="D36" s="457"/>
      <c r="E36" s="452" t="s">
        <v>366</v>
      </c>
      <c r="F36" s="488" t="s">
        <v>21</v>
      </c>
      <c r="G36" s="478">
        <f>G25+G17+G33</f>
        <v>74296</v>
      </c>
      <c r="H36" s="548">
        <f>H25+H17+H33</f>
        <v>80139</v>
      </c>
      <c r="I36" s="464"/>
      <c r="J36" s="464"/>
      <c r="K36" s="464"/>
      <c r="L36" s="464"/>
      <c r="M36" s="464"/>
      <c r="N36" s="464"/>
      <c r="O36" s="464"/>
      <c r="P36" s="464"/>
      <c r="Q36" s="464"/>
      <c r="R36" s="464"/>
    </row>
    <row r="37" spans="1:13" ht="15">
      <c r="A37" s="450" t="s">
        <v>367</v>
      </c>
      <c r="B37" s="456" t="s">
        <v>368</v>
      </c>
      <c r="C37" s="461"/>
      <c r="D37" s="457"/>
      <c r="E37" s="452"/>
      <c r="F37" s="489"/>
      <c r="G37" s="482"/>
      <c r="H37" s="483"/>
      <c r="M37" s="476"/>
    </row>
    <row r="38" spans="1:8" ht="15">
      <c r="A38" s="450" t="s">
        <v>369</v>
      </c>
      <c r="B38" s="456" t="s">
        <v>370</v>
      </c>
      <c r="C38" s="461"/>
      <c r="D38" s="457"/>
      <c r="E38" s="490"/>
      <c r="F38" s="485"/>
      <c r="G38" s="486"/>
      <c r="H38" s="487"/>
    </row>
    <row r="39" spans="1:15" ht="15">
      <c r="A39" s="450" t="s">
        <v>371</v>
      </c>
      <c r="B39" s="491" t="s">
        <v>372</v>
      </c>
      <c r="C39" s="492">
        <f>C40+C41+C43</f>
        <v>0</v>
      </c>
      <c r="D39" s="493">
        <f>D40+D41+D43</f>
        <v>0</v>
      </c>
      <c r="E39" s="494" t="s">
        <v>373</v>
      </c>
      <c r="F39" s="488" t="s">
        <v>22</v>
      </c>
      <c r="G39" s="552"/>
      <c r="H39" s="551"/>
      <c r="I39" s="464"/>
      <c r="J39" s="464"/>
      <c r="K39" s="464"/>
      <c r="L39" s="464"/>
      <c r="M39" s="473"/>
      <c r="N39" s="464"/>
      <c r="O39" s="464"/>
    </row>
    <row r="40" spans="1:8" ht="15">
      <c r="A40" s="450" t="s">
        <v>374</v>
      </c>
      <c r="B40" s="491" t="s">
        <v>375</v>
      </c>
      <c r="C40" s="457"/>
      <c r="D40" s="457"/>
      <c r="E40" s="459"/>
      <c r="F40" s="489"/>
      <c r="G40" s="482"/>
      <c r="H40" s="483"/>
    </row>
    <row r="41" spans="1:8" ht="15">
      <c r="A41" s="450" t="s">
        <v>376</v>
      </c>
      <c r="B41" s="491" t="s">
        <v>377</v>
      </c>
      <c r="C41" s="457"/>
      <c r="D41" s="457"/>
      <c r="E41" s="494" t="s">
        <v>378</v>
      </c>
      <c r="F41" s="495"/>
      <c r="G41" s="496"/>
      <c r="H41" s="497"/>
    </row>
    <row r="42" spans="1:8" ht="15">
      <c r="A42" s="450" t="s">
        <v>379</v>
      </c>
      <c r="B42" s="491" t="s">
        <v>380</v>
      </c>
      <c r="C42" s="498"/>
      <c r="D42" s="498"/>
      <c r="E42" s="452" t="s">
        <v>381</v>
      </c>
      <c r="F42" s="485"/>
      <c r="G42" s="486"/>
      <c r="H42" s="487"/>
    </row>
    <row r="43" spans="1:13" ht="15">
      <c r="A43" s="450" t="s">
        <v>382</v>
      </c>
      <c r="B43" s="491" t="s">
        <v>383</v>
      </c>
      <c r="C43" s="457"/>
      <c r="D43" s="457"/>
      <c r="E43" s="459" t="s">
        <v>384</v>
      </c>
      <c r="F43" s="458" t="s">
        <v>385</v>
      </c>
      <c r="G43" s="547"/>
      <c r="H43" s="546"/>
      <c r="M43" s="476"/>
    </row>
    <row r="44" spans="1:8" ht="15">
      <c r="A44" s="450" t="s">
        <v>386</v>
      </c>
      <c r="B44" s="491" t="s">
        <v>387</v>
      </c>
      <c r="C44" s="461"/>
      <c r="D44" s="457"/>
      <c r="E44" s="499" t="s">
        <v>388</v>
      </c>
      <c r="F44" s="458" t="s">
        <v>389</v>
      </c>
      <c r="G44" s="550">
        <v>30187</v>
      </c>
      <c r="H44" s="549">
        <v>24389</v>
      </c>
    </row>
    <row r="45" spans="1:15" ht="15">
      <c r="A45" s="450" t="s">
        <v>390</v>
      </c>
      <c r="B45" s="468" t="s">
        <v>391</v>
      </c>
      <c r="C45" s="469">
        <f>C34+C39+C44</f>
        <v>0</v>
      </c>
      <c r="D45" s="470">
        <f>D34+D39+D44</f>
        <v>0</v>
      </c>
      <c r="E45" s="472" t="s">
        <v>392</v>
      </c>
      <c r="F45" s="458" t="s">
        <v>393</v>
      </c>
      <c r="G45" s="547"/>
      <c r="H45" s="546"/>
      <c r="I45" s="464"/>
      <c r="J45" s="464"/>
      <c r="K45" s="464"/>
      <c r="L45" s="464"/>
      <c r="M45" s="473"/>
      <c r="N45" s="464"/>
      <c r="O45" s="464"/>
    </row>
    <row r="46" spans="1:8" ht="15">
      <c r="A46" s="450" t="s">
        <v>394</v>
      </c>
      <c r="B46" s="456"/>
      <c r="C46" s="478"/>
      <c r="D46" s="470"/>
      <c r="E46" s="452" t="s">
        <v>395</v>
      </c>
      <c r="F46" s="458" t="s">
        <v>396</v>
      </c>
      <c r="G46" s="547"/>
      <c r="H46" s="546"/>
    </row>
    <row r="47" spans="1:13" ht="15">
      <c r="A47" s="450" t="s">
        <v>397</v>
      </c>
      <c r="B47" s="456" t="s">
        <v>398</v>
      </c>
      <c r="C47" s="461"/>
      <c r="D47" s="457"/>
      <c r="E47" s="472" t="s">
        <v>399</v>
      </c>
      <c r="F47" s="458" t="s">
        <v>400</v>
      </c>
      <c r="G47" s="550">
        <v>7799</v>
      </c>
      <c r="H47" s="549">
        <v>7794</v>
      </c>
      <c r="M47" s="476"/>
    </row>
    <row r="48" spans="1:8" ht="15">
      <c r="A48" s="450" t="s">
        <v>401</v>
      </c>
      <c r="B48" s="460" t="s">
        <v>402</v>
      </c>
      <c r="C48" s="461"/>
      <c r="D48" s="457"/>
      <c r="E48" s="452" t="s">
        <v>403</v>
      </c>
      <c r="F48" s="458" t="s">
        <v>404</v>
      </c>
      <c r="G48" s="547"/>
      <c r="H48" s="546"/>
    </row>
    <row r="49" spans="1:18" ht="15">
      <c r="A49" s="450" t="s">
        <v>405</v>
      </c>
      <c r="B49" s="456" t="s">
        <v>406</v>
      </c>
      <c r="C49" s="461"/>
      <c r="D49" s="457"/>
      <c r="E49" s="472" t="s">
        <v>11</v>
      </c>
      <c r="F49" s="462" t="s">
        <v>407</v>
      </c>
      <c r="G49" s="478">
        <f>SUM(G43:G48)</f>
        <v>37986</v>
      </c>
      <c r="H49" s="548">
        <f>SUM(H43:H48)</f>
        <v>32183</v>
      </c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8" ht="15">
      <c r="A50" s="450" t="s">
        <v>17</v>
      </c>
      <c r="B50" s="456" t="s">
        <v>408</v>
      </c>
      <c r="C50" s="461"/>
      <c r="D50" s="457"/>
      <c r="E50" s="452"/>
      <c r="F50" s="458"/>
      <c r="G50" s="474"/>
      <c r="H50" s="463"/>
    </row>
    <row r="51" spans="1:15" ht="15">
      <c r="A51" s="450" t="s">
        <v>409</v>
      </c>
      <c r="B51" s="468" t="s">
        <v>410</v>
      </c>
      <c r="C51" s="469">
        <f>SUM(C47:C50)</f>
        <v>0</v>
      </c>
      <c r="D51" s="470">
        <f>SUM(D47:D50)</f>
        <v>0</v>
      </c>
      <c r="E51" s="472" t="s">
        <v>411</v>
      </c>
      <c r="F51" s="462" t="s">
        <v>412</v>
      </c>
      <c r="G51" s="547"/>
      <c r="H51" s="546"/>
      <c r="I51" s="464"/>
      <c r="J51" s="464"/>
      <c r="K51" s="464"/>
      <c r="L51" s="464"/>
      <c r="M51" s="464"/>
      <c r="N51" s="464"/>
      <c r="O51" s="464"/>
    </row>
    <row r="52" spans="1:8" ht="15">
      <c r="A52" s="450" t="s">
        <v>23</v>
      </c>
      <c r="B52" s="468"/>
      <c r="C52" s="478"/>
      <c r="D52" s="470"/>
      <c r="E52" s="452" t="s">
        <v>413</v>
      </c>
      <c r="F52" s="462" t="s">
        <v>414</v>
      </c>
      <c r="G52" s="547"/>
      <c r="H52" s="546"/>
    </row>
    <row r="53" spans="1:8" ht="15">
      <c r="A53" s="450" t="s">
        <v>415</v>
      </c>
      <c r="B53" s="468" t="s">
        <v>416</v>
      </c>
      <c r="C53" s="461">
        <v>21</v>
      </c>
      <c r="D53" s="461">
        <v>34</v>
      </c>
      <c r="E53" s="452" t="s">
        <v>417</v>
      </c>
      <c r="F53" s="462" t="s">
        <v>418</v>
      </c>
      <c r="G53" s="547"/>
      <c r="H53" s="546"/>
    </row>
    <row r="54" spans="1:8" ht="15">
      <c r="A54" s="450" t="s">
        <v>419</v>
      </c>
      <c r="B54" s="468" t="s">
        <v>420</v>
      </c>
      <c r="C54" s="461"/>
      <c r="D54" s="457"/>
      <c r="E54" s="452" t="s">
        <v>421</v>
      </c>
      <c r="F54" s="462" t="s">
        <v>422</v>
      </c>
      <c r="G54" s="547"/>
      <c r="H54" s="546"/>
    </row>
    <row r="55" spans="1:18" ht="25.5">
      <c r="A55" s="500" t="s">
        <v>423</v>
      </c>
      <c r="B55" s="501" t="s">
        <v>424</v>
      </c>
      <c r="C55" s="469">
        <f>C19+C20+C21+C27+C32+C45+C51+C53+C54</f>
        <v>63900</v>
      </c>
      <c r="D55" s="470">
        <f>D19+D20+D21+D27+D32+D45+D51+D53+D54</f>
        <v>62169</v>
      </c>
      <c r="E55" s="452" t="s">
        <v>425</v>
      </c>
      <c r="F55" s="488" t="s">
        <v>426</v>
      </c>
      <c r="G55" s="478">
        <f>G49+G51+G52+G53+G54</f>
        <v>37986</v>
      </c>
      <c r="H55" s="548">
        <f>H49+H51+H52+H53+H54</f>
        <v>32183</v>
      </c>
      <c r="I55" s="464"/>
      <c r="J55" s="464"/>
      <c r="K55" s="464"/>
      <c r="L55" s="464"/>
      <c r="M55" s="473"/>
      <c r="N55" s="464"/>
      <c r="O55" s="464"/>
      <c r="P55" s="464"/>
      <c r="Q55" s="464"/>
      <c r="R55" s="464"/>
    </row>
    <row r="56" spans="1:8" ht="15">
      <c r="A56" s="502" t="s">
        <v>427</v>
      </c>
      <c r="B56" s="460"/>
      <c r="C56" s="474"/>
      <c r="D56" s="470"/>
      <c r="E56" s="452"/>
      <c r="F56" s="503"/>
      <c r="G56" s="474"/>
      <c r="H56" s="463"/>
    </row>
    <row r="57" spans="1:13" ht="15">
      <c r="A57" s="450" t="s">
        <v>428</v>
      </c>
      <c r="B57" s="456"/>
      <c r="C57" s="474"/>
      <c r="D57" s="470"/>
      <c r="E57" s="504" t="s">
        <v>429</v>
      </c>
      <c r="F57" s="503"/>
      <c r="G57" s="474"/>
      <c r="H57" s="463"/>
      <c r="M57" s="476"/>
    </row>
    <row r="58" spans="1:8" ht="15">
      <c r="A58" s="450" t="s">
        <v>430</v>
      </c>
      <c r="B58" s="456" t="s">
        <v>431</v>
      </c>
      <c r="C58" s="457"/>
      <c r="D58" s="457"/>
      <c r="E58" s="452" t="s">
        <v>381</v>
      </c>
      <c r="F58" s="505"/>
      <c r="G58" s="474"/>
      <c r="H58" s="463"/>
    </row>
    <row r="59" spans="1:13" ht="15">
      <c r="A59" s="450" t="s">
        <v>432</v>
      </c>
      <c r="B59" s="456" t="s">
        <v>433</v>
      </c>
      <c r="C59" s="457">
        <v>35714</v>
      </c>
      <c r="D59" s="457">
        <v>27959</v>
      </c>
      <c r="E59" s="472" t="s">
        <v>434</v>
      </c>
      <c r="F59" s="458" t="s">
        <v>435</v>
      </c>
      <c r="G59" s="547">
        <v>10803</v>
      </c>
      <c r="H59" s="546">
        <v>15227</v>
      </c>
      <c r="M59" s="476"/>
    </row>
    <row r="60" spans="1:8" ht="15">
      <c r="A60" s="450" t="s">
        <v>436</v>
      </c>
      <c r="B60" s="456" t="s">
        <v>437</v>
      </c>
      <c r="C60" s="457">
        <v>1068</v>
      </c>
      <c r="D60" s="457">
        <v>865</v>
      </c>
      <c r="E60" s="452" t="s">
        <v>438</v>
      </c>
      <c r="F60" s="458" t="s">
        <v>439</v>
      </c>
      <c r="G60" s="550"/>
      <c r="H60" s="546"/>
    </row>
    <row r="61" spans="1:18" ht="15">
      <c r="A61" s="450" t="s">
        <v>440</v>
      </c>
      <c r="B61" s="460" t="s">
        <v>441</v>
      </c>
      <c r="C61" s="461">
        <v>32856</v>
      </c>
      <c r="D61" s="461">
        <v>40361</v>
      </c>
      <c r="E61" s="459" t="s">
        <v>442</v>
      </c>
      <c r="F61" s="505" t="s">
        <v>443</v>
      </c>
      <c r="G61" s="478">
        <f>SUM(G62:G68)</f>
        <v>13846</v>
      </c>
      <c r="H61" s="548">
        <f>SUM(H62:H68)</f>
        <v>9264</v>
      </c>
      <c r="I61" s="464"/>
      <c r="J61" s="464"/>
      <c r="K61" s="464"/>
      <c r="L61" s="464"/>
      <c r="M61" s="473"/>
      <c r="N61" s="464"/>
      <c r="O61" s="464"/>
      <c r="P61" s="464"/>
      <c r="Q61" s="464"/>
      <c r="R61" s="464"/>
    </row>
    <row r="62" spans="1:8" ht="15">
      <c r="A62" s="450" t="s">
        <v>444</v>
      </c>
      <c r="B62" s="460" t="s">
        <v>445</v>
      </c>
      <c r="C62" s="457"/>
      <c r="D62" s="457"/>
      <c r="E62" s="459" t="s">
        <v>446</v>
      </c>
      <c r="F62" s="458" t="s">
        <v>447</v>
      </c>
      <c r="G62" s="547">
        <v>8134</v>
      </c>
      <c r="H62" s="546">
        <v>1294</v>
      </c>
    </row>
    <row r="63" spans="1:13" ht="15">
      <c r="A63" s="450" t="s">
        <v>448</v>
      </c>
      <c r="B63" s="456" t="s">
        <v>449</v>
      </c>
      <c r="C63" s="461"/>
      <c r="D63" s="461"/>
      <c r="E63" s="452" t="s">
        <v>450</v>
      </c>
      <c r="F63" s="458" t="s">
        <v>451</v>
      </c>
      <c r="G63" s="547"/>
      <c r="H63" s="546"/>
      <c r="M63" s="476"/>
    </row>
    <row r="64" spans="1:15" ht="15">
      <c r="A64" s="450" t="s">
        <v>11</v>
      </c>
      <c r="B64" s="468" t="s">
        <v>452</v>
      </c>
      <c r="C64" s="469">
        <f>SUM(C58:C63)</f>
        <v>69638</v>
      </c>
      <c r="D64" s="470">
        <f>SUM(D58:D63)</f>
        <v>69185</v>
      </c>
      <c r="E64" s="452" t="s">
        <v>453</v>
      </c>
      <c r="F64" s="458" t="s">
        <v>454</v>
      </c>
      <c r="G64" s="547">
        <v>246</v>
      </c>
      <c r="H64" s="546">
        <v>288</v>
      </c>
      <c r="I64" s="464"/>
      <c r="J64" s="464"/>
      <c r="K64" s="464"/>
      <c r="L64" s="464"/>
      <c r="M64" s="464"/>
      <c r="N64" s="464"/>
      <c r="O64" s="464"/>
    </row>
    <row r="65" spans="1:8" ht="15">
      <c r="A65" s="450"/>
      <c r="B65" s="468"/>
      <c r="C65" s="474"/>
      <c r="D65" s="470"/>
      <c r="E65" s="452" t="s">
        <v>455</v>
      </c>
      <c r="F65" s="458" t="s">
        <v>456</v>
      </c>
      <c r="G65" s="550">
        <v>5348</v>
      </c>
      <c r="H65" s="549">
        <v>7574</v>
      </c>
    </row>
    <row r="66" spans="1:8" ht="15">
      <c r="A66" s="450" t="s">
        <v>457</v>
      </c>
      <c r="B66" s="456"/>
      <c r="C66" s="474"/>
      <c r="D66" s="470"/>
      <c r="E66" s="452" t="s">
        <v>458</v>
      </c>
      <c r="F66" s="458" t="s">
        <v>459</v>
      </c>
      <c r="G66" s="550">
        <v>22</v>
      </c>
      <c r="H66" s="549">
        <v>26</v>
      </c>
    </row>
    <row r="67" spans="1:8" ht="15">
      <c r="A67" s="450" t="s">
        <v>460</v>
      </c>
      <c r="B67" s="456" t="s">
        <v>461</v>
      </c>
      <c r="C67" s="457">
        <v>853</v>
      </c>
      <c r="D67" s="457">
        <v>864</v>
      </c>
      <c r="E67" s="452" t="s">
        <v>462</v>
      </c>
      <c r="F67" s="458" t="s">
        <v>463</v>
      </c>
      <c r="G67" s="550"/>
      <c r="H67" s="549">
        <v>7</v>
      </c>
    </row>
    <row r="68" spans="1:8" ht="15">
      <c r="A68" s="450" t="s">
        <v>464</v>
      </c>
      <c r="B68" s="456" t="s">
        <v>465</v>
      </c>
      <c r="C68" s="461">
        <v>60</v>
      </c>
      <c r="D68" s="461">
        <v>234</v>
      </c>
      <c r="E68" s="452" t="s">
        <v>466</v>
      </c>
      <c r="F68" s="458" t="s">
        <v>467</v>
      </c>
      <c r="G68" s="547">
        <v>96</v>
      </c>
      <c r="H68" s="546">
        <v>75</v>
      </c>
    </row>
    <row r="69" spans="1:8" ht="15">
      <c r="A69" s="450" t="s">
        <v>468</v>
      </c>
      <c r="B69" s="456" t="s">
        <v>469</v>
      </c>
      <c r="C69" s="461">
        <v>1421</v>
      </c>
      <c r="D69" s="461">
        <v>814</v>
      </c>
      <c r="E69" s="472" t="s">
        <v>17</v>
      </c>
      <c r="F69" s="458" t="s">
        <v>470</v>
      </c>
      <c r="G69" s="550">
        <v>198</v>
      </c>
      <c r="H69" s="549">
        <v>273</v>
      </c>
    </row>
    <row r="70" spans="1:8" ht="15">
      <c r="A70" s="450" t="s">
        <v>471</v>
      </c>
      <c r="B70" s="456" t="s">
        <v>472</v>
      </c>
      <c r="C70" s="457"/>
      <c r="D70" s="457"/>
      <c r="E70" s="452" t="s">
        <v>473</v>
      </c>
      <c r="F70" s="458" t="s">
        <v>474</v>
      </c>
      <c r="G70" s="547"/>
      <c r="H70" s="546"/>
    </row>
    <row r="71" spans="1:18" ht="15">
      <c r="A71" s="450" t="s">
        <v>475</v>
      </c>
      <c r="B71" s="456" t="s">
        <v>476</v>
      </c>
      <c r="C71" s="457"/>
      <c r="D71" s="457"/>
      <c r="E71" s="475" t="s">
        <v>312</v>
      </c>
      <c r="F71" s="506" t="s">
        <v>477</v>
      </c>
      <c r="G71" s="478">
        <f>G59+G60+G61+G69+G70</f>
        <v>24847</v>
      </c>
      <c r="H71" s="509">
        <f>H59+H60+H61+H69+H70</f>
        <v>24764</v>
      </c>
      <c r="I71" s="464"/>
      <c r="J71" s="464"/>
      <c r="K71" s="464"/>
      <c r="L71" s="464"/>
      <c r="M71" s="464"/>
      <c r="N71" s="464"/>
      <c r="O71" s="464"/>
      <c r="P71" s="464"/>
      <c r="Q71" s="464"/>
      <c r="R71" s="464"/>
    </row>
    <row r="72" spans="1:8" ht="15">
      <c r="A72" s="450" t="s">
        <v>478</v>
      </c>
      <c r="B72" s="456" t="s">
        <v>479</v>
      </c>
      <c r="C72" s="461"/>
      <c r="D72" s="461">
        <v>2375</v>
      </c>
      <c r="E72" s="459"/>
      <c r="F72" s="507"/>
      <c r="G72" s="508"/>
      <c r="H72" s="509"/>
    </row>
    <row r="73" spans="1:8" ht="15">
      <c r="A73" s="450" t="s">
        <v>480</v>
      </c>
      <c r="B73" s="456" t="s">
        <v>481</v>
      </c>
      <c r="C73" s="461"/>
      <c r="D73" s="457"/>
      <c r="E73" s="510"/>
      <c r="F73" s="511"/>
      <c r="G73" s="512"/>
      <c r="H73" s="513"/>
    </row>
    <row r="74" spans="1:8" ht="15">
      <c r="A74" s="450" t="s">
        <v>482</v>
      </c>
      <c r="B74" s="456" t="s">
        <v>483</v>
      </c>
      <c r="C74" s="461"/>
      <c r="D74" s="457"/>
      <c r="E74" s="452" t="s">
        <v>484</v>
      </c>
      <c r="F74" s="514" t="s">
        <v>485</v>
      </c>
      <c r="G74" s="547"/>
      <c r="H74" s="546"/>
    </row>
    <row r="75" spans="1:15" ht="15">
      <c r="A75" s="450" t="s">
        <v>16</v>
      </c>
      <c r="B75" s="468" t="s">
        <v>486</v>
      </c>
      <c r="C75" s="469">
        <f>SUM(C67:C74)</f>
        <v>2334</v>
      </c>
      <c r="D75" s="470">
        <f>SUM(D67:D74)</f>
        <v>4287</v>
      </c>
      <c r="E75" s="472" t="s">
        <v>413</v>
      </c>
      <c r="F75" s="462" t="s">
        <v>487</v>
      </c>
      <c r="G75" s="547"/>
      <c r="H75" s="546"/>
      <c r="I75" s="464"/>
      <c r="J75" s="464"/>
      <c r="K75" s="464"/>
      <c r="L75" s="464"/>
      <c r="M75" s="464"/>
      <c r="N75" s="464"/>
      <c r="O75" s="464"/>
    </row>
    <row r="76" spans="1:8" ht="15">
      <c r="A76" s="450"/>
      <c r="B76" s="456"/>
      <c r="C76" s="474"/>
      <c r="D76" s="470"/>
      <c r="E76" s="452" t="s">
        <v>488</v>
      </c>
      <c r="F76" s="462" t="s">
        <v>489</v>
      </c>
      <c r="G76" s="547"/>
      <c r="H76" s="546"/>
    </row>
    <row r="77" spans="1:13" ht="15">
      <c r="A77" s="450" t="s">
        <v>490</v>
      </c>
      <c r="B77" s="456"/>
      <c r="C77" s="474"/>
      <c r="D77" s="470"/>
      <c r="E77" s="452"/>
      <c r="F77" s="515"/>
      <c r="G77" s="516"/>
      <c r="H77" s="517"/>
      <c r="M77" s="476"/>
    </row>
    <row r="78" spans="1:14" ht="15">
      <c r="A78" s="450" t="s">
        <v>491</v>
      </c>
      <c r="B78" s="456" t="s">
        <v>492</v>
      </c>
      <c r="C78" s="469">
        <f>SUM(C79:C81)</f>
        <v>0</v>
      </c>
      <c r="D78" s="470">
        <f>SUM(D79:D81)</f>
        <v>0</v>
      </c>
      <c r="E78" s="452"/>
      <c r="F78" s="516"/>
      <c r="G78" s="516"/>
      <c r="H78" s="517"/>
      <c r="I78" s="464"/>
      <c r="J78" s="464"/>
      <c r="K78" s="464"/>
      <c r="L78" s="464"/>
      <c r="M78" s="464"/>
      <c r="N78" s="464"/>
    </row>
    <row r="79" spans="1:18" ht="15">
      <c r="A79" s="450" t="s">
        <v>493</v>
      </c>
      <c r="B79" s="456" t="s">
        <v>494</v>
      </c>
      <c r="C79" s="461"/>
      <c r="D79" s="457"/>
      <c r="E79" s="472" t="s">
        <v>495</v>
      </c>
      <c r="F79" s="488" t="s">
        <v>496</v>
      </c>
      <c r="G79" s="566">
        <f>G71+G74+G75+G76</f>
        <v>24847</v>
      </c>
      <c r="H79" s="565">
        <f>H71+H74+H75+H76</f>
        <v>24764</v>
      </c>
      <c r="I79" s="464"/>
      <c r="J79" s="464"/>
      <c r="K79" s="464"/>
      <c r="L79" s="464"/>
      <c r="M79" s="464"/>
      <c r="N79" s="464"/>
      <c r="O79" s="464"/>
      <c r="P79" s="464"/>
      <c r="Q79" s="464"/>
      <c r="R79" s="464"/>
    </row>
    <row r="80" spans="1:8" ht="15">
      <c r="A80" s="450" t="s">
        <v>497</v>
      </c>
      <c r="B80" s="456" t="s">
        <v>498</v>
      </c>
      <c r="C80" s="461"/>
      <c r="D80" s="457"/>
      <c r="E80" s="452"/>
      <c r="F80" s="518"/>
      <c r="G80" s="519"/>
      <c r="H80" s="520"/>
    </row>
    <row r="81" spans="1:8" ht="15">
      <c r="A81" s="450" t="s">
        <v>499</v>
      </c>
      <c r="B81" s="456" t="s">
        <v>500</v>
      </c>
      <c r="C81" s="461"/>
      <c r="D81" s="457"/>
      <c r="E81" s="510"/>
      <c r="F81" s="521"/>
      <c r="G81" s="519"/>
      <c r="H81" s="520"/>
    </row>
    <row r="82" spans="1:8" ht="15">
      <c r="A82" s="450" t="s">
        <v>501</v>
      </c>
      <c r="B82" s="456" t="s">
        <v>502</v>
      </c>
      <c r="C82" s="461"/>
      <c r="D82" s="457"/>
      <c r="E82" s="490"/>
      <c r="F82" s="521"/>
      <c r="G82" s="519"/>
      <c r="H82" s="520"/>
    </row>
    <row r="83" spans="1:8" ht="15">
      <c r="A83" s="450" t="s">
        <v>386</v>
      </c>
      <c r="B83" s="456" t="s">
        <v>503</v>
      </c>
      <c r="C83" s="461"/>
      <c r="D83" s="457"/>
      <c r="E83" s="510"/>
      <c r="F83" s="521"/>
      <c r="G83" s="519"/>
      <c r="H83" s="520"/>
    </row>
    <row r="84" spans="1:14" ht="15">
      <c r="A84" s="450" t="s">
        <v>504</v>
      </c>
      <c r="B84" s="468" t="s">
        <v>505</v>
      </c>
      <c r="C84" s="469">
        <f>C83+C82+C78</f>
        <v>0</v>
      </c>
      <c r="D84" s="470">
        <f>D83+D82+D78</f>
        <v>0</v>
      </c>
      <c r="E84" s="490"/>
      <c r="F84" s="521"/>
      <c r="G84" s="519"/>
      <c r="H84" s="520"/>
      <c r="I84" s="464"/>
      <c r="J84" s="464"/>
      <c r="K84" s="464"/>
      <c r="L84" s="464"/>
      <c r="M84" s="464"/>
      <c r="N84" s="464"/>
    </row>
    <row r="85" spans="1:13" ht="15">
      <c r="A85" s="450"/>
      <c r="B85" s="468"/>
      <c r="C85" s="474"/>
      <c r="D85" s="470"/>
      <c r="E85" s="510"/>
      <c r="F85" s="521"/>
      <c r="G85" s="519"/>
      <c r="H85" s="520"/>
      <c r="M85" s="476"/>
    </row>
    <row r="86" spans="1:8" ht="15">
      <c r="A86" s="450" t="s">
        <v>506</v>
      </c>
      <c r="B86" s="456"/>
      <c r="C86" s="474"/>
      <c r="D86" s="470"/>
      <c r="E86" s="490"/>
      <c r="F86" s="521"/>
      <c r="G86" s="519"/>
      <c r="H86" s="520"/>
    </row>
    <row r="87" spans="1:13" ht="15">
      <c r="A87" s="450" t="s">
        <v>507</v>
      </c>
      <c r="B87" s="456" t="s">
        <v>508</v>
      </c>
      <c r="C87" s="461">
        <v>114</v>
      </c>
      <c r="D87" s="461">
        <v>68</v>
      </c>
      <c r="E87" s="510"/>
      <c r="F87" s="521"/>
      <c r="G87" s="519"/>
      <c r="H87" s="520"/>
      <c r="M87" s="476"/>
    </row>
    <row r="88" spans="1:8" ht="15">
      <c r="A88" s="450" t="s">
        <v>509</v>
      </c>
      <c r="B88" s="456" t="s">
        <v>510</v>
      </c>
      <c r="C88" s="461">
        <v>447</v>
      </c>
      <c r="D88" s="461">
        <v>305</v>
      </c>
      <c r="E88" s="490"/>
      <c r="F88" s="521"/>
      <c r="G88" s="519"/>
      <c r="H88" s="520"/>
    </row>
    <row r="89" spans="1:13" ht="15">
      <c r="A89" s="450" t="s">
        <v>511</v>
      </c>
      <c r="B89" s="456" t="s">
        <v>512</v>
      </c>
      <c r="C89" s="461"/>
      <c r="D89" s="457"/>
      <c r="E89" s="490"/>
      <c r="F89" s="521"/>
      <c r="G89" s="519"/>
      <c r="H89" s="520"/>
      <c r="M89" s="476"/>
    </row>
    <row r="90" spans="1:8" ht="15">
      <c r="A90" s="450" t="s">
        <v>513</v>
      </c>
      <c r="B90" s="456" t="s">
        <v>514</v>
      </c>
      <c r="C90" s="461"/>
      <c r="D90" s="457"/>
      <c r="E90" s="490"/>
      <c r="F90" s="521"/>
      <c r="G90" s="519"/>
      <c r="H90" s="520"/>
    </row>
    <row r="91" spans="1:14" ht="15">
      <c r="A91" s="450" t="s">
        <v>515</v>
      </c>
      <c r="B91" s="468" t="s">
        <v>516</v>
      </c>
      <c r="C91" s="469">
        <f>SUM(C87:C90)</f>
        <v>561</v>
      </c>
      <c r="D91" s="470">
        <f>SUM(D87:D90)</f>
        <v>373</v>
      </c>
      <c r="E91" s="490"/>
      <c r="F91" s="521"/>
      <c r="G91" s="519"/>
      <c r="H91" s="520"/>
      <c r="I91" s="464"/>
      <c r="J91" s="464"/>
      <c r="K91" s="464"/>
      <c r="L91" s="464"/>
      <c r="M91" s="473"/>
      <c r="N91" s="464"/>
    </row>
    <row r="92" spans="1:8" ht="15">
      <c r="A92" s="450" t="s">
        <v>517</v>
      </c>
      <c r="B92" s="468" t="s">
        <v>518</v>
      </c>
      <c r="C92" s="461">
        <v>696</v>
      </c>
      <c r="D92" s="461">
        <v>1072</v>
      </c>
      <c r="E92" s="490"/>
      <c r="F92" s="521"/>
      <c r="G92" s="519"/>
      <c r="H92" s="520"/>
    </row>
    <row r="93" spans="1:14" ht="15">
      <c r="A93" s="450" t="s">
        <v>519</v>
      </c>
      <c r="B93" s="522" t="s">
        <v>520</v>
      </c>
      <c r="C93" s="469">
        <f>C64+C75+C84+C91+C92</f>
        <v>73229</v>
      </c>
      <c r="D93" s="470">
        <f>D64+D75+D84+D91+D92</f>
        <v>74917</v>
      </c>
      <c r="E93" s="510"/>
      <c r="F93" s="521"/>
      <c r="G93" s="519"/>
      <c r="H93" s="520"/>
      <c r="I93" s="464"/>
      <c r="J93" s="464"/>
      <c r="K93" s="464"/>
      <c r="L93" s="464"/>
      <c r="M93" s="473"/>
      <c r="N93" s="464"/>
    </row>
    <row r="94" spans="1:18" ht="15" thickBot="1">
      <c r="A94" s="523" t="s">
        <v>521</v>
      </c>
      <c r="B94" s="524" t="s">
        <v>522</v>
      </c>
      <c r="C94" s="525">
        <f>C93+C55</f>
        <v>137129</v>
      </c>
      <c r="D94" s="526">
        <f>D93+D55</f>
        <v>137086</v>
      </c>
      <c r="E94" s="384" t="s">
        <v>523</v>
      </c>
      <c r="F94" s="527" t="s">
        <v>524</v>
      </c>
      <c r="G94" s="525">
        <f>G36+G39+G55+G79</f>
        <v>137129</v>
      </c>
      <c r="H94" s="528">
        <f>H36+H39+H55+H79</f>
        <v>137086</v>
      </c>
      <c r="I94" s="464"/>
      <c r="J94" s="464"/>
      <c r="K94" s="464"/>
      <c r="L94" s="464"/>
      <c r="M94" s="464"/>
      <c r="N94" s="464"/>
      <c r="O94" s="464"/>
      <c r="P94" s="464"/>
      <c r="Q94" s="464"/>
      <c r="R94" s="464"/>
    </row>
    <row r="95" spans="1:13" ht="15">
      <c r="A95" s="529"/>
      <c r="B95" s="530"/>
      <c r="C95" s="529"/>
      <c r="D95" s="529"/>
      <c r="E95" s="531"/>
      <c r="F95" s="532"/>
      <c r="G95" s="533"/>
      <c r="H95" s="534"/>
      <c r="M95" s="476"/>
    </row>
    <row r="96" spans="1:13" ht="15">
      <c r="A96" s="535" t="s">
        <v>525</v>
      </c>
      <c r="B96" s="536"/>
      <c r="C96" s="428"/>
      <c r="D96" s="428"/>
      <c r="E96" s="537"/>
      <c r="F96" s="422"/>
      <c r="G96" s="423"/>
      <c r="H96" s="424"/>
      <c r="M96" s="476"/>
    </row>
    <row r="97" spans="1:13" ht="15">
      <c r="A97" s="535"/>
      <c r="B97" s="536"/>
      <c r="C97" s="428"/>
      <c r="D97" s="428"/>
      <c r="E97" s="537"/>
      <c r="F97" s="422"/>
      <c r="G97" s="423"/>
      <c r="H97" s="424"/>
      <c r="M97" s="476"/>
    </row>
    <row r="98" spans="2:13" ht="15">
      <c r="B98" s="536"/>
      <c r="F98" s="422"/>
      <c r="G98" s="423"/>
      <c r="H98" s="424"/>
      <c r="M98" s="476"/>
    </row>
    <row r="99" spans="3:8" ht="15">
      <c r="C99" s="539"/>
      <c r="D99" s="540"/>
      <c r="E99" s="539"/>
      <c r="F99" s="422"/>
      <c r="G99" s="423"/>
      <c r="H99" s="424"/>
    </row>
    <row r="100" spans="1:8" ht="15">
      <c r="A100" s="539" t="s">
        <v>866</v>
      </c>
      <c r="B100" s="541"/>
      <c r="C100" s="572" t="s">
        <v>129</v>
      </c>
      <c r="D100" s="572"/>
      <c r="E100" s="572"/>
      <c r="F100" s="572" t="s">
        <v>268</v>
      </c>
      <c r="G100" s="573"/>
      <c r="H100" s="573"/>
    </row>
    <row r="102" spans="4:8" ht="12.75">
      <c r="D102" s="574" t="s">
        <v>857</v>
      </c>
      <c r="E102" s="574"/>
      <c r="G102" s="575" t="s">
        <v>858</v>
      </c>
      <c r="H102" s="575"/>
    </row>
    <row r="104" ht="12.75">
      <c r="M104" s="476"/>
    </row>
    <row r="106" ht="12.75">
      <c r="M106" s="476"/>
    </row>
    <row r="108" ht="12.75">
      <c r="M108" s="476"/>
    </row>
    <row r="110" spans="5:13" ht="12.75">
      <c r="E110" s="544"/>
      <c r="M110" s="476"/>
    </row>
    <row r="118" ht="12.75">
      <c r="E118" s="544"/>
    </row>
    <row r="120" spans="5:13" ht="12.75">
      <c r="E120" s="544"/>
      <c r="M120" s="476"/>
    </row>
    <row r="122" spans="5:13" ht="12.75">
      <c r="E122" s="544"/>
      <c r="M122" s="476"/>
    </row>
    <row r="124" ht="12.75">
      <c r="E124" s="544"/>
    </row>
    <row r="126" spans="5:13" ht="12.75">
      <c r="E126" s="544"/>
      <c r="M126" s="476"/>
    </row>
    <row r="128" spans="5:13" ht="12.75">
      <c r="E128" s="544"/>
      <c r="M128" s="476"/>
    </row>
    <row r="130" ht="12.75">
      <c r="M130" s="476"/>
    </row>
    <row r="132" ht="12.75">
      <c r="M132" s="476"/>
    </row>
    <row r="134" ht="12.75">
      <c r="M134" s="476"/>
    </row>
    <row r="136" spans="5:13" ht="12.75">
      <c r="E136" s="544"/>
      <c r="M136" s="476"/>
    </row>
    <row r="138" spans="5:13" ht="12.75">
      <c r="E138" s="544"/>
      <c r="M138" s="476"/>
    </row>
    <row r="140" spans="5:13" ht="12.75">
      <c r="E140" s="544"/>
      <c r="M140" s="476"/>
    </row>
    <row r="142" spans="5:13" ht="12.75">
      <c r="E142" s="544"/>
      <c r="M142" s="476"/>
    </row>
    <row r="144" ht="12.75">
      <c r="E144" s="544"/>
    </row>
    <row r="146" ht="12.75">
      <c r="E146" s="544"/>
    </row>
    <row r="148" ht="12.75">
      <c r="E148" s="544"/>
    </row>
    <row r="150" spans="5:13" ht="12.75">
      <c r="E150" s="544"/>
      <c r="M150" s="476"/>
    </row>
    <row r="152" ht="12.75">
      <c r="M152" s="476"/>
    </row>
    <row r="154" ht="12.75">
      <c r="M154" s="476"/>
    </row>
    <row r="160" ht="12.75">
      <c r="E160" s="544"/>
    </row>
    <row r="162" ht="12.75">
      <c r="E162" s="544"/>
    </row>
    <row r="164" ht="12.75">
      <c r="E164" s="544"/>
    </row>
    <row r="166" ht="12.75">
      <c r="E166" s="544"/>
    </row>
    <row r="168" ht="12.75">
      <c r="E168" s="544"/>
    </row>
    <row r="176" ht="12.75">
      <c r="E176" s="544"/>
    </row>
    <row r="178" ht="12.75">
      <c r="E178" s="544"/>
    </row>
    <row r="180" ht="12.75">
      <c r="E180" s="544"/>
    </row>
    <row r="182" ht="12.75">
      <c r="E182" s="544"/>
    </row>
    <row r="186" ht="12.75">
      <c r="E186" s="544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20:D21 C87:D90 C30:D30 C35:D38 C40:D44 C47:D50 G59:H60 C11:D18 C23:D26 C79:D83 C53:D54 C58:D63 C67:D74 G74:H76 G22:H24 G28:H28 G11:H13 G43:H48 C92:D92 G51:H54 G19:H19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28" top="0.86" bottom="0.46" header="0.26" footer="0.2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28">
      <selection activeCell="A57" sqref="A57"/>
    </sheetView>
  </sheetViews>
  <sheetFormatPr defaultColWidth="9.140625" defaultRowHeight="12.75"/>
  <cols>
    <col min="1" max="1" width="33.421875" style="59" bestFit="1" customWidth="1"/>
    <col min="2" max="3" width="9.140625" style="59" customWidth="1"/>
    <col min="4" max="4" width="11.57421875" style="59" customWidth="1"/>
    <col min="5" max="5" width="34.7109375" style="59" customWidth="1"/>
    <col min="6" max="7" width="9.140625" style="59" customWidth="1"/>
    <col min="8" max="8" width="11.8515625" style="59" customWidth="1"/>
    <col min="9" max="16384" width="9.140625" style="59" customWidth="1"/>
  </cols>
  <sheetData>
    <row r="1" spans="1:18" ht="12.75">
      <c r="A1" s="24" t="s">
        <v>24</v>
      </c>
      <c r="B1" s="24"/>
      <c r="C1" s="53"/>
      <c r="D1" s="54"/>
      <c r="E1" s="55"/>
      <c r="F1" s="56"/>
      <c r="G1" s="57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2.75">
      <c r="A2" s="24"/>
      <c r="B2" s="24"/>
      <c r="C2" s="53"/>
      <c r="D2" s="53"/>
      <c r="E2" s="55"/>
      <c r="F2" s="56"/>
      <c r="G2" s="57"/>
      <c r="H2" s="57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2.75">
      <c r="A3" s="24"/>
      <c r="B3" s="24"/>
      <c r="C3" s="53"/>
      <c r="D3" s="53"/>
      <c r="E3" s="55"/>
      <c r="F3" s="56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4.25">
      <c r="A4" s="60" t="s">
        <v>0</v>
      </c>
      <c r="B4" s="569" t="s">
        <v>271</v>
      </c>
      <c r="C4" s="569"/>
      <c r="D4" s="569"/>
      <c r="E4" s="61"/>
      <c r="F4" s="578" t="s">
        <v>1</v>
      </c>
      <c r="G4" s="578"/>
      <c r="H4" s="96">
        <v>131457471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15">
      <c r="A5" s="60" t="s">
        <v>273</v>
      </c>
      <c r="B5" s="569" t="s">
        <v>272</v>
      </c>
      <c r="C5" s="569"/>
      <c r="D5" s="569"/>
      <c r="E5" s="61"/>
      <c r="F5" s="62" t="s">
        <v>2</v>
      </c>
      <c r="G5" s="64"/>
      <c r="H5" s="63" t="s">
        <v>23</v>
      </c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2.75">
      <c r="A6" s="60" t="s">
        <v>3</v>
      </c>
      <c r="B6" s="570" t="str">
        <f>'справка №1-БАЛАНС'!E5</f>
        <v>01.01.2009 - 30.06.2009 г.</v>
      </c>
      <c r="C6" s="569"/>
      <c r="D6" s="569"/>
      <c r="E6" s="61"/>
      <c r="F6" s="56"/>
      <c r="G6" s="57"/>
      <c r="H6" s="65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2.75">
      <c r="A7" s="60"/>
      <c r="B7" s="95"/>
      <c r="C7" s="95"/>
      <c r="D7" s="95"/>
      <c r="E7" s="61"/>
      <c r="F7" s="56"/>
      <c r="G7" s="57"/>
      <c r="H7" s="65" t="s">
        <v>25</v>
      </c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36.75" customHeight="1">
      <c r="A8" s="25" t="s">
        <v>26</v>
      </c>
      <c r="B8" s="25" t="s">
        <v>5</v>
      </c>
      <c r="C8" s="25" t="s">
        <v>6</v>
      </c>
      <c r="D8" s="25" t="s">
        <v>7</v>
      </c>
      <c r="E8" s="25" t="s">
        <v>27</v>
      </c>
      <c r="F8" s="25" t="s">
        <v>5</v>
      </c>
      <c r="G8" s="25" t="s">
        <v>6</v>
      </c>
      <c r="H8" s="25" t="s">
        <v>7</v>
      </c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2.75">
      <c r="A9" s="25" t="s">
        <v>8</v>
      </c>
      <c r="B9" s="25" t="s">
        <v>9</v>
      </c>
      <c r="C9" s="25">
        <v>1</v>
      </c>
      <c r="D9" s="25">
        <v>2</v>
      </c>
      <c r="E9" s="25" t="s">
        <v>8</v>
      </c>
      <c r="F9" s="25" t="s">
        <v>9</v>
      </c>
      <c r="G9" s="25">
        <v>1</v>
      </c>
      <c r="H9" s="25">
        <v>2</v>
      </c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2.75">
      <c r="A10" s="26" t="s">
        <v>28</v>
      </c>
      <c r="B10" s="26"/>
      <c r="C10" s="27"/>
      <c r="D10" s="27"/>
      <c r="E10" s="26" t="s">
        <v>29</v>
      </c>
      <c r="F10" s="66"/>
      <c r="G10" s="67"/>
      <c r="H10" s="67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2.75">
      <c r="A11" s="28" t="s">
        <v>30</v>
      </c>
      <c r="B11" s="28"/>
      <c r="C11" s="68"/>
      <c r="D11" s="29"/>
      <c r="E11" s="28" t="s">
        <v>31</v>
      </c>
      <c r="F11" s="66"/>
      <c r="G11" s="67"/>
      <c r="H11" s="67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12.75">
      <c r="A12" s="30" t="s">
        <v>32</v>
      </c>
      <c r="B12" s="31" t="s">
        <v>33</v>
      </c>
      <c r="C12" s="32">
        <v>16</v>
      </c>
      <c r="D12" s="32">
        <v>8</v>
      </c>
      <c r="E12" s="30" t="s">
        <v>34</v>
      </c>
      <c r="F12" s="69" t="s">
        <v>35</v>
      </c>
      <c r="G12" s="70">
        <v>10628</v>
      </c>
      <c r="H12" s="70">
        <v>17787</v>
      </c>
      <c r="I12" s="93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12.75">
      <c r="A13" s="30" t="s">
        <v>36</v>
      </c>
      <c r="B13" s="31" t="s">
        <v>37</v>
      </c>
      <c r="C13" s="32">
        <v>3196</v>
      </c>
      <c r="D13" s="32">
        <v>3480</v>
      </c>
      <c r="E13" s="30" t="s">
        <v>38</v>
      </c>
      <c r="F13" s="69" t="s">
        <v>39</v>
      </c>
      <c r="G13" s="70">
        <v>81</v>
      </c>
      <c r="H13" s="70">
        <v>45</v>
      </c>
      <c r="I13" s="93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12.75">
      <c r="A14" s="30" t="s">
        <v>40</v>
      </c>
      <c r="B14" s="31" t="s">
        <v>41</v>
      </c>
      <c r="C14" s="32">
        <v>296</v>
      </c>
      <c r="D14" s="32">
        <v>147</v>
      </c>
      <c r="E14" s="33" t="s">
        <v>42</v>
      </c>
      <c r="F14" s="69" t="s">
        <v>43</v>
      </c>
      <c r="G14" s="70"/>
      <c r="H14" s="70">
        <v>19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2.75">
      <c r="A15" s="30" t="s">
        <v>44</v>
      </c>
      <c r="B15" s="31" t="s">
        <v>45</v>
      </c>
      <c r="C15" s="32">
        <v>196</v>
      </c>
      <c r="D15" s="32">
        <v>162</v>
      </c>
      <c r="E15" s="33" t="s">
        <v>17</v>
      </c>
      <c r="F15" s="69" t="s">
        <v>46</v>
      </c>
      <c r="G15" s="70">
        <v>961</v>
      </c>
      <c r="H15" s="70">
        <v>226</v>
      </c>
      <c r="I15" s="93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2.75">
      <c r="A16" s="30" t="s">
        <v>47</v>
      </c>
      <c r="B16" s="31" t="s">
        <v>48</v>
      </c>
      <c r="C16" s="32">
        <v>20</v>
      </c>
      <c r="D16" s="32">
        <v>15</v>
      </c>
      <c r="E16" s="34" t="s">
        <v>11</v>
      </c>
      <c r="F16" s="71" t="s">
        <v>49</v>
      </c>
      <c r="G16" s="67">
        <f>SUM(G12:G15)</f>
        <v>11670</v>
      </c>
      <c r="H16" s="67">
        <f>SUM(H12:H15)</f>
        <v>18077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12.75">
      <c r="A17" s="30" t="s">
        <v>862</v>
      </c>
      <c r="B17" s="31" t="s">
        <v>50</v>
      </c>
      <c r="C17" s="32">
        <v>4964</v>
      </c>
      <c r="D17" s="32">
        <v>8924</v>
      </c>
      <c r="E17" s="33"/>
      <c r="F17" s="73"/>
      <c r="G17" s="74"/>
      <c r="H17" s="74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4">
      <c r="A18" s="30" t="s">
        <v>51</v>
      </c>
      <c r="B18" s="31" t="s">
        <v>52</v>
      </c>
      <c r="C18" s="35"/>
      <c r="D18" s="35"/>
      <c r="E18" s="28" t="s">
        <v>53</v>
      </c>
      <c r="F18" s="75" t="s">
        <v>54</v>
      </c>
      <c r="G18" s="70"/>
      <c r="H18" s="70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2.75">
      <c r="A19" s="30" t="s">
        <v>55</v>
      </c>
      <c r="B19" s="31" t="s">
        <v>56</v>
      </c>
      <c r="C19" s="35">
        <v>63</v>
      </c>
      <c r="D19" s="35">
        <v>172</v>
      </c>
      <c r="E19" s="30" t="s">
        <v>57</v>
      </c>
      <c r="F19" s="73" t="s">
        <v>58</v>
      </c>
      <c r="G19" s="76"/>
      <c r="H19" s="76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2.75">
      <c r="A20" s="36" t="s">
        <v>59</v>
      </c>
      <c r="B20" s="31" t="s">
        <v>60</v>
      </c>
      <c r="C20" s="37"/>
      <c r="D20" s="37"/>
      <c r="E20" s="28"/>
      <c r="F20" s="66"/>
      <c r="G20" s="74"/>
      <c r="H20" s="74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12.75">
      <c r="A21" s="36" t="s">
        <v>61</v>
      </c>
      <c r="B21" s="31" t="s">
        <v>62</v>
      </c>
      <c r="C21" s="37"/>
      <c r="D21" s="37"/>
      <c r="E21" s="28" t="s">
        <v>63</v>
      </c>
      <c r="F21" s="66"/>
      <c r="G21" s="74"/>
      <c r="H21" s="74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12.75">
      <c r="A22" s="34" t="s">
        <v>11</v>
      </c>
      <c r="B22" s="38" t="s">
        <v>64</v>
      </c>
      <c r="C22" s="39">
        <f>SUM(C12:C18)+C19</f>
        <v>8751</v>
      </c>
      <c r="D22" s="39">
        <f>SUM(D12:D18)+D19</f>
        <v>12908</v>
      </c>
      <c r="E22" s="30" t="s">
        <v>65</v>
      </c>
      <c r="F22" s="73" t="s">
        <v>66</v>
      </c>
      <c r="G22" s="70">
        <v>1</v>
      </c>
      <c r="H22" s="70">
        <v>58</v>
      </c>
      <c r="I22" s="72"/>
      <c r="J22" s="72"/>
      <c r="K22" s="72"/>
      <c r="L22" s="72"/>
      <c r="M22" s="72"/>
      <c r="N22" s="72"/>
      <c r="O22" s="72"/>
      <c r="P22" s="58"/>
      <c r="Q22" s="58"/>
      <c r="R22" s="58"/>
    </row>
    <row r="23" spans="1:18" ht="12.75">
      <c r="A23" s="28"/>
      <c r="B23" s="31"/>
      <c r="C23" s="40"/>
      <c r="D23" s="40"/>
      <c r="E23" s="41" t="s">
        <v>67</v>
      </c>
      <c r="F23" s="73" t="s">
        <v>68</v>
      </c>
      <c r="G23" s="70"/>
      <c r="H23" s="70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24">
      <c r="A24" s="28" t="s">
        <v>69</v>
      </c>
      <c r="B24" s="388"/>
      <c r="C24" s="40"/>
      <c r="D24" s="40"/>
      <c r="E24" s="30" t="s">
        <v>70</v>
      </c>
      <c r="F24" s="73" t="s">
        <v>71</v>
      </c>
      <c r="G24" s="70"/>
      <c r="H24" s="70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24">
      <c r="A25" s="66" t="s">
        <v>72</v>
      </c>
      <c r="B25" s="388" t="s">
        <v>73</v>
      </c>
      <c r="C25" s="32">
        <v>1453</v>
      </c>
      <c r="D25" s="32">
        <v>908</v>
      </c>
      <c r="E25" s="30" t="s">
        <v>74</v>
      </c>
      <c r="F25" s="73" t="s">
        <v>75</v>
      </c>
      <c r="G25" s="70"/>
      <c r="H25" s="70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24">
      <c r="A26" s="30" t="s">
        <v>76</v>
      </c>
      <c r="B26" s="388" t="s">
        <v>77</v>
      </c>
      <c r="C26" s="32"/>
      <c r="D26" s="32"/>
      <c r="E26" s="30" t="s">
        <v>861</v>
      </c>
      <c r="F26" s="73" t="s">
        <v>78</v>
      </c>
      <c r="G26" s="70"/>
      <c r="H26" s="70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ht="24">
      <c r="A27" s="30" t="s">
        <v>79</v>
      </c>
      <c r="B27" s="388" t="s">
        <v>80</v>
      </c>
      <c r="C27" s="32">
        <v>6</v>
      </c>
      <c r="D27" s="32">
        <v>8</v>
      </c>
      <c r="E27" s="34" t="s">
        <v>20</v>
      </c>
      <c r="F27" s="75" t="s">
        <v>81</v>
      </c>
      <c r="G27" s="67">
        <f>SUM(G22:G26)</f>
        <v>1</v>
      </c>
      <c r="H27" s="67">
        <f>SUM(H22:H26)</f>
        <v>58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12.75">
      <c r="A28" s="30" t="s">
        <v>17</v>
      </c>
      <c r="B28" s="388" t="s">
        <v>82</v>
      </c>
      <c r="C28" s="32">
        <v>47</v>
      </c>
      <c r="D28" s="32">
        <v>53</v>
      </c>
      <c r="E28" s="41"/>
      <c r="F28" s="66"/>
      <c r="G28" s="74"/>
      <c r="H28" s="74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2.75">
      <c r="A29" s="34" t="s">
        <v>16</v>
      </c>
      <c r="B29" s="389" t="s">
        <v>83</v>
      </c>
      <c r="C29" s="39">
        <f>SUM(C25:C28)</f>
        <v>1506</v>
      </c>
      <c r="D29" s="39">
        <f>SUM(D25:D28)</f>
        <v>969</v>
      </c>
      <c r="E29" s="30"/>
      <c r="F29" s="66"/>
      <c r="G29" s="74"/>
      <c r="H29" s="74"/>
      <c r="I29" s="72"/>
      <c r="J29" s="72"/>
      <c r="K29" s="72"/>
      <c r="L29" s="72"/>
      <c r="M29" s="72"/>
      <c r="N29" s="72"/>
      <c r="O29" s="58"/>
      <c r="P29" s="58"/>
      <c r="Q29" s="58"/>
      <c r="R29" s="58"/>
    </row>
    <row r="30" spans="1:18" ht="12.75">
      <c r="A30" s="34"/>
      <c r="B30" s="389"/>
      <c r="C30" s="40"/>
      <c r="D30" s="40"/>
      <c r="E30" s="30"/>
      <c r="F30" s="66"/>
      <c r="G30" s="74"/>
      <c r="H30" s="74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ht="24">
      <c r="A31" s="26" t="s">
        <v>84</v>
      </c>
      <c r="B31" s="25" t="s">
        <v>85</v>
      </c>
      <c r="C31" s="29">
        <f>C29+C22</f>
        <v>10257</v>
      </c>
      <c r="D31" s="29">
        <f>D29+D22</f>
        <v>13877</v>
      </c>
      <c r="E31" s="26" t="s">
        <v>86</v>
      </c>
      <c r="F31" s="75" t="s">
        <v>87</v>
      </c>
      <c r="G31" s="67">
        <f>G16+G18+G27</f>
        <v>11671</v>
      </c>
      <c r="H31" s="67">
        <f>H16+H18+H27</f>
        <v>18135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12.75">
      <c r="A32" s="26"/>
      <c r="B32" s="25"/>
      <c r="C32" s="40"/>
      <c r="D32" s="40"/>
      <c r="E32" s="26"/>
      <c r="F32" s="73"/>
      <c r="G32" s="74"/>
      <c r="H32" s="74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12.75">
      <c r="A33" s="26" t="s">
        <v>88</v>
      </c>
      <c r="B33" s="25" t="s">
        <v>89</v>
      </c>
      <c r="C33" s="29">
        <f>IF((G31-C31)&gt;0,G31-C31,0)</f>
        <v>1414</v>
      </c>
      <c r="D33" s="29">
        <f>IF((H31-D31)&gt;0,H31-D31,0)</f>
        <v>4258</v>
      </c>
      <c r="E33" s="26" t="s">
        <v>90</v>
      </c>
      <c r="F33" s="75" t="s">
        <v>91</v>
      </c>
      <c r="G33" s="77">
        <f>IF((C31-G31)&gt;0,C31-G31,0)</f>
        <v>0</v>
      </c>
      <c r="H33" s="77">
        <f>IF((D31-H31)&gt;0,D31-H31,0)</f>
        <v>0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24">
      <c r="A34" s="42" t="s">
        <v>269</v>
      </c>
      <c r="B34" s="389" t="s">
        <v>92</v>
      </c>
      <c r="C34" s="32"/>
      <c r="D34" s="32"/>
      <c r="E34" s="28" t="s">
        <v>270</v>
      </c>
      <c r="F34" s="73" t="s">
        <v>93</v>
      </c>
      <c r="G34" s="70"/>
      <c r="H34" s="70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2.75">
      <c r="A35" s="28" t="s">
        <v>94</v>
      </c>
      <c r="B35" s="389" t="s">
        <v>95</v>
      </c>
      <c r="C35" s="32"/>
      <c r="D35" s="32"/>
      <c r="E35" s="28" t="s">
        <v>96</v>
      </c>
      <c r="F35" s="73" t="s">
        <v>97</v>
      </c>
      <c r="G35" s="70"/>
      <c r="H35" s="70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2.75">
      <c r="A36" s="43" t="s">
        <v>98</v>
      </c>
      <c r="B36" s="389" t="s">
        <v>99</v>
      </c>
      <c r="C36" s="39">
        <f>C31+C34+C35</f>
        <v>10257</v>
      </c>
      <c r="D36" s="39">
        <f>D31+D34+D35</f>
        <v>13877</v>
      </c>
      <c r="E36" s="26" t="s">
        <v>100</v>
      </c>
      <c r="F36" s="75" t="s">
        <v>101</v>
      </c>
      <c r="G36" s="77">
        <f>G35+G34+G31</f>
        <v>11671</v>
      </c>
      <c r="H36" s="77">
        <f>H35+H34+H31</f>
        <v>18135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</row>
    <row r="37" spans="1:18" ht="12.75">
      <c r="A37" s="43" t="s">
        <v>102</v>
      </c>
      <c r="B37" s="25" t="s">
        <v>103</v>
      </c>
      <c r="C37" s="29">
        <f>IF((G36-C36)&gt;0,G36-C36,0)</f>
        <v>1414</v>
      </c>
      <c r="D37" s="29">
        <f>IF((H36-D36)&gt;0,H36-D36,0)</f>
        <v>4258</v>
      </c>
      <c r="E37" s="43" t="s">
        <v>104</v>
      </c>
      <c r="F37" s="75" t="s">
        <v>105</v>
      </c>
      <c r="G37" s="67">
        <f>IF((C36-G36)&gt;0,C36-G36,0)</f>
        <v>0</v>
      </c>
      <c r="H37" s="67">
        <f>IF((D36-H36)&gt;0,D36-H36,0)</f>
        <v>0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1:18" ht="12.75">
      <c r="A38" s="28" t="s">
        <v>106</v>
      </c>
      <c r="B38" s="389" t="s">
        <v>107</v>
      </c>
      <c r="C38" s="39">
        <f>C39+C40+C41</f>
        <v>0</v>
      </c>
      <c r="D38" s="39">
        <f>D39+D40+D41</f>
        <v>0</v>
      </c>
      <c r="E38" s="44"/>
      <c r="F38" s="66"/>
      <c r="G38" s="74"/>
      <c r="H38" s="74"/>
      <c r="I38" s="72"/>
      <c r="J38" s="72"/>
      <c r="K38" s="72"/>
      <c r="L38" s="72"/>
      <c r="M38" s="72"/>
      <c r="N38" s="72"/>
      <c r="O38" s="58"/>
      <c r="P38" s="58"/>
      <c r="Q38" s="58"/>
      <c r="R38" s="58"/>
    </row>
    <row r="39" spans="1:18" ht="24">
      <c r="A39" s="30" t="s">
        <v>108</v>
      </c>
      <c r="B39" s="388" t="s">
        <v>109</v>
      </c>
      <c r="C39" s="32"/>
      <c r="D39" s="32"/>
      <c r="E39" s="44"/>
      <c r="F39" s="66"/>
      <c r="G39" s="74"/>
      <c r="H39" s="74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24">
      <c r="A40" s="30" t="s">
        <v>110</v>
      </c>
      <c r="B40" s="390" t="s">
        <v>111</v>
      </c>
      <c r="C40" s="45"/>
      <c r="D40" s="45"/>
      <c r="E40" s="44"/>
      <c r="F40" s="78"/>
      <c r="G40" s="74"/>
      <c r="H40" s="74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12.75">
      <c r="A41" s="30" t="s">
        <v>112</v>
      </c>
      <c r="B41" s="390" t="s">
        <v>113</v>
      </c>
      <c r="C41" s="48"/>
      <c r="D41" s="48"/>
      <c r="E41" s="44"/>
      <c r="F41" s="78"/>
      <c r="G41" s="74"/>
      <c r="H41" s="74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ht="24">
      <c r="A42" s="26" t="s">
        <v>114</v>
      </c>
      <c r="B42" s="46" t="s">
        <v>115</v>
      </c>
      <c r="C42" s="391">
        <f>+IF((G36-C36-C38)&gt;0,G36-C36-C38,0)</f>
        <v>1414</v>
      </c>
      <c r="D42" s="391">
        <f>+IF((H36-D36-D38)&gt;0,H36-D36-D38,0)</f>
        <v>4258</v>
      </c>
      <c r="E42" s="47" t="s">
        <v>116</v>
      </c>
      <c r="F42" s="79" t="s">
        <v>117</v>
      </c>
      <c r="G42" s="80">
        <f>IF(G37&gt;0,IF(C38+G37&lt;0,0,C38+G37),IF(C37-C38&lt;0,C38-C37,0))</f>
        <v>0</v>
      </c>
      <c r="H42" s="80">
        <f>IF(H37&gt;0,IF(D38+H37&lt;0,0,D38+H37),IF(D37-D38&lt;0,D38-D37,0))</f>
        <v>0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ht="12.75">
      <c r="A43" s="26" t="s">
        <v>118</v>
      </c>
      <c r="B43" s="25" t="s">
        <v>119</v>
      </c>
      <c r="C43" s="48"/>
      <c r="D43" s="48"/>
      <c r="E43" s="26" t="s">
        <v>118</v>
      </c>
      <c r="F43" s="79" t="s">
        <v>120</v>
      </c>
      <c r="G43" s="70"/>
      <c r="H43" s="70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12.75">
      <c r="A44" s="26" t="s">
        <v>121</v>
      </c>
      <c r="B44" s="25" t="s">
        <v>122</v>
      </c>
      <c r="C44" s="27">
        <f>IF(G42=0,IF(C42-C43&gt;0,C42-C43+G43,0),IF(G42-G43&lt;0,G43-G42+C42,0))</f>
        <v>1414</v>
      </c>
      <c r="D44" s="27">
        <f>IF(H42=0,IF(D42-D43&gt;0,D42-D43+H43,0),IF(H42-H43&lt;0,H43-H42+D42,0))</f>
        <v>4258</v>
      </c>
      <c r="E44" s="26" t="s">
        <v>123</v>
      </c>
      <c r="F44" s="79" t="s">
        <v>124</v>
      </c>
      <c r="G44" s="27">
        <f>IF(C42=0,IF(G42-G43&gt;0,G42-G43+C43,0),IF(C42-C43&lt;0,C43-C42+G43,0))</f>
        <v>0</v>
      </c>
      <c r="H44" s="27">
        <f>IF(D42=0,IF(H42-H43&gt;0,H42-H43+D43,0),IF(D42-D43&lt;0,D43-D42+H43,0))</f>
        <v>0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2.75">
      <c r="A45" s="49" t="s">
        <v>125</v>
      </c>
      <c r="B45" s="25" t="s">
        <v>126</v>
      </c>
      <c r="C45" s="39">
        <f>C36+C38+C42</f>
        <v>11671</v>
      </c>
      <c r="D45" s="39">
        <f>D36+D38+D42</f>
        <v>18135</v>
      </c>
      <c r="E45" s="49" t="s">
        <v>127</v>
      </c>
      <c r="F45" s="46" t="s">
        <v>128</v>
      </c>
      <c r="G45" s="77">
        <f>G42+G36</f>
        <v>11671</v>
      </c>
      <c r="H45" s="77">
        <f>H42+H36</f>
        <v>18135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ht="12.75">
      <c r="A46" s="81"/>
      <c r="B46" s="82"/>
      <c r="C46" s="83"/>
      <c r="D46" s="83"/>
      <c r="E46" s="50"/>
      <c r="F46" s="84"/>
      <c r="G46" s="85"/>
      <c r="H46" s="85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2.75">
      <c r="A47" s="81"/>
      <c r="B47" s="82"/>
      <c r="C47" s="83"/>
      <c r="D47" s="83"/>
      <c r="E47" s="50"/>
      <c r="F47" s="84"/>
      <c r="G47" s="85"/>
      <c r="H47" s="85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12.75">
      <c r="A48" s="81"/>
      <c r="B48" s="82"/>
      <c r="C48" s="83"/>
      <c r="D48" s="83"/>
      <c r="E48" s="50"/>
      <c r="F48" s="84"/>
      <c r="G48" s="85"/>
      <c r="H48" s="85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12.75">
      <c r="A49" s="81"/>
      <c r="B49" s="82"/>
      <c r="C49" s="83"/>
      <c r="D49" s="83"/>
      <c r="E49" s="50"/>
      <c r="F49" s="84"/>
      <c r="G49" s="85"/>
      <c r="H49" s="85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12.75">
      <c r="A50" s="81"/>
      <c r="B50" s="82"/>
      <c r="C50" s="83"/>
      <c r="D50" s="83"/>
      <c r="E50" s="50"/>
      <c r="F50" s="84"/>
      <c r="G50" s="85"/>
      <c r="H50" s="85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12.75">
      <c r="A51" s="81"/>
      <c r="B51" s="82"/>
      <c r="C51" s="83"/>
      <c r="D51" s="83"/>
      <c r="E51" s="50"/>
      <c r="F51" s="84"/>
      <c r="G51" s="85"/>
      <c r="H51" s="85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12.75">
      <c r="A52" s="81"/>
      <c r="B52" s="82"/>
      <c r="C52" s="83"/>
      <c r="D52" s="83"/>
      <c r="E52" s="50"/>
      <c r="F52" s="84"/>
      <c r="G52" s="85"/>
      <c r="H52" s="85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2.75">
      <c r="A53" s="81"/>
      <c r="B53" s="82"/>
      <c r="C53" s="83"/>
      <c r="D53" s="83"/>
      <c r="E53" s="50"/>
      <c r="F53" s="84"/>
      <c r="G53" s="85"/>
      <c r="H53" s="85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2.75">
      <c r="A54" s="81"/>
      <c r="B54" s="82"/>
      <c r="C54" s="83"/>
      <c r="D54" s="83"/>
      <c r="E54" s="50"/>
      <c r="F54" s="84"/>
      <c r="G54" s="85"/>
      <c r="H54" s="85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12.75">
      <c r="A55" s="81"/>
      <c r="B55" s="82"/>
      <c r="C55" s="83"/>
      <c r="D55" s="83"/>
      <c r="E55" s="50"/>
      <c r="F55" s="84"/>
      <c r="G55" s="85"/>
      <c r="H55" s="85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12.75">
      <c r="A56" s="86" t="s">
        <v>866</v>
      </c>
      <c r="B56" s="87"/>
      <c r="C56" s="87" t="s">
        <v>129</v>
      </c>
      <c r="D56" s="87"/>
      <c r="E56" s="88" t="s">
        <v>268</v>
      </c>
      <c r="F56" s="87"/>
      <c r="G56" s="87"/>
      <c r="H56" s="87"/>
      <c r="I56" s="72"/>
      <c r="J56" s="72"/>
      <c r="K56" s="72"/>
      <c r="L56" s="72"/>
      <c r="M56" s="72"/>
      <c r="N56" s="72"/>
      <c r="O56" s="72"/>
      <c r="P56" s="58"/>
      <c r="Q56" s="58"/>
      <c r="R56" s="58"/>
    </row>
    <row r="57" spans="1:18" ht="12.75">
      <c r="A57" s="51"/>
      <c r="B57" s="52"/>
      <c r="C57" s="85"/>
      <c r="D57" s="85"/>
      <c r="E57" s="84"/>
      <c r="F57" s="84"/>
      <c r="G57" s="89"/>
      <c r="H57" s="89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2.75">
      <c r="A58" s="51"/>
      <c r="B58" s="52"/>
      <c r="C58" s="61"/>
      <c r="D58" s="576" t="s">
        <v>857</v>
      </c>
      <c r="E58" s="576"/>
      <c r="F58" s="577" t="s">
        <v>858</v>
      </c>
      <c r="G58" s="577"/>
      <c r="H58" s="577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2.75">
      <c r="A59" s="90"/>
      <c r="B59" s="84"/>
      <c r="C59" s="85"/>
      <c r="D59" s="85"/>
      <c r="E59" s="84"/>
      <c r="F59" s="84"/>
      <c r="G59" s="89"/>
      <c r="H59" s="89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2.75">
      <c r="A60" s="90"/>
      <c r="B60" s="84"/>
      <c r="C60" s="85"/>
      <c r="D60" s="85"/>
      <c r="E60" s="84"/>
      <c r="F60" s="84"/>
      <c r="G60" s="89"/>
      <c r="H60" s="89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2.75">
      <c r="A61" s="90"/>
      <c r="B61" s="84"/>
      <c r="C61" s="85"/>
      <c r="D61" s="85"/>
      <c r="E61" s="84"/>
      <c r="F61" s="84"/>
      <c r="G61" s="89"/>
      <c r="H61" s="89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12.75">
      <c r="A62" s="90"/>
      <c r="B62" s="90"/>
      <c r="C62" s="92"/>
      <c r="D62" s="92"/>
      <c r="E62" s="90"/>
      <c r="F62" s="90"/>
      <c r="G62" s="93"/>
      <c r="H62" s="93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ht="12.75">
      <c r="A63" s="90"/>
      <c r="B63" s="90"/>
      <c r="C63" s="92"/>
      <c r="D63" s="92"/>
      <c r="E63" s="90"/>
      <c r="F63" s="90"/>
      <c r="G63" s="93"/>
      <c r="H63" s="93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12.75">
      <c r="A64" s="90"/>
      <c r="B64" s="90"/>
      <c r="C64" s="92"/>
      <c r="D64" s="92"/>
      <c r="E64" s="90"/>
      <c r="F64" s="90"/>
      <c r="G64" s="93"/>
      <c r="H64" s="93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12.75">
      <c r="A65" s="90"/>
      <c r="B65" s="90"/>
      <c r="C65" s="92"/>
      <c r="D65" s="92"/>
      <c r="E65" s="90"/>
      <c r="F65" s="90"/>
      <c r="G65" s="93"/>
      <c r="H65" s="93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ht="12.75">
      <c r="A66" s="90"/>
      <c r="B66" s="90"/>
      <c r="C66" s="92"/>
      <c r="D66" s="92"/>
      <c r="E66" s="90"/>
      <c r="F66" s="90"/>
      <c r="G66" s="93"/>
      <c r="H66" s="93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ht="12.75">
      <c r="A67" s="90"/>
      <c r="B67" s="90"/>
      <c r="C67" s="92"/>
      <c r="D67" s="92"/>
      <c r="E67" s="90"/>
      <c r="F67" s="90"/>
      <c r="G67" s="93"/>
      <c r="H67" s="93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ht="12.75">
      <c r="A68" s="90"/>
      <c r="B68" s="90"/>
      <c r="C68" s="92"/>
      <c r="D68" s="92"/>
      <c r="E68" s="90"/>
      <c r="F68" s="90"/>
      <c r="G68" s="93"/>
      <c r="H68" s="93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1:18" ht="12.75">
      <c r="A69" s="90"/>
      <c r="B69" s="90"/>
      <c r="C69" s="92"/>
      <c r="D69" s="92"/>
      <c r="E69" s="90"/>
      <c r="F69" s="90"/>
      <c r="G69" s="93"/>
      <c r="H69" s="93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1:18" ht="12.75">
      <c r="A70" s="90"/>
      <c r="B70" s="90"/>
      <c r="C70" s="92"/>
      <c r="D70" s="92"/>
      <c r="E70" s="90"/>
      <c r="F70" s="90"/>
      <c r="G70" s="93"/>
      <c r="H70" s="93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1:18" ht="12.75">
      <c r="A71" s="90"/>
      <c r="B71" s="90"/>
      <c r="C71" s="92"/>
      <c r="D71" s="92"/>
      <c r="E71" s="90"/>
      <c r="F71" s="90"/>
      <c r="G71" s="93"/>
      <c r="H71" s="93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1:18" ht="12.75">
      <c r="A72" s="90"/>
      <c r="B72" s="90"/>
      <c r="C72" s="92"/>
      <c r="D72" s="92"/>
      <c r="E72" s="90"/>
      <c r="F72" s="90"/>
      <c r="G72" s="93"/>
      <c r="H72" s="93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1:18" ht="12.75">
      <c r="A73" s="90"/>
      <c r="B73" s="90"/>
      <c r="C73" s="92"/>
      <c r="D73" s="92"/>
      <c r="E73" s="90"/>
      <c r="F73" s="90"/>
      <c r="G73" s="93"/>
      <c r="H73" s="93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1:18" ht="12.75">
      <c r="A74" s="90"/>
      <c r="B74" s="90"/>
      <c r="C74" s="92"/>
      <c r="D74" s="92"/>
      <c r="E74" s="90"/>
      <c r="F74" s="90"/>
      <c r="G74" s="93"/>
      <c r="H74" s="93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1:18" ht="12.75">
      <c r="A75" s="90"/>
      <c r="B75" s="90"/>
      <c r="C75" s="92"/>
      <c r="D75" s="92"/>
      <c r="E75" s="90"/>
      <c r="F75" s="90"/>
      <c r="G75" s="93"/>
      <c r="H75" s="93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1:18" ht="12.75">
      <c r="A76" s="90"/>
      <c r="B76" s="90"/>
      <c r="C76" s="92"/>
      <c r="D76" s="92"/>
      <c r="E76" s="90"/>
      <c r="F76" s="90"/>
      <c r="G76" s="93"/>
      <c r="H76" s="93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1:18" ht="12.75">
      <c r="A77" s="90"/>
      <c r="B77" s="90"/>
      <c r="C77" s="92"/>
      <c r="D77" s="92"/>
      <c r="E77" s="90"/>
      <c r="F77" s="90"/>
      <c r="G77" s="93"/>
      <c r="H77" s="93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1:18" ht="12.75">
      <c r="A78" s="90"/>
      <c r="B78" s="90"/>
      <c r="C78" s="92"/>
      <c r="D78" s="92"/>
      <c r="E78" s="90"/>
      <c r="F78" s="90"/>
      <c r="G78" s="93"/>
      <c r="H78" s="93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1:18" ht="12.75">
      <c r="A79" s="90"/>
      <c r="B79" s="90"/>
      <c r="C79" s="92"/>
      <c r="D79" s="92"/>
      <c r="E79" s="90"/>
      <c r="F79" s="90"/>
      <c r="G79" s="93"/>
      <c r="H79" s="93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1:18" ht="12.75">
      <c r="A80" s="90"/>
      <c r="B80" s="90"/>
      <c r="C80" s="92"/>
      <c r="D80" s="92"/>
      <c r="E80" s="90"/>
      <c r="F80" s="90"/>
      <c r="G80" s="93"/>
      <c r="H80" s="93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ht="12.75">
      <c r="A81" s="90"/>
      <c r="B81" s="90"/>
      <c r="C81" s="92"/>
      <c r="D81" s="92"/>
      <c r="E81" s="90"/>
      <c r="F81" s="90"/>
      <c r="G81" s="93"/>
      <c r="H81" s="93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1:18" ht="12.75">
      <c r="A82" s="90"/>
      <c r="B82" s="90"/>
      <c r="C82" s="92"/>
      <c r="D82" s="92"/>
      <c r="E82" s="90"/>
      <c r="F82" s="90"/>
      <c r="G82" s="93"/>
      <c r="H82" s="93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1:18" ht="12.75">
      <c r="A83" s="90"/>
      <c r="B83" s="90"/>
      <c r="C83" s="92"/>
      <c r="D83" s="92"/>
      <c r="E83" s="90"/>
      <c r="F83" s="90"/>
      <c r="G83" s="93"/>
      <c r="H83" s="93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1:18" ht="12.75">
      <c r="A84" s="90"/>
      <c r="B84" s="90"/>
      <c r="C84" s="92"/>
      <c r="D84" s="92"/>
      <c r="E84" s="90"/>
      <c r="F84" s="90"/>
      <c r="G84" s="93"/>
      <c r="H84" s="93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1:18" ht="12.75">
      <c r="A85" s="90"/>
      <c r="B85" s="90"/>
      <c r="C85" s="92"/>
      <c r="D85" s="92"/>
      <c r="E85" s="90"/>
      <c r="F85" s="90"/>
      <c r="G85" s="93"/>
      <c r="H85" s="93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1:18" ht="12.75">
      <c r="A86" s="90"/>
      <c r="B86" s="90"/>
      <c r="C86" s="92"/>
      <c r="D86" s="92"/>
      <c r="E86" s="90"/>
      <c r="F86" s="90"/>
      <c r="G86" s="93"/>
      <c r="H86" s="93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1:18" ht="12.75">
      <c r="A87" s="90"/>
      <c r="B87" s="90"/>
      <c r="C87" s="92"/>
      <c r="D87" s="92"/>
      <c r="E87" s="90"/>
      <c r="F87" s="90"/>
      <c r="G87" s="93"/>
      <c r="H87" s="93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1:18" ht="12.75">
      <c r="A88" s="90"/>
      <c r="B88" s="90"/>
      <c r="C88" s="92"/>
      <c r="D88" s="92"/>
      <c r="E88" s="90"/>
      <c r="F88" s="90"/>
      <c r="G88" s="93"/>
      <c r="H88" s="93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1:18" ht="12.75">
      <c r="A89" s="90"/>
      <c r="B89" s="90"/>
      <c r="C89" s="92"/>
      <c r="D89" s="92"/>
      <c r="E89" s="90"/>
      <c r="F89" s="90"/>
      <c r="G89" s="93"/>
      <c r="H89" s="93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1:18" ht="12.75">
      <c r="A90" s="90"/>
      <c r="B90" s="90"/>
      <c r="C90" s="92"/>
      <c r="D90" s="92"/>
      <c r="E90" s="90"/>
      <c r="F90" s="90"/>
      <c r="G90" s="93"/>
      <c r="H90" s="93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1:18" ht="12.75">
      <c r="A91" s="90"/>
      <c r="B91" s="90"/>
      <c r="C91" s="92"/>
      <c r="D91" s="92"/>
      <c r="E91" s="90"/>
      <c r="F91" s="90"/>
      <c r="G91" s="93"/>
      <c r="H91" s="93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1:18" ht="12.75">
      <c r="A92" s="90"/>
      <c r="B92" s="90"/>
      <c r="C92" s="92"/>
      <c r="D92" s="92"/>
      <c r="E92" s="90"/>
      <c r="F92" s="90"/>
      <c r="G92" s="93"/>
      <c r="H92" s="93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1:18" ht="12.75">
      <c r="A93" s="90"/>
      <c r="B93" s="90"/>
      <c r="C93" s="92"/>
      <c r="D93" s="92"/>
      <c r="E93" s="90"/>
      <c r="F93" s="90"/>
      <c r="G93" s="93"/>
      <c r="H93" s="93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1:18" ht="12.75">
      <c r="A94" s="90"/>
      <c r="B94" s="90"/>
      <c r="C94" s="92"/>
      <c r="D94" s="92"/>
      <c r="E94" s="90"/>
      <c r="F94" s="90"/>
      <c r="G94" s="93"/>
      <c r="H94" s="93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1:18" ht="12.75">
      <c r="A95" s="90"/>
      <c r="B95" s="90"/>
      <c r="C95" s="92"/>
      <c r="D95" s="92"/>
      <c r="E95" s="90"/>
      <c r="F95" s="90"/>
      <c r="G95" s="93"/>
      <c r="H95" s="93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1:18" ht="12.75">
      <c r="A96" s="90"/>
      <c r="B96" s="90"/>
      <c r="C96" s="92"/>
      <c r="D96" s="92"/>
      <c r="E96" s="90"/>
      <c r="F96" s="90"/>
      <c r="G96" s="93"/>
      <c r="H96" s="93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1:18" ht="12.75">
      <c r="A97" s="90"/>
      <c r="B97" s="90"/>
      <c r="C97" s="92"/>
      <c r="D97" s="92"/>
      <c r="E97" s="90"/>
      <c r="F97" s="90"/>
      <c r="G97" s="93"/>
      <c r="H97" s="93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2.75">
      <c r="A98" s="90"/>
      <c r="B98" s="90"/>
      <c r="C98" s="92"/>
      <c r="D98" s="92"/>
      <c r="E98" s="90"/>
      <c r="F98" s="90"/>
      <c r="G98" s="93"/>
      <c r="H98" s="93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1:18" ht="12.75">
      <c r="A99" s="90"/>
      <c r="B99" s="90"/>
      <c r="C99" s="92"/>
      <c r="D99" s="92"/>
      <c r="E99" s="90"/>
      <c r="F99" s="90"/>
      <c r="G99" s="93"/>
      <c r="H99" s="93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1:18" ht="12.75">
      <c r="A100" s="90"/>
      <c r="B100" s="90"/>
      <c r="C100" s="92"/>
      <c r="D100" s="92"/>
      <c r="E100" s="90"/>
      <c r="F100" s="90"/>
      <c r="G100" s="93"/>
      <c r="H100" s="93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1:18" ht="12.75">
      <c r="A101" s="90"/>
      <c r="B101" s="90"/>
      <c r="C101" s="92"/>
      <c r="D101" s="92"/>
      <c r="E101" s="90"/>
      <c r="F101" s="90"/>
      <c r="G101" s="93"/>
      <c r="H101" s="93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1:18" ht="12.75">
      <c r="A102" s="90"/>
      <c r="B102" s="90"/>
      <c r="C102" s="92"/>
      <c r="D102" s="92"/>
      <c r="E102" s="90"/>
      <c r="F102" s="90"/>
      <c r="G102" s="93"/>
      <c r="H102" s="93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1:18" ht="12.75">
      <c r="A103" s="90"/>
      <c r="B103" s="90"/>
      <c r="C103" s="92"/>
      <c r="D103" s="92"/>
      <c r="E103" s="90"/>
      <c r="F103" s="90"/>
      <c r="G103" s="93"/>
      <c r="H103" s="93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1:18" ht="12.75">
      <c r="A104" s="90"/>
      <c r="B104" s="90"/>
      <c r="C104" s="92"/>
      <c r="D104" s="92"/>
      <c r="E104" s="90"/>
      <c r="F104" s="90"/>
      <c r="G104" s="93"/>
      <c r="H104" s="93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1:18" ht="12.75">
      <c r="A105" s="90"/>
      <c r="B105" s="90"/>
      <c r="C105" s="92"/>
      <c r="D105" s="92"/>
      <c r="E105" s="90"/>
      <c r="F105" s="90"/>
      <c r="G105" s="93"/>
      <c r="H105" s="93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1:18" ht="12.75">
      <c r="A106" s="90"/>
      <c r="B106" s="90"/>
      <c r="C106" s="92"/>
      <c r="D106" s="92"/>
      <c r="E106" s="90"/>
      <c r="F106" s="90"/>
      <c r="G106" s="93"/>
      <c r="H106" s="93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1:18" ht="12.75">
      <c r="A107" s="90"/>
      <c r="B107" s="90"/>
      <c r="C107" s="92"/>
      <c r="D107" s="92"/>
      <c r="E107" s="90"/>
      <c r="F107" s="90"/>
      <c r="G107" s="93"/>
      <c r="H107" s="93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1:18" ht="12.75">
      <c r="A108" s="90"/>
      <c r="B108" s="90"/>
      <c r="C108" s="92"/>
      <c r="D108" s="92"/>
      <c r="E108" s="90"/>
      <c r="F108" s="90"/>
      <c r="G108" s="93"/>
      <c r="H108" s="93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1:18" ht="12.75">
      <c r="A109" s="90"/>
      <c r="B109" s="90"/>
      <c r="C109" s="92"/>
      <c r="D109" s="92"/>
      <c r="E109" s="90"/>
      <c r="F109" s="90"/>
      <c r="G109" s="93"/>
      <c r="H109" s="93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1:18" ht="12.75">
      <c r="A110" s="90"/>
      <c r="B110" s="90"/>
      <c r="C110" s="92"/>
      <c r="D110" s="92"/>
      <c r="E110" s="90"/>
      <c r="F110" s="90"/>
      <c r="G110" s="93"/>
      <c r="H110" s="93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1:18" ht="12.75">
      <c r="A111" s="90"/>
      <c r="B111" s="90"/>
      <c r="C111" s="92"/>
      <c r="D111" s="92"/>
      <c r="E111" s="90"/>
      <c r="F111" s="90"/>
      <c r="G111" s="93"/>
      <c r="H111" s="93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1:18" ht="12.75">
      <c r="A112" s="90"/>
      <c r="B112" s="90"/>
      <c r="C112" s="92"/>
      <c r="D112" s="92"/>
      <c r="E112" s="90"/>
      <c r="F112" s="90"/>
      <c r="G112" s="93"/>
      <c r="H112" s="93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1:18" ht="12.75">
      <c r="A113" s="90"/>
      <c r="B113" s="90"/>
      <c r="C113" s="92"/>
      <c r="D113" s="92"/>
      <c r="E113" s="90"/>
      <c r="F113" s="90"/>
      <c r="G113" s="93"/>
      <c r="H113" s="93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1:18" ht="12.75">
      <c r="A114" s="90"/>
      <c r="B114" s="90"/>
      <c r="C114" s="92"/>
      <c r="D114" s="92"/>
      <c r="E114" s="90"/>
      <c r="F114" s="90"/>
      <c r="G114" s="93"/>
      <c r="H114" s="93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1:18" ht="12.75">
      <c r="A115" s="90"/>
      <c r="B115" s="90"/>
      <c r="C115" s="94"/>
      <c r="D115" s="94"/>
      <c r="E115" s="90"/>
      <c r="F115" s="90"/>
      <c r="G115" s="58"/>
      <c r="H115" s="58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1:18" ht="12.75">
      <c r="A116" s="90"/>
      <c r="B116" s="90"/>
      <c r="C116" s="94"/>
      <c r="D116" s="94"/>
      <c r="E116" s="90"/>
      <c r="F116" s="90"/>
      <c r="G116" s="58"/>
      <c r="H116" s="58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1:18" ht="12.75">
      <c r="A117" s="90"/>
      <c r="B117" s="90"/>
      <c r="C117" s="94"/>
      <c r="D117" s="94"/>
      <c r="E117" s="90"/>
      <c r="F117" s="90"/>
      <c r="G117" s="58"/>
      <c r="H117" s="58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1:18" ht="12.75">
      <c r="A118" s="90"/>
      <c r="B118" s="90"/>
      <c r="C118" s="94"/>
      <c r="D118" s="94"/>
      <c r="E118" s="90"/>
      <c r="F118" s="90"/>
      <c r="G118" s="58"/>
      <c r="H118" s="58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1:18" ht="12.75">
      <c r="A119" s="90"/>
      <c r="B119" s="90"/>
      <c r="C119" s="94"/>
      <c r="D119" s="94"/>
      <c r="E119" s="90"/>
      <c r="F119" s="90"/>
      <c r="G119" s="58"/>
      <c r="H119" s="58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1:18" ht="12.75">
      <c r="A120" s="90"/>
      <c r="B120" s="90"/>
      <c r="C120" s="94"/>
      <c r="D120" s="94"/>
      <c r="E120" s="90"/>
      <c r="F120" s="90"/>
      <c r="G120" s="58"/>
      <c r="H120" s="58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1:18" ht="12.75">
      <c r="A121" s="90"/>
      <c r="B121" s="90"/>
      <c r="C121" s="94"/>
      <c r="D121" s="94"/>
      <c r="E121" s="90"/>
      <c r="F121" s="90"/>
      <c r="G121" s="58"/>
      <c r="H121" s="58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1:18" ht="12.75">
      <c r="A122" s="90"/>
      <c r="B122" s="90"/>
      <c r="C122" s="94"/>
      <c r="D122" s="94"/>
      <c r="E122" s="90"/>
      <c r="F122" s="90"/>
      <c r="G122" s="58"/>
      <c r="H122" s="58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1:18" ht="12.75">
      <c r="A123" s="90"/>
      <c r="B123" s="90"/>
      <c r="C123" s="94"/>
      <c r="D123" s="94"/>
      <c r="E123" s="90"/>
      <c r="F123" s="90"/>
      <c r="G123" s="58"/>
      <c r="H123" s="58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1:18" ht="12.75">
      <c r="A124" s="90"/>
      <c r="B124" s="90"/>
      <c r="C124" s="94"/>
      <c r="D124" s="94"/>
      <c r="E124" s="90"/>
      <c r="F124" s="90"/>
      <c r="G124" s="58"/>
      <c r="H124" s="58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1:18" ht="12.75">
      <c r="A125" s="90"/>
      <c r="B125" s="90"/>
      <c r="C125" s="94"/>
      <c r="D125" s="94"/>
      <c r="E125" s="90"/>
      <c r="F125" s="90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1:18" ht="12.75">
      <c r="A126" s="90"/>
      <c r="B126" s="90"/>
      <c r="C126" s="94"/>
      <c r="D126" s="94"/>
      <c r="E126" s="90"/>
      <c r="F126" s="90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1:18" ht="12.75">
      <c r="A127" s="90"/>
      <c r="B127" s="90"/>
      <c r="C127" s="94"/>
      <c r="D127" s="94"/>
      <c r="E127" s="90"/>
      <c r="F127" s="90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1:18" ht="12.75">
      <c r="A128" s="90"/>
      <c r="B128" s="90"/>
      <c r="C128" s="94"/>
      <c r="D128" s="94"/>
      <c r="E128" s="90"/>
      <c r="F128" s="90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1:18" ht="12.75">
      <c r="A129" s="90"/>
      <c r="B129" s="90"/>
      <c r="C129" s="94"/>
      <c r="D129" s="94"/>
      <c r="E129" s="90"/>
      <c r="F129" s="90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1:18" ht="12.75">
      <c r="A130" s="90"/>
      <c r="B130" s="90"/>
      <c r="C130" s="94"/>
      <c r="D130" s="94"/>
      <c r="E130" s="90"/>
      <c r="F130" s="90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1:18" ht="12.75">
      <c r="A131" s="90"/>
      <c r="B131" s="90"/>
      <c r="C131" s="94"/>
      <c r="D131" s="94"/>
      <c r="E131" s="90"/>
      <c r="F131" s="90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1:18" ht="12.75">
      <c r="A132" s="90"/>
      <c r="B132" s="90"/>
      <c r="C132" s="94"/>
      <c r="D132" s="94"/>
      <c r="E132" s="90"/>
      <c r="F132" s="90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1:18" ht="12.75">
      <c r="A133" s="90"/>
      <c r="B133" s="90"/>
      <c r="C133" s="94"/>
      <c r="D133" s="94"/>
      <c r="E133" s="90"/>
      <c r="F133" s="90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1:18" ht="12.75">
      <c r="A134" s="90"/>
      <c r="B134" s="90"/>
      <c r="C134" s="94"/>
      <c r="D134" s="94"/>
      <c r="E134" s="90"/>
      <c r="F134" s="90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1:18" ht="12.75">
      <c r="A135" s="90"/>
      <c r="B135" s="90"/>
      <c r="C135" s="94"/>
      <c r="D135" s="94"/>
      <c r="E135" s="90"/>
      <c r="F135" s="90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1:18" ht="12.75">
      <c r="A136" s="90"/>
      <c r="B136" s="90"/>
      <c r="C136" s="94"/>
      <c r="D136" s="94"/>
      <c r="E136" s="90"/>
      <c r="F136" s="90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1:18" ht="12.75">
      <c r="A137" s="90"/>
      <c r="B137" s="90"/>
      <c r="C137" s="94"/>
      <c r="D137" s="94"/>
      <c r="E137" s="90"/>
      <c r="F137" s="90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1:18" ht="12.75">
      <c r="A138" s="90"/>
      <c r="B138" s="90"/>
      <c r="C138" s="94"/>
      <c r="D138" s="94"/>
      <c r="E138" s="90"/>
      <c r="F138" s="90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1:18" ht="12.75">
      <c r="A139" s="90"/>
      <c r="B139" s="90"/>
      <c r="C139" s="94"/>
      <c r="D139" s="94"/>
      <c r="E139" s="90"/>
      <c r="F139" s="90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1:18" ht="12.75">
      <c r="A140" s="90"/>
      <c r="B140" s="90"/>
      <c r="C140" s="94"/>
      <c r="D140" s="94"/>
      <c r="E140" s="90"/>
      <c r="F140" s="90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1:18" ht="12.75">
      <c r="A141" s="90"/>
      <c r="B141" s="90"/>
      <c r="C141" s="94"/>
      <c r="D141" s="94"/>
      <c r="E141" s="90"/>
      <c r="F141" s="90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1:18" ht="12.75">
      <c r="A142" s="90"/>
      <c r="B142" s="90"/>
      <c r="C142" s="94"/>
      <c r="D142" s="94"/>
      <c r="E142" s="90"/>
      <c r="F142" s="90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1:18" ht="12.75">
      <c r="A143" s="90"/>
      <c r="B143" s="90"/>
      <c r="C143" s="94"/>
      <c r="D143" s="94"/>
      <c r="E143" s="90"/>
      <c r="F143" s="90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1:18" ht="12.75">
      <c r="A144" s="90"/>
      <c r="B144" s="90"/>
      <c r="C144" s="94"/>
      <c r="D144" s="94"/>
      <c r="E144" s="90"/>
      <c r="F144" s="90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1:18" ht="12.75">
      <c r="A145" s="90"/>
      <c r="B145" s="90"/>
      <c r="C145" s="94"/>
      <c r="D145" s="94"/>
      <c r="E145" s="90"/>
      <c r="F145" s="90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1:18" ht="12.75">
      <c r="A146" s="90"/>
      <c r="B146" s="90"/>
      <c r="C146" s="94"/>
      <c r="D146" s="94"/>
      <c r="E146" s="90"/>
      <c r="F146" s="90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1:18" ht="12.75">
      <c r="A147" s="90"/>
      <c r="B147" s="90"/>
      <c r="C147" s="94"/>
      <c r="D147" s="94"/>
      <c r="E147" s="90"/>
      <c r="F147" s="90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1:18" ht="12.75">
      <c r="A148" s="90"/>
      <c r="B148" s="90"/>
      <c r="C148" s="94"/>
      <c r="D148" s="94"/>
      <c r="E148" s="90"/>
      <c r="F148" s="90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1:18" ht="12.75">
      <c r="A149" s="90"/>
      <c r="B149" s="90"/>
      <c r="C149" s="94"/>
      <c r="D149" s="94"/>
      <c r="E149" s="90"/>
      <c r="F149" s="90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1:18" ht="12.75">
      <c r="A150" s="90"/>
      <c r="B150" s="90"/>
      <c r="C150" s="94"/>
      <c r="D150" s="94"/>
      <c r="E150" s="90"/>
      <c r="F150" s="90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1:18" ht="12.75">
      <c r="A151" s="90"/>
      <c r="B151" s="90"/>
      <c r="C151" s="94"/>
      <c r="D151" s="94"/>
      <c r="E151" s="90"/>
      <c r="F151" s="90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1:18" ht="12.75">
      <c r="A152" s="90"/>
      <c r="B152" s="90"/>
      <c r="C152" s="94"/>
      <c r="D152" s="94"/>
      <c r="E152" s="90"/>
      <c r="F152" s="90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1:18" ht="12.75">
      <c r="A153" s="90"/>
      <c r="B153" s="90"/>
      <c r="C153" s="94"/>
      <c r="D153" s="94"/>
      <c r="E153" s="90"/>
      <c r="F153" s="90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1:18" ht="12.75">
      <c r="A154" s="90"/>
      <c r="B154" s="90"/>
      <c r="C154" s="94"/>
      <c r="D154" s="94"/>
      <c r="E154" s="90"/>
      <c r="F154" s="90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1:18" ht="12.75">
      <c r="A155" s="90"/>
      <c r="B155" s="90"/>
      <c r="C155" s="94"/>
      <c r="D155" s="94"/>
      <c r="E155" s="90"/>
      <c r="F155" s="90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1:18" ht="12.75">
      <c r="A156" s="90"/>
      <c r="B156" s="90"/>
      <c r="C156" s="94"/>
      <c r="D156" s="94"/>
      <c r="E156" s="90"/>
      <c r="F156" s="90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1:18" ht="12.75">
      <c r="A157" s="90"/>
      <c r="B157" s="90"/>
      <c r="C157" s="94"/>
      <c r="D157" s="94"/>
      <c r="E157" s="90"/>
      <c r="F157" s="90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1:18" ht="12.75">
      <c r="A158" s="90"/>
      <c r="B158" s="90"/>
      <c r="C158" s="94"/>
      <c r="D158" s="94"/>
      <c r="E158" s="90"/>
      <c r="F158" s="90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1:18" ht="12.75">
      <c r="A159" s="90"/>
      <c r="B159" s="90"/>
      <c r="C159" s="94"/>
      <c r="D159" s="94"/>
      <c r="E159" s="90"/>
      <c r="F159" s="90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1:18" ht="12.75">
      <c r="A160" s="90"/>
      <c r="B160" s="90"/>
      <c r="C160" s="94"/>
      <c r="D160" s="94"/>
      <c r="E160" s="90"/>
      <c r="F160" s="90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1:18" ht="12.75">
      <c r="A161" s="90"/>
      <c r="B161" s="90"/>
      <c r="C161" s="94"/>
      <c r="D161" s="94"/>
      <c r="E161" s="90"/>
      <c r="F161" s="90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1:18" ht="12.75">
      <c r="A162" s="90"/>
      <c r="B162" s="90"/>
      <c r="C162" s="94"/>
      <c r="D162" s="94"/>
      <c r="E162" s="90"/>
      <c r="F162" s="90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1:18" ht="12.75">
      <c r="A163" s="90"/>
      <c r="B163" s="90"/>
      <c r="C163" s="94"/>
      <c r="D163" s="94"/>
      <c r="E163" s="90"/>
      <c r="F163" s="90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1:18" ht="12.75">
      <c r="A164" s="90"/>
      <c r="B164" s="90"/>
      <c r="C164" s="94"/>
      <c r="D164" s="94"/>
      <c r="E164" s="90"/>
      <c r="F164" s="90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1:18" ht="12.75">
      <c r="A165" s="90"/>
      <c r="B165" s="90"/>
      <c r="C165" s="94"/>
      <c r="D165" s="94"/>
      <c r="E165" s="90"/>
      <c r="F165" s="90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1:18" ht="12.75">
      <c r="A166" s="90"/>
      <c r="B166" s="90"/>
      <c r="C166" s="94"/>
      <c r="D166" s="94"/>
      <c r="E166" s="90"/>
      <c r="F166" s="90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1:18" ht="12.75">
      <c r="A167" s="90"/>
      <c r="B167" s="90"/>
      <c r="C167" s="94"/>
      <c r="D167" s="94"/>
      <c r="E167" s="90"/>
      <c r="F167" s="90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1:18" ht="12.75">
      <c r="A168" s="90"/>
      <c r="B168" s="90"/>
      <c r="C168" s="94"/>
      <c r="D168" s="94"/>
      <c r="E168" s="90"/>
      <c r="F168" s="90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1:18" ht="12.75">
      <c r="A169" s="90"/>
      <c r="B169" s="90"/>
      <c r="C169" s="94"/>
      <c r="D169" s="94"/>
      <c r="E169" s="90"/>
      <c r="F169" s="90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1:18" ht="12.75">
      <c r="A170" s="90"/>
      <c r="B170" s="90"/>
      <c r="C170" s="94"/>
      <c r="D170" s="94"/>
      <c r="E170" s="90"/>
      <c r="F170" s="90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1:18" ht="12.75">
      <c r="A171" s="90"/>
      <c r="B171" s="90"/>
      <c r="C171" s="94"/>
      <c r="D171" s="94"/>
      <c r="E171" s="90"/>
      <c r="F171" s="90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1:18" ht="12.75">
      <c r="A172" s="90"/>
      <c r="B172" s="90"/>
      <c r="C172" s="94"/>
      <c r="D172" s="94"/>
      <c r="E172" s="90"/>
      <c r="F172" s="90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1:18" ht="12.75">
      <c r="A173" s="90"/>
      <c r="B173" s="90"/>
      <c r="C173" s="94"/>
      <c r="D173" s="94"/>
      <c r="E173" s="90"/>
      <c r="F173" s="90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1:18" ht="12.75">
      <c r="A174" s="90"/>
      <c r="B174" s="90"/>
      <c r="C174" s="94"/>
      <c r="D174" s="94"/>
      <c r="E174" s="90"/>
      <c r="F174" s="90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1:18" ht="12.75">
      <c r="A175" s="90"/>
      <c r="B175" s="90"/>
      <c r="C175" s="94"/>
      <c r="D175" s="94"/>
      <c r="E175" s="90"/>
      <c r="F175" s="90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1:18" ht="12.75">
      <c r="A176" s="90"/>
      <c r="B176" s="90"/>
      <c r="C176" s="94"/>
      <c r="D176" s="94"/>
      <c r="E176" s="90"/>
      <c r="F176" s="90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1:18" ht="12.75">
      <c r="A177" s="90"/>
      <c r="B177" s="90"/>
      <c r="C177" s="94"/>
      <c r="D177" s="94"/>
      <c r="E177" s="90"/>
      <c r="F177" s="90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1:18" ht="12.75">
      <c r="A178" s="90"/>
      <c r="B178" s="90"/>
      <c r="C178" s="94"/>
      <c r="D178" s="94"/>
      <c r="E178" s="90"/>
      <c r="F178" s="90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1:18" ht="12.75">
      <c r="A179" s="90"/>
      <c r="B179" s="90"/>
      <c r="C179" s="94"/>
      <c r="D179" s="94"/>
      <c r="E179" s="90"/>
      <c r="F179" s="90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1:18" ht="12.75">
      <c r="A180" s="90"/>
      <c r="B180" s="90"/>
      <c r="C180" s="94"/>
      <c r="D180" s="94"/>
      <c r="E180" s="90"/>
      <c r="F180" s="90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1:18" ht="12.75">
      <c r="A181" s="90"/>
      <c r="B181" s="90"/>
      <c r="C181" s="94"/>
      <c r="D181" s="94"/>
      <c r="E181" s="90"/>
      <c r="F181" s="90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1:18" ht="12.75">
      <c r="A182" s="90"/>
      <c r="B182" s="90"/>
      <c r="C182" s="94"/>
      <c r="D182" s="94"/>
      <c r="E182" s="90"/>
      <c r="F182" s="90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1:18" ht="12.75">
      <c r="A183" s="90"/>
      <c r="B183" s="90"/>
      <c r="C183" s="94"/>
      <c r="D183" s="94"/>
      <c r="E183" s="90"/>
      <c r="F183" s="90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1:18" ht="12.75">
      <c r="A184" s="90"/>
      <c r="B184" s="90"/>
      <c r="C184" s="94"/>
      <c r="D184" s="94"/>
      <c r="E184" s="90"/>
      <c r="F184" s="90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1:18" ht="12.75">
      <c r="A185" s="90"/>
      <c r="B185" s="90"/>
      <c r="C185" s="94"/>
      <c r="D185" s="94"/>
      <c r="E185" s="90"/>
      <c r="F185" s="90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1:18" ht="12.75">
      <c r="A186" s="90"/>
      <c r="B186" s="90"/>
      <c r="C186" s="94"/>
      <c r="D186" s="94"/>
      <c r="E186" s="90"/>
      <c r="F186" s="90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1:18" ht="12.75">
      <c r="A187" s="90"/>
      <c r="B187" s="90"/>
      <c r="C187" s="94"/>
      <c r="D187" s="94"/>
      <c r="E187" s="90"/>
      <c r="F187" s="90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1:18" ht="12.75">
      <c r="A188" s="90"/>
      <c r="B188" s="90"/>
      <c r="C188" s="94"/>
      <c r="D188" s="94"/>
      <c r="E188" s="90"/>
      <c r="F188" s="90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1:18" ht="12.75">
      <c r="A189" s="90"/>
      <c r="B189" s="90"/>
      <c r="C189" s="94"/>
      <c r="D189" s="94"/>
      <c r="E189" s="90"/>
      <c r="F189" s="90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1:18" ht="12.75">
      <c r="A190" s="90"/>
      <c r="B190" s="90"/>
      <c r="C190" s="94"/>
      <c r="D190" s="94"/>
      <c r="E190" s="90"/>
      <c r="F190" s="90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1:18" ht="12.75">
      <c r="A191" s="90"/>
      <c r="B191" s="90"/>
      <c r="C191" s="94"/>
      <c r="D191" s="94"/>
      <c r="E191" s="90"/>
      <c r="F191" s="90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1:18" ht="12.75">
      <c r="A192" s="90"/>
      <c r="B192" s="90"/>
      <c r="C192" s="94"/>
      <c r="D192" s="94"/>
      <c r="E192" s="90"/>
      <c r="F192" s="90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1:18" ht="12.75">
      <c r="A193" s="90"/>
      <c r="B193" s="90"/>
      <c r="C193" s="94"/>
      <c r="D193" s="94"/>
      <c r="E193" s="90"/>
      <c r="F193" s="90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1:18" ht="12.75">
      <c r="A194" s="90"/>
      <c r="B194" s="90"/>
      <c r="C194" s="94"/>
      <c r="D194" s="94"/>
      <c r="E194" s="90"/>
      <c r="F194" s="90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1:18" ht="12.75">
      <c r="A195" s="90"/>
      <c r="B195" s="90"/>
      <c r="C195" s="94"/>
      <c r="D195" s="94"/>
      <c r="E195" s="90"/>
      <c r="F195" s="90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1:18" ht="12.75">
      <c r="A196" s="90"/>
      <c r="B196" s="90"/>
      <c r="C196" s="94"/>
      <c r="D196" s="94"/>
      <c r="E196" s="90"/>
      <c r="F196" s="90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1:18" ht="12.75">
      <c r="A197" s="90"/>
      <c r="B197" s="90"/>
      <c r="C197" s="94"/>
      <c r="D197" s="94"/>
      <c r="E197" s="90"/>
      <c r="F197" s="90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1:18" ht="12.75">
      <c r="A198" s="90"/>
      <c r="B198" s="90"/>
      <c r="C198" s="94"/>
      <c r="D198" s="94"/>
      <c r="E198" s="90"/>
      <c r="F198" s="90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1:18" ht="12.75">
      <c r="A199" s="90"/>
      <c r="B199" s="90"/>
      <c r="C199" s="94"/>
      <c r="D199" s="94"/>
      <c r="E199" s="90"/>
      <c r="F199" s="90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1:18" ht="12.75">
      <c r="A200" s="90"/>
      <c r="B200" s="90"/>
      <c r="C200" s="94"/>
      <c r="D200" s="94"/>
      <c r="E200" s="90"/>
      <c r="F200" s="90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1:18" ht="12.75">
      <c r="A201" s="90"/>
      <c r="B201" s="90"/>
      <c r="C201" s="94"/>
      <c r="D201" s="94"/>
      <c r="E201" s="90"/>
      <c r="F201" s="90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18" ht="12.75">
      <c r="A202" s="90"/>
      <c r="B202" s="90"/>
      <c r="C202" s="94"/>
      <c r="D202" s="94"/>
      <c r="E202" s="90"/>
      <c r="F202" s="90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1:18" ht="12.75">
      <c r="A203" s="90"/>
      <c r="B203" s="90"/>
      <c r="C203" s="94"/>
      <c r="D203" s="94"/>
      <c r="E203" s="90"/>
      <c r="F203" s="90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1:18" ht="12.75">
      <c r="A204" s="90"/>
      <c r="B204" s="90"/>
      <c r="C204" s="94"/>
      <c r="D204" s="94"/>
      <c r="E204" s="90"/>
      <c r="F204" s="90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1:18" ht="12.75">
      <c r="A205" s="90"/>
      <c r="B205" s="90"/>
      <c r="C205" s="94"/>
      <c r="D205" s="94"/>
      <c r="E205" s="90"/>
      <c r="F205" s="90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1:18" ht="12.75">
      <c r="A206" s="90"/>
      <c r="B206" s="90"/>
      <c r="C206" s="94"/>
      <c r="D206" s="94"/>
      <c r="E206" s="90"/>
      <c r="F206" s="90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1:18" ht="12.75">
      <c r="A207" s="90"/>
      <c r="B207" s="90"/>
      <c r="C207" s="94"/>
      <c r="D207" s="94"/>
      <c r="E207" s="90"/>
      <c r="F207" s="90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1:18" ht="12.75">
      <c r="A208" s="90"/>
      <c r="B208" s="90"/>
      <c r="C208" s="94"/>
      <c r="D208" s="94"/>
      <c r="E208" s="90"/>
      <c r="F208" s="90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1:18" ht="12.75">
      <c r="A209" s="90"/>
      <c r="B209" s="90"/>
      <c r="C209" s="94"/>
      <c r="D209" s="94"/>
      <c r="E209" s="90"/>
      <c r="F209" s="90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1:18" ht="12.75">
      <c r="A210" s="90"/>
      <c r="B210" s="90"/>
      <c r="C210" s="94"/>
      <c r="D210" s="94"/>
      <c r="E210" s="90"/>
      <c r="F210" s="90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1:18" ht="12.75">
      <c r="A211" s="90"/>
      <c r="B211" s="90"/>
      <c r="C211" s="94"/>
      <c r="D211" s="94"/>
      <c r="E211" s="90"/>
      <c r="F211" s="90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1:18" ht="12.75">
      <c r="A212" s="90"/>
      <c r="B212" s="90"/>
      <c r="C212" s="94"/>
      <c r="D212" s="94"/>
      <c r="E212" s="90"/>
      <c r="F212" s="90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1:18" ht="12.75">
      <c r="A213" s="90"/>
      <c r="B213" s="90"/>
      <c r="C213" s="94"/>
      <c r="D213" s="94"/>
      <c r="E213" s="90"/>
      <c r="F213" s="90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1:18" ht="12.75">
      <c r="A214" s="90"/>
      <c r="B214" s="90"/>
      <c r="C214" s="94"/>
      <c r="D214" s="94"/>
      <c r="E214" s="90"/>
      <c r="F214" s="90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1:18" ht="12.75">
      <c r="A215" s="90"/>
      <c r="B215" s="90"/>
      <c r="C215" s="94"/>
      <c r="D215" s="94"/>
      <c r="E215" s="90"/>
      <c r="F215" s="90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1:18" ht="12.75">
      <c r="A216" s="90"/>
      <c r="B216" s="90"/>
      <c r="C216" s="94"/>
      <c r="D216" s="94"/>
      <c r="E216" s="90"/>
      <c r="F216" s="90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1:18" ht="12.75">
      <c r="A217" s="90"/>
      <c r="B217" s="90"/>
      <c r="C217" s="94"/>
      <c r="D217" s="94"/>
      <c r="E217" s="90"/>
      <c r="F217" s="90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1:18" ht="12.75">
      <c r="A218" s="90"/>
      <c r="B218" s="90"/>
      <c r="C218" s="94"/>
      <c r="D218" s="94"/>
      <c r="E218" s="90"/>
      <c r="F218" s="90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1:18" ht="12.75">
      <c r="A219" s="90"/>
      <c r="B219" s="90"/>
      <c r="C219" s="94"/>
      <c r="D219" s="94"/>
      <c r="E219" s="90"/>
      <c r="F219" s="90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1:18" ht="12.75">
      <c r="A220" s="90"/>
      <c r="B220" s="90"/>
      <c r="C220" s="94"/>
      <c r="D220" s="94"/>
      <c r="E220" s="90"/>
      <c r="F220" s="90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1:18" ht="12.75">
      <c r="A221" s="90"/>
      <c r="B221" s="90"/>
      <c r="C221" s="94"/>
      <c r="D221" s="94"/>
      <c r="E221" s="90"/>
      <c r="F221" s="90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1:18" ht="12.75">
      <c r="A222" s="90"/>
      <c r="B222" s="90"/>
      <c r="C222" s="94"/>
      <c r="D222" s="94"/>
      <c r="E222" s="90"/>
      <c r="F222" s="90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1:18" ht="12.75">
      <c r="A223" s="90"/>
      <c r="B223" s="90"/>
      <c r="C223" s="94"/>
      <c r="D223" s="94"/>
      <c r="E223" s="90"/>
      <c r="F223" s="90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1:18" ht="12.75">
      <c r="A224" s="90"/>
      <c r="B224" s="90"/>
      <c r="C224" s="94"/>
      <c r="D224" s="94"/>
      <c r="E224" s="90"/>
      <c r="F224" s="90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1:18" ht="12.75">
      <c r="A225" s="90"/>
      <c r="B225" s="90"/>
      <c r="C225" s="94"/>
      <c r="D225" s="94"/>
      <c r="E225" s="90"/>
      <c r="F225" s="90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1:18" ht="12.75">
      <c r="A226" s="90"/>
      <c r="B226" s="90"/>
      <c r="C226" s="94"/>
      <c r="D226" s="94"/>
      <c r="E226" s="90"/>
      <c r="F226" s="90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1:18" ht="12.75">
      <c r="A227" s="90"/>
      <c r="B227" s="90"/>
      <c r="C227" s="94"/>
      <c r="D227" s="94"/>
      <c r="E227" s="90"/>
      <c r="F227" s="90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1:18" ht="12.75">
      <c r="A228" s="90"/>
      <c r="B228" s="90"/>
      <c r="C228" s="94"/>
      <c r="D228" s="94"/>
      <c r="E228" s="90"/>
      <c r="F228" s="90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1:18" ht="12.75">
      <c r="A229" s="90"/>
      <c r="B229" s="90"/>
      <c r="C229" s="94"/>
      <c r="D229" s="94"/>
      <c r="E229" s="90"/>
      <c r="F229" s="90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1:18" ht="12.75">
      <c r="A230" s="90"/>
      <c r="B230" s="90"/>
      <c r="C230" s="94"/>
      <c r="D230" s="94"/>
      <c r="E230" s="90"/>
      <c r="F230" s="90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1:18" ht="12.75">
      <c r="A231" s="90"/>
      <c r="B231" s="90"/>
      <c r="C231" s="94"/>
      <c r="D231" s="94"/>
      <c r="E231" s="90"/>
      <c r="F231" s="90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1:18" ht="12.75">
      <c r="A232" s="90"/>
      <c r="B232" s="90"/>
      <c r="C232" s="94"/>
      <c r="D232" s="94"/>
      <c r="E232" s="90"/>
      <c r="F232" s="90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1:18" ht="12.75">
      <c r="A233" s="90"/>
      <c r="B233" s="90"/>
      <c r="C233" s="94"/>
      <c r="D233" s="94"/>
      <c r="E233" s="90"/>
      <c r="F233" s="90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1:18" ht="12.75">
      <c r="A234" s="90"/>
      <c r="B234" s="90"/>
      <c r="C234" s="94"/>
      <c r="D234" s="94"/>
      <c r="E234" s="90"/>
      <c r="F234" s="90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1:18" ht="12.75">
      <c r="A235" s="90"/>
      <c r="B235" s="90"/>
      <c r="C235" s="94"/>
      <c r="D235" s="94"/>
      <c r="E235" s="90"/>
      <c r="F235" s="90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1:18" ht="12.75">
      <c r="A236" s="90"/>
      <c r="B236" s="90"/>
      <c r="C236" s="94"/>
      <c r="D236" s="94"/>
      <c r="E236" s="90"/>
      <c r="F236" s="90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1:18" ht="12.75">
      <c r="A237" s="90"/>
      <c r="B237" s="90"/>
      <c r="C237" s="94"/>
      <c r="D237" s="94"/>
      <c r="E237" s="90"/>
      <c r="F237" s="90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1:18" ht="12.75">
      <c r="A238" s="90"/>
      <c r="B238" s="90"/>
      <c r="C238" s="94"/>
      <c r="D238" s="94"/>
      <c r="E238" s="90"/>
      <c r="F238" s="90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1:18" ht="12.75">
      <c r="A239" s="90"/>
      <c r="B239" s="90"/>
      <c r="C239" s="94"/>
      <c r="D239" s="94"/>
      <c r="E239" s="90"/>
      <c r="F239" s="90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1:18" ht="12.75">
      <c r="A240" s="90"/>
      <c r="B240" s="90"/>
      <c r="C240" s="94"/>
      <c r="D240" s="94"/>
      <c r="E240" s="90"/>
      <c r="F240" s="90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1:18" ht="12.75">
      <c r="A241" s="90"/>
      <c r="B241" s="90"/>
      <c r="C241" s="94"/>
      <c r="D241" s="94"/>
      <c r="E241" s="90"/>
      <c r="F241" s="90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1:18" ht="12.75">
      <c r="A242" s="90"/>
      <c r="B242" s="90"/>
      <c r="C242" s="94"/>
      <c r="D242" s="94"/>
      <c r="E242" s="90"/>
      <c r="F242" s="90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1:18" ht="12.75">
      <c r="A243" s="90"/>
      <c r="B243" s="90"/>
      <c r="C243" s="94"/>
      <c r="D243" s="94"/>
      <c r="E243" s="90"/>
      <c r="F243" s="90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1:18" ht="12.75">
      <c r="A244" s="90"/>
      <c r="B244" s="90"/>
      <c r="C244" s="94"/>
      <c r="D244" s="94"/>
      <c r="E244" s="90"/>
      <c r="F244" s="90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1:18" ht="12.75">
      <c r="A245" s="90"/>
      <c r="B245" s="90"/>
      <c r="C245" s="94"/>
      <c r="D245" s="94"/>
      <c r="E245" s="90"/>
      <c r="F245" s="90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1:18" ht="12.75">
      <c r="A246" s="90"/>
      <c r="B246" s="90"/>
      <c r="C246" s="94"/>
      <c r="D246" s="94"/>
      <c r="E246" s="90"/>
      <c r="F246" s="90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1:18" ht="12.75">
      <c r="A247" s="90"/>
      <c r="B247" s="90"/>
      <c r="C247" s="94"/>
      <c r="D247" s="94"/>
      <c r="E247" s="90"/>
      <c r="F247" s="90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1:18" ht="12.75">
      <c r="A248" s="90"/>
      <c r="B248" s="90"/>
      <c r="C248" s="94"/>
      <c r="D248" s="94"/>
      <c r="E248" s="90"/>
      <c r="F248" s="90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1:18" ht="12.75">
      <c r="A249" s="90"/>
      <c r="B249" s="90"/>
      <c r="C249" s="94"/>
      <c r="D249" s="94"/>
      <c r="E249" s="90"/>
      <c r="F249" s="90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1:18" ht="12.75">
      <c r="A250" s="90"/>
      <c r="B250" s="90"/>
      <c r="C250" s="94"/>
      <c r="D250" s="94"/>
      <c r="E250" s="90"/>
      <c r="F250" s="90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1:18" ht="12.75">
      <c r="A251" s="90"/>
      <c r="B251" s="90"/>
      <c r="C251" s="94"/>
      <c r="D251" s="94"/>
      <c r="E251" s="90"/>
      <c r="F251" s="90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1:18" ht="12.75">
      <c r="A252" s="90"/>
      <c r="B252" s="90"/>
      <c r="C252" s="94"/>
      <c r="D252" s="94"/>
      <c r="E252" s="90"/>
      <c r="F252" s="90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1:18" ht="12.75">
      <c r="A253" s="90"/>
      <c r="B253" s="90"/>
      <c r="C253" s="94"/>
      <c r="D253" s="94"/>
      <c r="E253" s="90"/>
      <c r="F253" s="90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1:18" ht="12.75">
      <c r="A254" s="90"/>
      <c r="B254" s="90"/>
      <c r="C254" s="94"/>
      <c r="D254" s="94"/>
      <c r="E254" s="90"/>
      <c r="F254" s="90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1:18" ht="12.75">
      <c r="A255" s="90"/>
      <c r="B255" s="90"/>
      <c r="C255" s="94"/>
      <c r="D255" s="94"/>
      <c r="E255" s="90"/>
      <c r="F255" s="90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1:18" ht="12.75">
      <c r="A256" s="90"/>
      <c r="B256" s="90"/>
      <c r="C256" s="94"/>
      <c r="D256" s="94"/>
      <c r="E256" s="90"/>
      <c r="F256" s="90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1:18" ht="12.75">
      <c r="A257" s="90"/>
      <c r="B257" s="90"/>
      <c r="C257" s="94"/>
      <c r="D257" s="94"/>
      <c r="E257" s="90"/>
      <c r="F257" s="90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1:18" ht="12.75">
      <c r="A258" s="90"/>
      <c r="B258" s="90"/>
      <c r="C258" s="94"/>
      <c r="D258" s="94"/>
      <c r="E258" s="90"/>
      <c r="F258" s="90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1:18" ht="12.75">
      <c r="A259" s="90"/>
      <c r="B259" s="90"/>
      <c r="C259" s="94"/>
      <c r="D259" s="94"/>
      <c r="E259" s="90"/>
      <c r="F259" s="90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1:18" ht="12.75">
      <c r="A260" s="90"/>
      <c r="B260" s="90"/>
      <c r="C260" s="94"/>
      <c r="D260" s="94"/>
      <c r="E260" s="90"/>
      <c r="F260" s="90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1:18" ht="12.75">
      <c r="A261" s="90"/>
      <c r="B261" s="90"/>
      <c r="C261" s="94"/>
      <c r="D261" s="94"/>
      <c r="E261" s="90"/>
      <c r="F261" s="90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1:18" ht="12.75">
      <c r="A262" s="90"/>
      <c r="B262" s="90"/>
      <c r="C262" s="94"/>
      <c r="D262" s="94"/>
      <c r="E262" s="90"/>
      <c r="F262" s="90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1:18" ht="12.75">
      <c r="A263" s="90"/>
      <c r="B263" s="90"/>
      <c r="C263" s="94"/>
      <c r="D263" s="94"/>
      <c r="E263" s="90"/>
      <c r="F263" s="90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1:18" ht="12.75">
      <c r="A264" s="90"/>
      <c r="B264" s="90"/>
      <c r="C264" s="94"/>
      <c r="D264" s="94"/>
      <c r="E264" s="90"/>
      <c r="F264" s="90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1:18" ht="12.75">
      <c r="A265" s="90"/>
      <c r="B265" s="90"/>
      <c r="C265" s="94"/>
      <c r="D265" s="94"/>
      <c r="E265" s="90"/>
      <c r="F265" s="90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1:18" ht="12.75">
      <c r="A266" s="90"/>
      <c r="B266" s="90"/>
      <c r="C266" s="94"/>
      <c r="D266" s="94"/>
      <c r="E266" s="90"/>
      <c r="F266" s="90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1:18" ht="12.75">
      <c r="A267" s="90"/>
      <c r="B267" s="90"/>
      <c r="C267" s="94"/>
      <c r="D267" s="94"/>
      <c r="E267" s="90"/>
      <c r="F267" s="90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1:18" ht="12.75">
      <c r="A268" s="90"/>
      <c r="B268" s="90"/>
      <c r="C268" s="94"/>
      <c r="D268" s="94"/>
      <c r="E268" s="90"/>
      <c r="F268" s="90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1:18" ht="12.75">
      <c r="A269" s="90"/>
      <c r="B269" s="90"/>
      <c r="C269" s="94"/>
      <c r="D269" s="94"/>
      <c r="E269" s="90"/>
      <c r="F269" s="90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1:18" ht="12.75">
      <c r="A270" s="90"/>
      <c r="B270" s="90"/>
      <c r="C270" s="94"/>
      <c r="D270" s="94"/>
      <c r="E270" s="90"/>
      <c r="F270" s="90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1:18" ht="12.75">
      <c r="A271" s="90"/>
      <c r="B271" s="90"/>
      <c r="C271" s="94"/>
      <c r="D271" s="94"/>
      <c r="E271" s="90"/>
      <c r="F271" s="90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1:18" ht="12.75">
      <c r="A272" s="90"/>
      <c r="B272" s="90"/>
      <c r="C272" s="94"/>
      <c r="D272" s="94"/>
      <c r="E272" s="90"/>
      <c r="F272" s="90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1:18" ht="12.75">
      <c r="A273" s="90"/>
      <c r="B273" s="90"/>
      <c r="C273" s="94"/>
      <c r="D273" s="94"/>
      <c r="E273" s="90"/>
      <c r="F273" s="90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1:18" ht="12.75">
      <c r="A274" s="90"/>
      <c r="B274" s="90"/>
      <c r="C274" s="94"/>
      <c r="D274" s="94"/>
      <c r="E274" s="90"/>
      <c r="F274" s="90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1:18" ht="12.75">
      <c r="A275" s="90"/>
      <c r="B275" s="90"/>
      <c r="C275" s="94"/>
      <c r="D275" s="94"/>
      <c r="E275" s="90"/>
      <c r="F275" s="90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1:18" ht="12.75">
      <c r="A276" s="90"/>
      <c r="B276" s="90"/>
      <c r="C276" s="94"/>
      <c r="D276" s="94"/>
      <c r="E276" s="90"/>
      <c r="F276" s="90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1:18" ht="12.75">
      <c r="A277" s="90"/>
      <c r="B277" s="90"/>
      <c r="C277" s="94"/>
      <c r="D277" s="94"/>
      <c r="E277" s="90"/>
      <c r="F277" s="90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1:18" ht="12.75">
      <c r="A278" s="90"/>
      <c r="B278" s="90"/>
      <c r="C278" s="94"/>
      <c r="D278" s="94"/>
      <c r="E278" s="90"/>
      <c r="F278" s="90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1:18" ht="12.75">
      <c r="A279" s="90"/>
      <c r="B279" s="90"/>
      <c r="C279" s="94"/>
      <c r="D279" s="94"/>
      <c r="E279" s="90"/>
      <c r="F279" s="90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1:18" ht="12.75">
      <c r="A280" s="90"/>
      <c r="B280" s="90"/>
      <c r="C280" s="94"/>
      <c r="D280" s="94"/>
      <c r="E280" s="90"/>
      <c r="F280" s="90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1:18" ht="12.75">
      <c r="A281" s="90"/>
      <c r="B281" s="90"/>
      <c r="C281" s="94"/>
      <c r="D281" s="94"/>
      <c r="E281" s="90"/>
      <c r="F281" s="90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1:18" ht="12.75">
      <c r="A282" s="90"/>
      <c r="B282" s="90"/>
      <c r="C282" s="94"/>
      <c r="D282" s="94"/>
      <c r="E282" s="90"/>
      <c r="F282" s="90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1:18" ht="12.75">
      <c r="A283" s="90"/>
      <c r="B283" s="90"/>
      <c r="C283" s="94"/>
      <c r="D283" s="94"/>
      <c r="E283" s="90"/>
      <c r="F283" s="90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1:18" ht="12.75">
      <c r="A284" s="90"/>
      <c r="B284" s="90"/>
      <c r="C284" s="94"/>
      <c r="D284" s="94"/>
      <c r="E284" s="90"/>
      <c r="F284" s="90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1:18" ht="12.75">
      <c r="A285" s="90"/>
      <c r="B285" s="90"/>
      <c r="C285" s="94"/>
      <c r="D285" s="94"/>
      <c r="E285" s="90"/>
      <c r="F285" s="90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1:18" ht="12.75">
      <c r="A286" s="90"/>
      <c r="B286" s="90"/>
      <c r="C286" s="94"/>
      <c r="D286" s="94"/>
      <c r="E286" s="90"/>
      <c r="F286" s="90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1:18" ht="12.75">
      <c r="A287" s="90"/>
      <c r="B287" s="90"/>
      <c r="C287" s="94"/>
      <c r="D287" s="94"/>
      <c r="E287" s="90"/>
      <c r="F287" s="90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1:18" ht="12.75">
      <c r="A288" s="90"/>
      <c r="B288" s="90"/>
      <c r="C288" s="94"/>
      <c r="D288" s="94"/>
      <c r="E288" s="90"/>
      <c r="F288" s="90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1:18" ht="12.75">
      <c r="A289" s="90"/>
      <c r="B289" s="90"/>
      <c r="C289" s="94"/>
      <c r="D289" s="94"/>
      <c r="E289" s="90"/>
      <c r="F289" s="90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1:18" ht="12.75">
      <c r="A290" s="90"/>
      <c r="B290" s="90"/>
      <c r="C290" s="94"/>
      <c r="D290" s="94"/>
      <c r="E290" s="90"/>
      <c r="F290" s="90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1:18" ht="12.75">
      <c r="A291" s="90"/>
      <c r="B291" s="90"/>
      <c r="C291" s="94"/>
      <c r="D291" s="94"/>
      <c r="E291" s="90"/>
      <c r="F291" s="90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1:18" ht="12.75">
      <c r="A292" s="90"/>
      <c r="B292" s="90"/>
      <c r="C292" s="94"/>
      <c r="D292" s="94"/>
      <c r="E292" s="90"/>
      <c r="F292" s="90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1:18" ht="12.75">
      <c r="A293" s="90"/>
      <c r="B293" s="90"/>
      <c r="C293" s="94"/>
      <c r="D293" s="94"/>
      <c r="E293" s="90"/>
      <c r="F293" s="90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1:18" ht="12.75">
      <c r="A294" s="90"/>
      <c r="B294" s="90"/>
      <c r="C294" s="94"/>
      <c r="D294" s="94"/>
      <c r="E294" s="90"/>
      <c r="F294" s="90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1:18" ht="12.75">
      <c r="A295" s="90"/>
      <c r="B295" s="90"/>
      <c r="C295" s="94"/>
      <c r="D295" s="94"/>
      <c r="E295" s="90"/>
      <c r="F295" s="90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1:18" ht="12.75">
      <c r="A296" s="90"/>
      <c r="B296" s="90"/>
      <c r="C296" s="94"/>
      <c r="D296" s="94"/>
      <c r="E296" s="90"/>
      <c r="F296" s="90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1:18" ht="12.75">
      <c r="A297" s="90"/>
      <c r="B297" s="90"/>
      <c r="C297" s="94"/>
      <c r="D297" s="94"/>
      <c r="E297" s="90"/>
      <c r="F297" s="90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1:18" ht="12.75">
      <c r="A298" s="90"/>
      <c r="B298" s="90"/>
      <c r="C298" s="94"/>
      <c r="D298" s="94"/>
      <c r="E298" s="90"/>
      <c r="F298" s="90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1:18" ht="12.75">
      <c r="A299" s="90"/>
      <c r="B299" s="90"/>
      <c r="C299" s="94"/>
      <c r="D299" s="94"/>
      <c r="E299" s="90"/>
      <c r="F299" s="90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1:18" ht="12.75">
      <c r="A300" s="90"/>
      <c r="B300" s="90"/>
      <c r="C300" s="94"/>
      <c r="D300" s="94"/>
      <c r="E300" s="90"/>
      <c r="F300" s="90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1:18" ht="12.75">
      <c r="A301" s="90"/>
      <c r="B301" s="90"/>
      <c r="C301" s="94"/>
      <c r="D301" s="94"/>
      <c r="E301" s="90"/>
      <c r="F301" s="90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1:18" ht="12.75">
      <c r="A302" s="90"/>
      <c r="B302" s="90"/>
      <c r="C302" s="94"/>
      <c r="D302" s="94"/>
      <c r="E302" s="90"/>
      <c r="F302" s="90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1:18" ht="12.75">
      <c r="A303" s="90"/>
      <c r="B303" s="90"/>
      <c r="C303" s="94"/>
      <c r="D303" s="94"/>
      <c r="E303" s="90"/>
      <c r="F303" s="90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1:18" ht="12.75">
      <c r="A304" s="90"/>
      <c r="B304" s="90"/>
      <c r="C304" s="94"/>
      <c r="D304" s="94"/>
      <c r="E304" s="90"/>
      <c r="F304" s="90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1:18" ht="12.75">
      <c r="A305" s="90"/>
      <c r="B305" s="90"/>
      <c r="C305" s="94"/>
      <c r="D305" s="94"/>
      <c r="E305" s="90"/>
      <c r="F305" s="90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1:18" ht="12.75">
      <c r="A306" s="90"/>
      <c r="B306" s="90"/>
      <c r="C306" s="94"/>
      <c r="D306" s="94"/>
      <c r="E306" s="90"/>
      <c r="F306" s="90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1:18" ht="12.75">
      <c r="A307" s="90"/>
      <c r="B307" s="90"/>
      <c r="C307" s="94"/>
      <c r="D307" s="94"/>
      <c r="E307" s="90"/>
      <c r="F307" s="90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1:18" ht="12.75">
      <c r="A308" s="90"/>
      <c r="B308" s="90"/>
      <c r="C308" s="94"/>
      <c r="D308" s="94"/>
      <c r="E308" s="90"/>
      <c r="F308" s="90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1:18" ht="12.75">
      <c r="A309" s="90"/>
      <c r="B309" s="90"/>
      <c r="C309" s="94"/>
      <c r="D309" s="94"/>
      <c r="E309" s="90"/>
      <c r="F309" s="90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1:18" ht="12.75">
      <c r="A310" s="90"/>
      <c r="B310" s="90"/>
      <c r="C310" s="94"/>
      <c r="D310" s="94"/>
      <c r="E310" s="90"/>
      <c r="F310" s="90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1:18" ht="12.75">
      <c r="A311" s="90"/>
      <c r="B311" s="90"/>
      <c r="C311" s="94"/>
      <c r="D311" s="94"/>
      <c r="E311" s="90"/>
      <c r="F311" s="90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1:18" ht="12.75">
      <c r="A312" s="90"/>
      <c r="B312" s="90"/>
      <c r="C312" s="94"/>
      <c r="D312" s="94"/>
      <c r="E312" s="90"/>
      <c r="F312" s="90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1:18" ht="12.75">
      <c r="A313" s="90"/>
      <c r="B313" s="90"/>
      <c r="C313" s="94"/>
      <c r="D313" s="94"/>
      <c r="E313" s="90"/>
      <c r="F313" s="90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1:18" ht="12.75">
      <c r="A314" s="90"/>
      <c r="B314" s="90"/>
      <c r="C314" s="94"/>
      <c r="D314" s="94"/>
      <c r="E314" s="90"/>
      <c r="F314" s="90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1:18" ht="12.75">
      <c r="A315" s="90"/>
      <c r="B315" s="90"/>
      <c r="C315" s="94"/>
      <c r="D315" s="94"/>
      <c r="E315" s="90"/>
      <c r="F315" s="90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1:18" ht="12.75">
      <c r="A316" s="90"/>
      <c r="B316" s="90"/>
      <c r="C316" s="94"/>
      <c r="D316" s="94"/>
      <c r="E316" s="90"/>
      <c r="F316" s="90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1:18" ht="12.75">
      <c r="A317" s="90"/>
      <c r="B317" s="90"/>
      <c r="C317" s="94"/>
      <c r="D317" s="94"/>
      <c r="E317" s="90"/>
      <c r="F317" s="90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1:18" ht="12.75">
      <c r="A318" s="90"/>
      <c r="B318" s="90"/>
      <c r="C318" s="94"/>
      <c r="D318" s="94"/>
      <c r="E318" s="90"/>
      <c r="F318" s="90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1:18" ht="12.75">
      <c r="A319" s="90"/>
      <c r="B319" s="90"/>
      <c r="C319" s="94"/>
      <c r="D319" s="94"/>
      <c r="E319" s="90"/>
      <c r="F319" s="90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1:18" ht="12.75">
      <c r="A320" s="90"/>
      <c r="B320" s="90"/>
      <c r="C320" s="94"/>
      <c r="D320" s="94"/>
      <c r="E320" s="90"/>
      <c r="F320" s="90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1:18" ht="12.75">
      <c r="A321" s="90"/>
      <c r="B321" s="90"/>
      <c r="C321" s="94"/>
      <c r="D321" s="94"/>
      <c r="E321" s="90"/>
      <c r="F321" s="90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1:18" ht="12.75">
      <c r="A322" s="90"/>
      <c r="B322" s="90"/>
      <c r="C322" s="94"/>
      <c r="D322" s="94"/>
      <c r="E322" s="90"/>
      <c r="F322" s="90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1:18" ht="12.75">
      <c r="A323" s="90"/>
      <c r="B323" s="90"/>
      <c r="C323" s="94"/>
      <c r="D323" s="94"/>
      <c r="E323" s="90"/>
      <c r="F323" s="90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1:18" ht="12.75">
      <c r="A324" s="90"/>
      <c r="B324" s="90"/>
      <c r="C324" s="94"/>
      <c r="D324" s="94"/>
      <c r="E324" s="90"/>
      <c r="F324" s="90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1:18" ht="12.75">
      <c r="A325" s="90"/>
      <c r="B325" s="90"/>
      <c r="C325" s="94"/>
      <c r="D325" s="94"/>
      <c r="E325" s="90"/>
      <c r="F325" s="90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1:18" ht="12.75">
      <c r="A326" s="90"/>
      <c r="B326" s="90"/>
      <c r="C326" s="94"/>
      <c r="D326" s="94"/>
      <c r="E326" s="90"/>
      <c r="F326" s="90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1:18" ht="12.75">
      <c r="A327" s="90"/>
      <c r="B327" s="90"/>
      <c r="C327" s="94"/>
      <c r="D327" s="94"/>
      <c r="E327" s="90"/>
      <c r="F327" s="90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1:18" ht="12.75">
      <c r="A328" s="90"/>
      <c r="B328" s="90"/>
      <c r="C328" s="94"/>
      <c r="D328" s="94"/>
      <c r="E328" s="90"/>
      <c r="F328" s="90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1:18" ht="12.75">
      <c r="A329" s="90"/>
      <c r="B329" s="90"/>
      <c r="C329" s="94"/>
      <c r="D329" s="94"/>
      <c r="E329" s="90"/>
      <c r="F329" s="90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1:18" ht="12.75">
      <c r="A330" s="90"/>
      <c r="B330" s="90"/>
      <c r="C330" s="94"/>
      <c r="D330" s="94"/>
      <c r="E330" s="90"/>
      <c r="F330" s="90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1:18" ht="12.75">
      <c r="A331" s="90"/>
      <c r="B331" s="90"/>
      <c r="C331" s="94"/>
      <c r="D331" s="94"/>
      <c r="E331" s="90"/>
      <c r="F331" s="90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1:18" ht="12.75">
      <c r="A332" s="90"/>
      <c r="B332" s="90"/>
      <c r="C332" s="94"/>
      <c r="D332" s="94"/>
      <c r="E332" s="90"/>
      <c r="F332" s="90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1:18" ht="12.75">
      <c r="A333" s="90"/>
      <c r="B333" s="90"/>
      <c r="C333" s="94"/>
      <c r="D333" s="94"/>
      <c r="E333" s="90"/>
      <c r="F333" s="90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1:18" ht="12.75">
      <c r="A334" s="90"/>
      <c r="B334" s="90"/>
      <c r="C334" s="94"/>
      <c r="D334" s="94"/>
      <c r="E334" s="90"/>
      <c r="F334" s="90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1:18" ht="12.75">
      <c r="A335" s="90"/>
      <c r="B335" s="90"/>
      <c r="C335" s="94"/>
      <c r="D335" s="94"/>
      <c r="E335" s="90"/>
      <c r="F335" s="90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1:18" ht="12.75">
      <c r="A336" s="90"/>
      <c r="B336" s="90"/>
      <c r="C336" s="94"/>
      <c r="D336" s="94"/>
      <c r="E336" s="90"/>
      <c r="F336" s="90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1:18" ht="12.75">
      <c r="A337" s="90"/>
      <c r="B337" s="90"/>
      <c r="C337" s="94"/>
      <c r="D337" s="94"/>
      <c r="E337" s="90"/>
      <c r="F337" s="90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1:18" ht="12.75">
      <c r="A338" s="90"/>
      <c r="B338" s="90"/>
      <c r="C338" s="94"/>
      <c r="D338" s="94"/>
      <c r="E338" s="90"/>
      <c r="F338" s="90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1:18" ht="12.75">
      <c r="A339" s="90"/>
      <c r="B339" s="90"/>
      <c r="C339" s="94"/>
      <c r="D339" s="94"/>
      <c r="E339" s="90"/>
      <c r="F339" s="90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1:18" ht="12.75">
      <c r="A340" s="90"/>
      <c r="B340" s="90"/>
      <c r="C340" s="94"/>
      <c r="D340" s="94"/>
      <c r="E340" s="90"/>
      <c r="F340" s="90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1:18" ht="12.75">
      <c r="A341" s="90"/>
      <c r="B341" s="90"/>
      <c r="C341" s="94"/>
      <c r="D341" s="94"/>
      <c r="E341" s="90"/>
      <c r="F341" s="90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1:18" ht="12.75">
      <c r="A342" s="90"/>
      <c r="B342" s="90"/>
      <c r="C342" s="94"/>
      <c r="D342" s="94"/>
      <c r="E342" s="90"/>
      <c r="F342" s="90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1:18" ht="12.75">
      <c r="A343" s="90"/>
      <c r="B343" s="90"/>
      <c r="C343" s="94"/>
      <c r="D343" s="94"/>
      <c r="E343" s="90"/>
      <c r="F343" s="90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1:18" ht="12.75">
      <c r="A344" s="90"/>
      <c r="B344" s="90"/>
      <c r="C344" s="94"/>
      <c r="D344" s="94"/>
      <c r="E344" s="90"/>
      <c r="F344" s="90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1:18" ht="12.75">
      <c r="A345" s="90"/>
      <c r="B345" s="90"/>
      <c r="C345" s="94"/>
      <c r="D345" s="94"/>
      <c r="E345" s="90"/>
      <c r="F345" s="90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1:18" ht="12.75">
      <c r="A346" s="90"/>
      <c r="B346" s="90"/>
      <c r="C346" s="94"/>
      <c r="D346" s="94"/>
      <c r="E346" s="90"/>
      <c r="F346" s="90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1:18" ht="12.75">
      <c r="A347" s="90"/>
      <c r="B347" s="90"/>
      <c r="C347" s="94"/>
      <c r="D347" s="94"/>
      <c r="E347" s="90"/>
      <c r="F347" s="90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18" ht="12.75">
      <c r="A348" s="90"/>
      <c r="B348" s="90"/>
      <c r="C348" s="94"/>
      <c r="D348" s="94"/>
      <c r="E348" s="90"/>
      <c r="F348" s="90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1:18" ht="12.75">
      <c r="A349" s="90"/>
      <c r="B349" s="90"/>
      <c r="C349" s="94"/>
      <c r="D349" s="94"/>
      <c r="E349" s="90"/>
      <c r="F349" s="90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1:18" ht="12.75">
      <c r="A350" s="90"/>
      <c r="B350" s="90"/>
      <c r="C350" s="94"/>
      <c r="D350" s="94"/>
      <c r="E350" s="90"/>
      <c r="F350" s="90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1:18" ht="12.75">
      <c r="A351" s="90"/>
      <c r="B351" s="90"/>
      <c r="C351" s="94"/>
      <c r="D351" s="94"/>
      <c r="E351" s="90"/>
      <c r="F351" s="90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1:18" ht="12.75">
      <c r="A352" s="90"/>
      <c r="B352" s="90"/>
      <c r="C352" s="94"/>
      <c r="D352" s="94"/>
      <c r="E352" s="90"/>
      <c r="F352" s="90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1:18" ht="12.75">
      <c r="A353" s="90"/>
      <c r="B353" s="90"/>
      <c r="C353" s="94"/>
      <c r="D353" s="94"/>
      <c r="E353" s="90"/>
      <c r="F353" s="90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1:18" ht="12.75">
      <c r="A354" s="90"/>
      <c r="B354" s="90"/>
      <c r="C354" s="94"/>
      <c r="D354" s="94"/>
      <c r="E354" s="90"/>
      <c r="F354" s="90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1:18" ht="12.75">
      <c r="A355" s="90"/>
      <c r="B355" s="90"/>
      <c r="C355" s="94"/>
      <c r="D355" s="94"/>
      <c r="E355" s="90"/>
      <c r="F355" s="90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1:18" ht="12.75">
      <c r="A356" s="90"/>
      <c r="B356" s="90"/>
      <c r="C356" s="94"/>
      <c r="D356" s="94"/>
      <c r="E356" s="90"/>
      <c r="F356" s="90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1:18" ht="12.75">
      <c r="A357" s="90"/>
      <c r="B357" s="90"/>
      <c r="C357" s="94"/>
      <c r="D357" s="94"/>
      <c r="E357" s="90"/>
      <c r="F357" s="90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1:18" ht="12.75">
      <c r="A358" s="90"/>
      <c r="B358" s="90"/>
      <c r="C358" s="94"/>
      <c r="D358" s="94"/>
      <c r="E358" s="90"/>
      <c r="F358" s="90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1:18" ht="12.75">
      <c r="A359" s="90"/>
      <c r="B359" s="90"/>
      <c r="C359" s="94"/>
      <c r="D359" s="94"/>
      <c r="E359" s="90"/>
      <c r="F359" s="90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1:18" ht="12.75">
      <c r="A360" s="90"/>
      <c r="B360" s="90"/>
      <c r="C360" s="94"/>
      <c r="D360" s="94"/>
      <c r="E360" s="90"/>
      <c r="F360" s="90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1:18" ht="12.75">
      <c r="A361" s="90"/>
      <c r="B361" s="90"/>
      <c r="C361" s="94"/>
      <c r="D361" s="94"/>
      <c r="E361" s="90"/>
      <c r="F361" s="90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1:18" ht="12.75">
      <c r="A362" s="90"/>
      <c r="B362" s="90"/>
      <c r="C362" s="94"/>
      <c r="D362" s="94"/>
      <c r="E362" s="90"/>
      <c r="F362" s="90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1:18" ht="12.75">
      <c r="A363" s="90"/>
      <c r="B363" s="90"/>
      <c r="C363" s="94"/>
      <c r="D363" s="94"/>
      <c r="E363" s="90"/>
      <c r="F363" s="90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1:18" ht="12.75">
      <c r="A364" s="90"/>
      <c r="B364" s="90"/>
      <c r="C364" s="94"/>
      <c r="D364" s="94"/>
      <c r="E364" s="90"/>
      <c r="F364" s="90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1:18" ht="12.75">
      <c r="A365" s="90"/>
      <c r="B365" s="90"/>
      <c r="C365" s="94"/>
      <c r="D365" s="94"/>
      <c r="E365" s="90"/>
      <c r="F365" s="90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1:18" ht="12.75">
      <c r="A366" s="90"/>
      <c r="B366" s="90"/>
      <c r="C366" s="94"/>
      <c r="D366" s="94"/>
      <c r="E366" s="90"/>
      <c r="F366" s="90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1:18" ht="12.75">
      <c r="A367" s="90"/>
      <c r="B367" s="90"/>
      <c r="C367" s="94"/>
      <c r="D367" s="94"/>
      <c r="E367" s="90"/>
      <c r="F367" s="90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1:18" ht="12.75">
      <c r="A368" s="90"/>
      <c r="B368" s="90"/>
      <c r="C368" s="94"/>
      <c r="D368" s="94"/>
      <c r="E368" s="90"/>
      <c r="F368" s="90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1:18" ht="12.75">
      <c r="A369" s="90"/>
      <c r="B369" s="90"/>
      <c r="C369" s="94"/>
      <c r="D369" s="94"/>
      <c r="E369" s="90"/>
      <c r="F369" s="90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1:18" ht="12.75">
      <c r="A370" s="90"/>
      <c r="B370" s="90"/>
      <c r="C370" s="94"/>
      <c r="D370" s="94"/>
      <c r="E370" s="90"/>
      <c r="F370" s="90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1:18" ht="12.75">
      <c r="A371" s="90"/>
      <c r="B371" s="90"/>
      <c r="C371" s="94"/>
      <c r="D371" s="94"/>
      <c r="E371" s="90"/>
      <c r="F371" s="90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1:18" ht="12.75">
      <c r="A372" s="90"/>
      <c r="B372" s="90"/>
      <c r="C372" s="94"/>
      <c r="D372" s="94"/>
      <c r="E372" s="90"/>
      <c r="F372" s="90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1:18" ht="12.75">
      <c r="A373" s="90"/>
      <c r="B373" s="90"/>
      <c r="C373" s="94"/>
      <c r="D373" s="94"/>
      <c r="E373" s="90"/>
      <c r="F373" s="90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1:18" ht="12.75">
      <c r="A374" s="90"/>
      <c r="B374" s="90"/>
      <c r="C374" s="94"/>
      <c r="D374" s="94"/>
      <c r="E374" s="90"/>
      <c r="F374" s="90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37">
      <selection activeCell="A58" sqref="A58"/>
    </sheetView>
  </sheetViews>
  <sheetFormatPr defaultColWidth="9.140625" defaultRowHeight="12.75"/>
  <cols>
    <col min="1" max="1" width="37.28125" style="383" customWidth="1"/>
    <col min="2" max="2" width="28.7109375" style="383" customWidth="1"/>
    <col min="3" max="3" width="18.57421875" style="383" customWidth="1"/>
    <col min="4" max="4" width="17.28125" style="383" customWidth="1"/>
    <col min="5" max="16384" width="9.140625" style="383" customWidth="1"/>
  </cols>
  <sheetData>
    <row r="1" spans="1:4" ht="12.75">
      <c r="A1" s="128"/>
      <c r="B1" s="128"/>
      <c r="C1" s="129"/>
      <c r="D1" s="129"/>
    </row>
    <row r="2" spans="1:4" ht="12.75">
      <c r="A2" s="122" t="s">
        <v>130</v>
      </c>
      <c r="B2" s="122"/>
      <c r="C2" s="123"/>
      <c r="D2" s="123"/>
    </row>
    <row r="3" spans="1:4" ht="12.75">
      <c r="A3" s="122"/>
      <c r="B3" s="122"/>
      <c r="C3" s="123"/>
      <c r="D3" s="123"/>
    </row>
    <row r="4" spans="1:4" ht="15">
      <c r="A4" s="61" t="s">
        <v>131</v>
      </c>
      <c r="B4" s="61" t="s">
        <v>271</v>
      </c>
      <c r="C4" s="131" t="s">
        <v>1</v>
      </c>
      <c r="D4" s="96">
        <v>131457471</v>
      </c>
    </row>
    <row r="5" spans="1:4" ht="15">
      <c r="A5" s="61" t="s">
        <v>273</v>
      </c>
      <c r="B5" s="61" t="s">
        <v>272</v>
      </c>
      <c r="C5" s="132" t="s">
        <v>2</v>
      </c>
      <c r="D5" s="63" t="s">
        <v>23</v>
      </c>
    </row>
    <row r="6" spans="1:4" ht="12.75">
      <c r="A6" s="60" t="s">
        <v>3</v>
      </c>
      <c r="B6" s="381" t="str">
        <f>'справка №1-БАЛАНС'!E5</f>
        <v>01.01.2009 - 30.06.2009 г.</v>
      </c>
      <c r="C6" s="133"/>
      <c r="D6" s="124"/>
    </row>
    <row r="7" spans="1:4" ht="12.75">
      <c r="A7" s="60"/>
      <c r="B7" s="61"/>
      <c r="C7" s="133"/>
      <c r="D7" s="124" t="s">
        <v>276</v>
      </c>
    </row>
    <row r="8" spans="1:4" ht="12.75">
      <c r="A8" s="125" t="s">
        <v>132</v>
      </c>
      <c r="B8" s="125" t="s">
        <v>5</v>
      </c>
      <c r="C8" s="126" t="s">
        <v>6</v>
      </c>
      <c r="D8" s="25" t="s">
        <v>7</v>
      </c>
    </row>
    <row r="9" spans="1:4" ht="12.75">
      <c r="A9" s="125" t="s">
        <v>8</v>
      </c>
      <c r="B9" s="125" t="s">
        <v>9</v>
      </c>
      <c r="C9" s="127">
        <v>1</v>
      </c>
      <c r="D9" s="127">
        <v>2</v>
      </c>
    </row>
    <row r="10" spans="1:4" ht="12.75">
      <c r="A10" s="134" t="s">
        <v>133</v>
      </c>
      <c r="B10" s="135"/>
      <c r="C10" s="136"/>
      <c r="D10" s="136"/>
    </row>
    <row r="11" spans="1:4" ht="12.75">
      <c r="A11" s="138" t="s">
        <v>134</v>
      </c>
      <c r="B11" s="139" t="s">
        <v>135</v>
      </c>
      <c r="C11" s="382">
        <v>12116</v>
      </c>
      <c r="D11" s="382">
        <v>25681</v>
      </c>
    </row>
    <row r="12" spans="1:4" ht="12.75">
      <c r="A12" s="138" t="s">
        <v>136</v>
      </c>
      <c r="B12" s="139" t="s">
        <v>137</v>
      </c>
      <c r="C12" s="382">
        <v>-11528</v>
      </c>
      <c r="D12" s="382">
        <v>-35786</v>
      </c>
    </row>
    <row r="13" spans="1:4" ht="24">
      <c r="A13" s="138" t="s">
        <v>138</v>
      </c>
      <c r="B13" s="139" t="s">
        <v>139</v>
      </c>
      <c r="C13" s="382"/>
      <c r="D13" s="382"/>
    </row>
    <row r="14" spans="1:4" ht="12.75">
      <c r="A14" s="138" t="s">
        <v>140</v>
      </c>
      <c r="B14" s="139" t="s">
        <v>141</v>
      </c>
      <c r="C14" s="382">
        <v>-229</v>
      </c>
      <c r="D14" s="382">
        <v>-169</v>
      </c>
    </row>
    <row r="15" spans="1:4" ht="24">
      <c r="A15" s="138" t="s">
        <v>142</v>
      </c>
      <c r="B15" s="139" t="s">
        <v>143</v>
      </c>
      <c r="C15" s="382">
        <v>2431</v>
      </c>
      <c r="D15" s="382">
        <v>-196</v>
      </c>
    </row>
    <row r="16" spans="1:4" ht="24">
      <c r="A16" s="140" t="s">
        <v>144</v>
      </c>
      <c r="B16" s="139" t="s">
        <v>145</v>
      </c>
      <c r="C16" s="382"/>
      <c r="D16" s="382"/>
    </row>
    <row r="17" spans="1:4" ht="12.75">
      <c r="A17" s="141" t="s">
        <v>146</v>
      </c>
      <c r="B17" s="139" t="s">
        <v>147</v>
      </c>
      <c r="C17" s="382">
        <v>1</v>
      </c>
      <c r="D17" s="382">
        <v>58</v>
      </c>
    </row>
    <row r="18" spans="1:4" ht="24">
      <c r="A18" s="138" t="s">
        <v>148</v>
      </c>
      <c r="B18" s="139" t="s">
        <v>149</v>
      </c>
      <c r="C18" s="382"/>
      <c r="D18" s="382"/>
    </row>
    <row r="19" spans="1:4" ht="12.75">
      <c r="A19" s="140" t="s">
        <v>150</v>
      </c>
      <c r="B19" s="142" t="s">
        <v>151</v>
      </c>
      <c r="C19" s="382">
        <v>-6</v>
      </c>
      <c r="D19" s="382">
        <v>-8</v>
      </c>
    </row>
    <row r="20" spans="1:4" ht="24">
      <c r="A20" s="138" t="s">
        <v>152</v>
      </c>
      <c r="B20" s="139" t="s">
        <v>153</v>
      </c>
      <c r="C20" s="382"/>
      <c r="D20" s="382"/>
    </row>
    <row r="21" spans="1:4" ht="24">
      <c r="A21" s="143" t="s">
        <v>154</v>
      </c>
      <c r="B21" s="144" t="s">
        <v>155</v>
      </c>
      <c r="C21" s="136">
        <f>SUM(C11:C20)</f>
        <v>2785</v>
      </c>
      <c r="D21" s="136">
        <f>SUM(D11:D20)</f>
        <v>-10420</v>
      </c>
    </row>
    <row r="22" spans="1:4" ht="24">
      <c r="A22" s="134" t="s">
        <v>156</v>
      </c>
      <c r="B22" s="145"/>
      <c r="C22" s="146"/>
      <c r="D22" s="146"/>
    </row>
    <row r="23" spans="1:4" ht="12.75">
      <c r="A23" s="138" t="s">
        <v>157</v>
      </c>
      <c r="B23" s="139" t="s">
        <v>158</v>
      </c>
      <c r="C23" s="382">
        <v>-2423</v>
      </c>
      <c r="D23" s="382">
        <v>-9340</v>
      </c>
    </row>
    <row r="24" spans="1:4" ht="24">
      <c r="A24" s="138" t="s">
        <v>159</v>
      </c>
      <c r="B24" s="139" t="s">
        <v>160</v>
      </c>
      <c r="C24" s="382"/>
      <c r="D24" s="382"/>
    </row>
    <row r="25" spans="1:4" ht="12.75">
      <c r="A25" s="138" t="s">
        <v>161</v>
      </c>
      <c r="B25" s="139" t="s">
        <v>162</v>
      </c>
      <c r="C25" s="382"/>
      <c r="D25" s="382"/>
    </row>
    <row r="26" spans="1:4" ht="24">
      <c r="A26" s="138" t="s">
        <v>163</v>
      </c>
      <c r="B26" s="139" t="s">
        <v>164</v>
      </c>
      <c r="C26" s="382"/>
      <c r="D26" s="382"/>
    </row>
    <row r="27" spans="1:4" ht="12.75">
      <c r="A27" s="138" t="s">
        <v>165</v>
      </c>
      <c r="B27" s="139" t="s">
        <v>166</v>
      </c>
      <c r="C27" s="382"/>
      <c r="D27" s="382"/>
    </row>
    <row r="28" spans="1:4" ht="12.75">
      <c r="A28" s="138" t="s">
        <v>167</v>
      </c>
      <c r="B28" s="139" t="s">
        <v>168</v>
      </c>
      <c r="C28" s="382"/>
      <c r="D28" s="382"/>
    </row>
    <row r="29" spans="1:4" ht="12.75">
      <c r="A29" s="138" t="s">
        <v>169</v>
      </c>
      <c r="B29" s="139" t="s">
        <v>170</v>
      </c>
      <c r="C29" s="382"/>
      <c r="D29" s="382"/>
    </row>
    <row r="30" spans="1:4" ht="12.75">
      <c r="A30" s="138" t="s">
        <v>171</v>
      </c>
      <c r="B30" s="139" t="s">
        <v>172</v>
      </c>
      <c r="C30" s="382"/>
      <c r="D30" s="382"/>
    </row>
    <row r="31" spans="1:4" ht="12.75">
      <c r="A31" s="138" t="s">
        <v>150</v>
      </c>
      <c r="B31" s="139" t="s">
        <v>173</v>
      </c>
      <c r="C31" s="382"/>
      <c r="D31" s="382"/>
    </row>
    <row r="32" spans="1:4" ht="24">
      <c r="A32" s="138" t="s">
        <v>174</v>
      </c>
      <c r="B32" s="139" t="s">
        <v>175</v>
      </c>
      <c r="C32" s="382"/>
      <c r="D32" s="382"/>
    </row>
    <row r="33" spans="1:4" ht="12.75">
      <c r="A33" s="143" t="s">
        <v>176</v>
      </c>
      <c r="B33" s="144" t="s">
        <v>177</v>
      </c>
      <c r="C33" s="136">
        <f>SUM(C23:C32)</f>
        <v>-2423</v>
      </c>
      <c r="D33" s="136">
        <f>SUM(D23:D32)</f>
        <v>-9340</v>
      </c>
    </row>
    <row r="34" spans="1:4" ht="12.75">
      <c r="A34" s="134" t="s">
        <v>178</v>
      </c>
      <c r="B34" s="145"/>
      <c r="C34" s="146"/>
      <c r="D34" s="146"/>
    </row>
    <row r="35" spans="1:4" ht="12.75">
      <c r="A35" s="138" t="s">
        <v>179</v>
      </c>
      <c r="B35" s="139" t="s">
        <v>180</v>
      </c>
      <c r="C35" s="382"/>
      <c r="D35" s="382">
        <v>11528</v>
      </c>
    </row>
    <row r="36" spans="1:4" ht="24">
      <c r="A36" s="140" t="s">
        <v>181</v>
      </c>
      <c r="B36" s="139" t="s">
        <v>182</v>
      </c>
      <c r="C36" s="382"/>
      <c r="D36" s="382"/>
    </row>
    <row r="37" spans="1:4" ht="12.75">
      <c r="A37" s="138" t="s">
        <v>183</v>
      </c>
      <c r="B37" s="139" t="s">
        <v>184</v>
      </c>
      <c r="C37" s="382">
        <v>5049</v>
      </c>
      <c r="D37" s="382">
        <v>28870</v>
      </c>
    </row>
    <row r="38" spans="1:4" ht="12.75">
      <c r="A38" s="138" t="s">
        <v>185</v>
      </c>
      <c r="B38" s="139" t="s">
        <v>186</v>
      </c>
      <c r="C38" s="382">
        <v>-3675</v>
      </c>
      <c r="D38" s="382">
        <v>-6324</v>
      </c>
    </row>
    <row r="39" spans="1:4" ht="12.75">
      <c r="A39" s="138" t="s">
        <v>187</v>
      </c>
      <c r="B39" s="139" t="s">
        <v>188</v>
      </c>
      <c r="C39" s="382"/>
      <c r="D39" s="382"/>
    </row>
    <row r="40" spans="1:4" ht="24">
      <c r="A40" s="138" t="s">
        <v>189</v>
      </c>
      <c r="B40" s="139" t="s">
        <v>190</v>
      </c>
      <c r="C40" s="382">
        <v>-1541</v>
      </c>
      <c r="D40" s="382">
        <v>-985</v>
      </c>
    </row>
    <row r="41" spans="1:4" ht="12.75">
      <c r="A41" s="138" t="s">
        <v>191</v>
      </c>
      <c r="B41" s="139" t="s">
        <v>192</v>
      </c>
      <c r="C41" s="382"/>
      <c r="D41" s="382">
        <v>-8000</v>
      </c>
    </row>
    <row r="42" spans="1:4" ht="24">
      <c r="A42" s="138" t="s">
        <v>193</v>
      </c>
      <c r="B42" s="139" t="s">
        <v>194</v>
      </c>
      <c r="C42" s="382">
        <v>-7</v>
      </c>
      <c r="D42" s="382">
        <v>-11</v>
      </c>
    </row>
    <row r="43" spans="1:4" ht="24">
      <c r="A43" s="143" t="s">
        <v>195</v>
      </c>
      <c r="B43" s="144" t="s">
        <v>196</v>
      </c>
      <c r="C43" s="136">
        <f>SUM(C35:C42)</f>
        <v>-174</v>
      </c>
      <c r="D43" s="136">
        <f>SUM(D35:D42)</f>
        <v>25078</v>
      </c>
    </row>
    <row r="44" spans="1:4" ht="24">
      <c r="A44" s="147" t="s">
        <v>197</v>
      </c>
      <c r="B44" s="144" t="s">
        <v>198</v>
      </c>
      <c r="C44" s="136">
        <f>C43+C33+C21</f>
        <v>188</v>
      </c>
      <c r="D44" s="136">
        <f>D43+D33+D21</f>
        <v>5318</v>
      </c>
    </row>
    <row r="45" spans="1:4" ht="12.75">
      <c r="A45" s="134" t="s">
        <v>199</v>
      </c>
      <c r="B45" s="145" t="s">
        <v>200</v>
      </c>
      <c r="C45" s="136">
        <v>373</v>
      </c>
      <c r="D45" s="148">
        <v>1455</v>
      </c>
    </row>
    <row r="46" spans="1:4" ht="24">
      <c r="A46" s="134" t="s">
        <v>201</v>
      </c>
      <c r="B46" s="145" t="s">
        <v>202</v>
      </c>
      <c r="C46" s="136">
        <f>C45+C44</f>
        <v>561</v>
      </c>
      <c r="D46" s="136">
        <f>D45+D44</f>
        <v>6773</v>
      </c>
    </row>
    <row r="47" spans="1:4" ht="12.75">
      <c r="A47" s="138" t="s">
        <v>203</v>
      </c>
      <c r="B47" s="145" t="s">
        <v>204</v>
      </c>
      <c r="C47" s="385">
        <v>561</v>
      </c>
      <c r="D47" s="385">
        <v>6773</v>
      </c>
    </row>
    <row r="48" spans="1:4" ht="12.75">
      <c r="A48" s="138" t="s">
        <v>205</v>
      </c>
      <c r="B48" s="145" t="s">
        <v>206</v>
      </c>
      <c r="C48" s="385"/>
      <c r="D48" s="385"/>
    </row>
    <row r="49" spans="1:4" ht="12.75">
      <c r="A49" s="137"/>
      <c r="B49" s="149"/>
      <c r="C49" s="150"/>
      <c r="D49" s="150"/>
    </row>
    <row r="50" spans="1:4" ht="12.75">
      <c r="A50" s="137"/>
      <c r="B50" s="149"/>
      <c r="C50" s="150"/>
      <c r="D50" s="150"/>
    </row>
    <row r="51" spans="1:4" ht="12.75">
      <c r="A51" s="137"/>
      <c r="B51" s="149"/>
      <c r="C51" s="150"/>
      <c r="D51" s="150"/>
    </row>
    <row r="52" spans="1:4" ht="12.75">
      <c r="A52" s="137"/>
      <c r="B52" s="149"/>
      <c r="C52" s="150"/>
      <c r="D52" s="150"/>
    </row>
    <row r="53" spans="1:4" ht="12.75">
      <c r="A53" s="137"/>
      <c r="B53" s="149"/>
      <c r="C53" s="150"/>
      <c r="D53" s="150"/>
    </row>
    <row r="54" spans="1:4" ht="12.75">
      <c r="A54" s="137"/>
      <c r="B54" s="149"/>
      <c r="C54" s="150"/>
      <c r="D54" s="150"/>
    </row>
    <row r="55" spans="1:4" ht="12.75">
      <c r="A55" s="137"/>
      <c r="B55" s="149"/>
      <c r="C55" s="150"/>
      <c r="D55" s="150"/>
    </row>
    <row r="56" spans="1:4" ht="12.75">
      <c r="A56" s="137"/>
      <c r="B56" s="149"/>
      <c r="C56" s="150"/>
      <c r="D56" s="150"/>
    </row>
    <row r="57" spans="1:4" ht="12.75">
      <c r="A57" s="151" t="s">
        <v>866</v>
      </c>
      <c r="B57" s="152" t="s">
        <v>129</v>
      </c>
      <c r="C57" s="153" t="s">
        <v>268</v>
      </c>
      <c r="D57" s="154"/>
    </row>
    <row r="58" spans="1:4" ht="12.75">
      <c r="A58" s="155"/>
      <c r="B58" s="152"/>
      <c r="C58" s="571"/>
      <c r="D58" s="571"/>
    </row>
    <row r="59" spans="1:4" ht="12.75">
      <c r="A59" s="155"/>
      <c r="B59" s="386" t="s">
        <v>857</v>
      </c>
      <c r="C59" s="567" t="s">
        <v>858</v>
      </c>
      <c r="D59" s="567"/>
    </row>
    <row r="60" spans="1:4" ht="12.75">
      <c r="A60" s="155"/>
      <c r="C60" s="571"/>
      <c r="D60" s="571"/>
    </row>
    <row r="61" spans="1:4" ht="12.75">
      <c r="A61" s="155"/>
      <c r="B61" s="155"/>
      <c r="C61" s="156"/>
      <c r="D61" s="156"/>
    </row>
    <row r="62" spans="1:4" ht="12.75">
      <c r="A62" s="130"/>
      <c r="B62" s="130"/>
      <c r="C62" s="157"/>
      <c r="D62" s="157"/>
    </row>
    <row r="63" spans="1:4" ht="12.75">
      <c r="A63" s="130"/>
      <c r="B63" s="130"/>
      <c r="C63" s="157"/>
      <c r="D63" s="157"/>
    </row>
    <row r="64" spans="1:4" ht="12.75">
      <c r="A64" s="130"/>
      <c r="B64" s="130"/>
      <c r="C64" s="157"/>
      <c r="D64" s="157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7">
      <selection activeCell="A19" sqref="A19:IV19"/>
    </sheetView>
  </sheetViews>
  <sheetFormatPr defaultColWidth="9.140625" defaultRowHeight="12.75"/>
  <cols>
    <col min="1" max="1" width="50.140625" style="59" customWidth="1"/>
    <col min="2" max="4" width="9.140625" style="59" customWidth="1"/>
    <col min="5" max="5" width="10.140625" style="59" customWidth="1"/>
    <col min="6" max="12" width="9.140625" style="59" customWidth="1"/>
    <col min="13" max="13" width="12.140625" style="59" customWidth="1"/>
    <col min="14" max="16384" width="9.140625" style="59" customWidth="1"/>
  </cols>
  <sheetData>
    <row r="1" spans="1:13" ht="12.75">
      <c r="A1" s="583" t="s">
        <v>207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</row>
    <row r="2" spans="1:13" ht="12.75">
      <c r="A2" s="98"/>
      <c r="B2" s="99"/>
      <c r="C2" s="100"/>
      <c r="D2" s="100"/>
      <c r="E2" s="100"/>
      <c r="F2" s="100"/>
      <c r="G2" s="100"/>
      <c r="H2" s="100"/>
      <c r="I2" s="100"/>
      <c r="J2" s="100"/>
      <c r="K2" s="97"/>
      <c r="L2" s="97"/>
      <c r="M2" s="97"/>
    </row>
    <row r="3" spans="1:13" ht="15">
      <c r="A3" s="60" t="s">
        <v>0</v>
      </c>
      <c r="B3" s="569" t="s">
        <v>271</v>
      </c>
      <c r="C3" s="569"/>
      <c r="D3" s="569"/>
      <c r="E3" s="101"/>
      <c r="F3" s="101"/>
      <c r="G3" s="101"/>
      <c r="H3" s="102"/>
      <c r="I3" s="102"/>
      <c r="J3" s="100"/>
      <c r="K3" s="103" t="s">
        <v>1</v>
      </c>
      <c r="L3" s="103"/>
      <c r="M3" s="120">
        <v>131457471</v>
      </c>
    </row>
    <row r="4" spans="1:13" ht="15">
      <c r="A4" s="60" t="s">
        <v>273</v>
      </c>
      <c r="B4" s="569" t="s">
        <v>272</v>
      </c>
      <c r="C4" s="569"/>
      <c r="D4" s="569"/>
      <c r="E4" s="104"/>
      <c r="F4" s="61"/>
      <c r="G4" s="61"/>
      <c r="H4" s="61"/>
      <c r="I4" s="61"/>
      <c r="J4" s="101"/>
      <c r="K4" s="105" t="s">
        <v>2</v>
      </c>
      <c r="L4" s="105"/>
      <c r="M4" s="106" t="s">
        <v>23</v>
      </c>
    </row>
    <row r="5" spans="1:13" ht="12.75">
      <c r="A5" s="60" t="s">
        <v>3</v>
      </c>
      <c r="B5" s="570" t="str">
        <f>'справка №1-БАЛАНС'!E5</f>
        <v>01.01.2009 - 30.06.2009 г.</v>
      </c>
      <c r="C5" s="569"/>
      <c r="D5" s="569"/>
      <c r="E5" s="101"/>
      <c r="F5" s="101"/>
      <c r="G5" s="101"/>
      <c r="H5" s="102"/>
      <c r="I5" s="102"/>
      <c r="J5" s="108"/>
      <c r="K5" s="107"/>
      <c r="L5" s="109"/>
      <c r="M5" s="110"/>
    </row>
    <row r="6" spans="1:13" ht="12.75">
      <c r="A6" s="60"/>
      <c r="B6" s="121"/>
      <c r="C6" s="121"/>
      <c r="D6" s="121"/>
      <c r="E6" s="101"/>
      <c r="F6" s="101"/>
      <c r="G6" s="101"/>
      <c r="H6" s="102"/>
      <c r="I6" s="102"/>
      <c r="J6" s="108"/>
      <c r="K6" s="107"/>
      <c r="L6" s="109"/>
      <c r="M6" s="110" t="s">
        <v>4</v>
      </c>
    </row>
    <row r="7" spans="1:13" ht="24">
      <c r="A7" s="1"/>
      <c r="B7" s="585" t="s">
        <v>211</v>
      </c>
      <c r="C7" s="568" t="s">
        <v>212</v>
      </c>
      <c r="D7" s="1" t="s">
        <v>208</v>
      </c>
      <c r="E7" s="1"/>
      <c r="F7" s="1"/>
      <c r="G7" s="1"/>
      <c r="H7" s="1"/>
      <c r="I7" s="1" t="s">
        <v>209</v>
      </c>
      <c r="J7" s="1"/>
      <c r="K7" s="568" t="s">
        <v>218</v>
      </c>
      <c r="L7" s="568" t="s">
        <v>219</v>
      </c>
      <c r="M7" s="580" t="s">
        <v>220</v>
      </c>
    </row>
    <row r="8" spans="1:13" s="380" customFormat="1" ht="60">
      <c r="A8" s="2" t="s">
        <v>210</v>
      </c>
      <c r="B8" s="586"/>
      <c r="C8" s="579"/>
      <c r="D8" s="2" t="s">
        <v>213</v>
      </c>
      <c r="E8" s="2" t="s">
        <v>214</v>
      </c>
      <c r="F8" s="2" t="s">
        <v>215</v>
      </c>
      <c r="G8" s="2"/>
      <c r="H8" s="2"/>
      <c r="I8" s="2" t="s">
        <v>216</v>
      </c>
      <c r="J8" s="2" t="s">
        <v>217</v>
      </c>
      <c r="K8" s="579"/>
      <c r="L8" s="579"/>
      <c r="M8" s="581"/>
    </row>
    <row r="9" spans="1:13" ht="24">
      <c r="A9" s="1"/>
      <c r="B9" s="19"/>
      <c r="C9" s="1"/>
      <c r="D9" s="1"/>
      <c r="E9" s="1"/>
      <c r="F9" s="2" t="s">
        <v>221</v>
      </c>
      <c r="G9" s="2" t="s">
        <v>222</v>
      </c>
      <c r="H9" s="2" t="s">
        <v>223</v>
      </c>
      <c r="I9" s="1"/>
      <c r="J9" s="20"/>
      <c r="K9" s="1"/>
      <c r="L9" s="1"/>
      <c r="M9" s="18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1">
        <v>11</v>
      </c>
    </row>
    <row r="11" spans="1:13" ht="12.75">
      <c r="A11" s="2" t="s">
        <v>224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225</v>
      </c>
      <c r="L11" s="5" t="s">
        <v>21</v>
      </c>
      <c r="M11" s="7" t="s">
        <v>22</v>
      </c>
    </row>
    <row r="12" spans="1:13" ht="12.75">
      <c r="A12" s="8" t="s">
        <v>226</v>
      </c>
      <c r="B12" s="3" t="s">
        <v>227</v>
      </c>
      <c r="C12" s="9">
        <v>55825</v>
      </c>
      <c r="D12" s="9">
        <v>6625</v>
      </c>
      <c r="E12" s="9">
        <v>0</v>
      </c>
      <c r="F12" s="9">
        <v>0</v>
      </c>
      <c r="G12" s="9">
        <v>0</v>
      </c>
      <c r="H12" s="10">
        <v>0</v>
      </c>
      <c r="I12" s="9">
        <v>17713</v>
      </c>
      <c r="J12" s="9">
        <v>-24</v>
      </c>
      <c r="K12" s="10">
        <v>0</v>
      </c>
      <c r="L12" s="11">
        <f>SUM(C12:K12)</f>
        <v>80139</v>
      </c>
      <c r="M12" s="9">
        <f>'справка №1-БАЛАНС'!H40</f>
        <v>0</v>
      </c>
    </row>
    <row r="13" spans="1:13" ht="12.75">
      <c r="A13" s="8" t="s">
        <v>228</v>
      </c>
      <c r="B13" s="3" t="s">
        <v>229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230</v>
      </c>
      <c r="B14" s="5" t="s">
        <v>231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232</v>
      </c>
      <c r="B15" s="5" t="s">
        <v>233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234</v>
      </c>
      <c r="B16" s="3" t="s">
        <v>235</v>
      </c>
      <c r="C16" s="12">
        <f>C12+C13</f>
        <v>55825</v>
      </c>
      <c r="D16" s="12">
        <f aca="true" t="shared" si="2" ref="D16:M16">D12+D13</f>
        <v>6625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17713</v>
      </c>
      <c r="J16" s="12">
        <f t="shared" si="2"/>
        <v>-24</v>
      </c>
      <c r="K16" s="12">
        <f t="shared" si="2"/>
        <v>0</v>
      </c>
      <c r="L16" s="11">
        <f t="shared" si="1"/>
        <v>80139</v>
      </c>
      <c r="M16" s="12">
        <f t="shared" si="2"/>
        <v>0</v>
      </c>
    </row>
    <row r="17" spans="1:13" ht="12.75">
      <c r="A17" s="8" t="s">
        <v>236</v>
      </c>
      <c r="B17" s="3" t="s">
        <v>237</v>
      </c>
      <c r="C17" s="22"/>
      <c r="D17" s="22"/>
      <c r="E17" s="22"/>
      <c r="F17" s="22"/>
      <c r="G17" s="22"/>
      <c r="H17" s="22"/>
      <c r="I17" s="23">
        <v>1414</v>
      </c>
      <c r="J17" s="11"/>
      <c r="K17" s="10"/>
      <c r="L17" s="11">
        <f t="shared" si="1"/>
        <v>1414</v>
      </c>
      <c r="M17" s="10"/>
    </row>
    <row r="18" spans="1:13" ht="12.75">
      <c r="A18" s="13" t="s">
        <v>238</v>
      </c>
      <c r="B18" s="5" t="s">
        <v>239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-7257</v>
      </c>
      <c r="J18" s="12">
        <f>J19+J20</f>
        <v>0</v>
      </c>
      <c r="K18" s="12">
        <f t="shared" si="3"/>
        <v>0</v>
      </c>
      <c r="L18" s="11">
        <f t="shared" si="1"/>
        <v>-7257</v>
      </c>
      <c r="M18" s="12">
        <f>M19+M20</f>
        <v>0</v>
      </c>
    </row>
    <row r="19" spans="1:13" ht="12.75">
      <c r="A19" s="13" t="s">
        <v>240</v>
      </c>
      <c r="B19" s="5" t="s">
        <v>241</v>
      </c>
      <c r="C19" s="10"/>
      <c r="D19" s="10"/>
      <c r="E19" s="10"/>
      <c r="F19" s="10"/>
      <c r="G19" s="10"/>
      <c r="H19" s="10"/>
      <c r="I19" s="10">
        <v>-7257</v>
      </c>
      <c r="J19" s="10"/>
      <c r="K19" s="10"/>
      <c r="L19" s="11">
        <f t="shared" si="1"/>
        <v>-7257</v>
      </c>
      <c r="M19" s="10"/>
    </row>
    <row r="20" spans="1:13" ht="12.75">
      <c r="A20" s="13" t="s">
        <v>242</v>
      </c>
      <c r="B20" s="5" t="s">
        <v>243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244</v>
      </c>
      <c r="B21" s="5" t="s">
        <v>245</v>
      </c>
      <c r="C21" s="10"/>
      <c r="D21" s="10"/>
      <c r="E21" s="10"/>
      <c r="F21" s="10"/>
      <c r="G21" s="10"/>
      <c r="H21" s="10"/>
      <c r="I21" s="10">
        <v>-24</v>
      </c>
      <c r="J21" s="10">
        <v>24</v>
      </c>
      <c r="K21" s="10"/>
      <c r="L21" s="11">
        <f t="shared" si="1"/>
        <v>0</v>
      </c>
      <c r="M21" s="10"/>
    </row>
    <row r="22" spans="1:13" ht="24">
      <c r="A22" s="13" t="s">
        <v>246</v>
      </c>
      <c r="B22" s="5" t="s">
        <v>247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248</v>
      </c>
      <c r="B23" s="5" t="s">
        <v>249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250</v>
      </c>
      <c r="B24" s="5" t="s">
        <v>251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252</v>
      </c>
      <c r="B25" s="5" t="s">
        <v>253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248</v>
      </c>
      <c r="B26" s="5" t="s">
        <v>254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250</v>
      </c>
      <c r="B27" s="5" t="s">
        <v>255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256</v>
      </c>
      <c r="B28" s="5" t="s">
        <v>257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258</v>
      </c>
      <c r="B29" s="5" t="s">
        <v>259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260</v>
      </c>
      <c r="B30" s="3" t="s">
        <v>261</v>
      </c>
      <c r="C30" s="12">
        <f>C18+C21+C22+C25+C29+C28+C16+C17</f>
        <v>55825</v>
      </c>
      <c r="D30" s="12">
        <f aca="true" t="shared" si="6" ref="D30:M30">D18+D21+D22+D25+D29+D28+D16+D17</f>
        <v>6625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11846</v>
      </c>
      <c r="J30" s="12">
        <f t="shared" si="6"/>
        <v>0</v>
      </c>
      <c r="K30" s="12">
        <f t="shared" si="6"/>
        <v>0</v>
      </c>
      <c r="L30" s="11">
        <f t="shared" si="1"/>
        <v>74296</v>
      </c>
      <c r="M30" s="12">
        <f t="shared" si="6"/>
        <v>0</v>
      </c>
    </row>
    <row r="31" spans="1:13" ht="24">
      <c r="A31" s="13" t="s">
        <v>262</v>
      </c>
      <c r="B31" s="5" t="s">
        <v>263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264</v>
      </c>
      <c r="B32" s="5" t="s">
        <v>265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266</v>
      </c>
      <c r="B33" s="3" t="s">
        <v>267</v>
      </c>
      <c r="C33" s="12">
        <f aca="true" t="shared" si="7" ref="C33:K33">C30+C31+C32</f>
        <v>55825</v>
      </c>
      <c r="D33" s="12">
        <f t="shared" si="7"/>
        <v>6625</v>
      </c>
      <c r="E33" s="12">
        <f t="shared" si="7"/>
        <v>0</v>
      </c>
      <c r="F33" s="12">
        <f t="shared" si="7"/>
        <v>0</v>
      </c>
      <c r="G33" s="12">
        <f t="shared" si="7"/>
        <v>0</v>
      </c>
      <c r="H33" s="12">
        <f t="shared" si="7"/>
        <v>0</v>
      </c>
      <c r="I33" s="12">
        <f t="shared" si="7"/>
        <v>11846</v>
      </c>
      <c r="J33" s="12">
        <f t="shared" si="7"/>
        <v>0</v>
      </c>
      <c r="K33" s="12">
        <f t="shared" si="7"/>
        <v>0</v>
      </c>
      <c r="L33" s="11">
        <f t="shared" si="1"/>
        <v>74296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11"/>
      <c r="M34" s="111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11"/>
      <c r="M35" s="111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11"/>
      <c r="M36" s="17"/>
    </row>
    <row r="37" spans="1:13" ht="12.75">
      <c r="A37" s="113" t="s">
        <v>867</v>
      </c>
      <c r="B37" s="16"/>
      <c r="C37" s="114"/>
      <c r="D37" s="584" t="s">
        <v>275</v>
      </c>
      <c r="E37" s="584"/>
      <c r="F37" s="584"/>
      <c r="G37" s="584"/>
      <c r="H37" s="584"/>
      <c r="I37" s="584"/>
      <c r="J37" s="114" t="s">
        <v>274</v>
      </c>
      <c r="K37" s="114"/>
      <c r="L37" s="584"/>
      <c r="M37" s="584"/>
    </row>
    <row r="38" spans="1:13" ht="12.75">
      <c r="A38" s="115"/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</row>
    <row r="39" spans="1:13" ht="12.75">
      <c r="A39" s="115"/>
      <c r="B39" s="116"/>
      <c r="C39" s="117"/>
      <c r="D39" s="117"/>
      <c r="E39" s="582" t="s">
        <v>857</v>
      </c>
      <c r="F39" s="582"/>
      <c r="G39" s="582"/>
      <c r="H39" s="117"/>
      <c r="I39" s="117"/>
      <c r="J39" s="117"/>
      <c r="K39" s="582" t="s">
        <v>858</v>
      </c>
      <c r="L39" s="582"/>
      <c r="M39" s="582"/>
    </row>
    <row r="40" spans="1:13" ht="12.75">
      <c r="A40" s="115"/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8"/>
    </row>
    <row r="41" spans="1:13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9"/>
    </row>
    <row r="42" spans="1:13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9"/>
    </row>
    <row r="43" spans="1:13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9"/>
    </row>
    <row r="44" spans="1:13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9"/>
    </row>
    <row r="45" spans="1:13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9"/>
    </row>
    <row r="46" spans="1:13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9"/>
    </row>
    <row r="47" spans="1:13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9"/>
    </row>
    <row r="48" spans="1:13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9"/>
    </row>
    <row r="49" spans="1:13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9"/>
    </row>
    <row r="50" spans="1:13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9"/>
    </row>
    <row r="51" spans="1:13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9"/>
    </row>
    <row r="52" spans="1:13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9"/>
    </row>
    <row r="53" spans="1:13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9"/>
    </row>
    <row r="54" spans="1:13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9"/>
    </row>
    <row r="55" spans="1:13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9"/>
    </row>
    <row r="56" spans="1:13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9"/>
    </row>
    <row r="57" spans="1:13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9"/>
    </row>
    <row r="58" spans="1:13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9"/>
    </row>
    <row r="59" spans="1:13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9"/>
    </row>
    <row r="60" spans="1:13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9"/>
    </row>
    <row r="61" spans="1:13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9"/>
    </row>
    <row r="62" spans="1:13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9"/>
    </row>
    <row r="63" spans="1:13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9"/>
    </row>
    <row r="64" spans="1:13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9"/>
    </row>
    <row r="65" spans="1:13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9"/>
    </row>
    <row r="66" spans="1:13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9"/>
    </row>
    <row r="67" spans="1:13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9"/>
    </row>
    <row r="68" spans="1:13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9"/>
    </row>
    <row r="69" spans="1:13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9"/>
    </row>
    <row r="70" spans="1:13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9"/>
    </row>
    <row r="71" spans="1:13" ht="12.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9"/>
    </row>
    <row r="72" spans="1:13" ht="12.7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9"/>
    </row>
    <row r="73" spans="1:13" ht="12.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9"/>
    </row>
    <row r="74" spans="1:13" ht="12.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9"/>
    </row>
    <row r="75" spans="1:13" ht="12.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9"/>
    </row>
    <row r="76" spans="1:13" ht="12.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9"/>
    </row>
    <row r="77" spans="1:13" ht="12.7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9"/>
    </row>
    <row r="78" spans="1:13" ht="12.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9"/>
    </row>
    <row r="79" spans="1:13" ht="12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9"/>
    </row>
    <row r="80" spans="1:13" ht="12.7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9"/>
    </row>
    <row r="81" spans="1:13" ht="12.7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9"/>
    </row>
    <row r="82" spans="1:13" ht="12.7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9"/>
    </row>
    <row r="83" spans="1:13" ht="12.7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9"/>
    </row>
    <row r="84" spans="1:13" ht="12.7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9"/>
    </row>
    <row r="85" spans="1:13" ht="12.7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9"/>
    </row>
    <row r="86" spans="1:13" ht="12.7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9"/>
    </row>
    <row r="87" spans="1:13" ht="12.7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9"/>
    </row>
    <row r="88" spans="1:13" ht="12.7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9"/>
    </row>
    <row r="89" spans="1:13" ht="12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9"/>
    </row>
    <row r="90" spans="1:13" ht="12.7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9"/>
    </row>
    <row r="91" spans="1:13" ht="12.7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9"/>
    </row>
    <row r="92" spans="1:13" ht="12.7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9"/>
    </row>
    <row r="93" spans="1:13" ht="12.7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9"/>
    </row>
    <row r="94" spans="1:13" ht="12.7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9"/>
    </row>
    <row r="95" spans="1:13" ht="12.7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9"/>
    </row>
    <row r="96" spans="1:13" ht="12.7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9"/>
    </row>
    <row r="97" spans="1:13" ht="12.7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9"/>
    </row>
    <row r="98" spans="1:13" ht="12.7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9"/>
    </row>
    <row r="99" spans="1:13" ht="12.7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9"/>
    </row>
    <row r="100" spans="1:13" ht="12.7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9"/>
    </row>
    <row r="101" spans="1:13" ht="12.7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9"/>
    </row>
    <row r="102" spans="1:13" ht="12.7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9"/>
    </row>
    <row r="103" spans="1:13" ht="12.7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9"/>
    </row>
    <row r="104" spans="1:13" ht="12.7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9"/>
    </row>
    <row r="105" spans="1:13" ht="12.7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9"/>
    </row>
    <row r="106" spans="1:13" ht="12.7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9"/>
    </row>
    <row r="107" spans="1:13" ht="12.7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9"/>
    </row>
    <row r="108" spans="1:13" ht="12.7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9"/>
    </row>
    <row r="109" spans="1:13" ht="12.7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9"/>
    </row>
    <row r="110" spans="1:13" ht="12.7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9"/>
    </row>
    <row r="111" spans="1:13" ht="12.7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9"/>
    </row>
    <row r="112" spans="1:13" ht="12.7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9"/>
    </row>
    <row r="113" spans="1:13" ht="12.7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9"/>
    </row>
    <row r="114" spans="1:13" ht="12.7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9"/>
    </row>
    <row r="115" spans="1:13" ht="12.7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9"/>
    </row>
    <row r="116" spans="1:13" ht="12.7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9"/>
    </row>
    <row r="117" spans="1:13" ht="12.7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9"/>
    </row>
    <row r="118" spans="1:13" ht="12.7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9"/>
    </row>
    <row r="119" spans="1:13" ht="12.7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9"/>
    </row>
    <row r="120" spans="1:13" ht="12.7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9"/>
    </row>
    <row r="121" spans="1:13" ht="12.7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9"/>
    </row>
    <row r="122" spans="1:13" ht="12.7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9"/>
    </row>
    <row r="123" spans="1:13" ht="12.7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9"/>
    </row>
    <row r="124" spans="1:13" ht="12.7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9"/>
    </row>
    <row r="125" spans="1:13" ht="12.7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9"/>
    </row>
    <row r="126" spans="1:13" ht="12.7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9"/>
    </row>
    <row r="127" spans="1:13" ht="12.7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9"/>
    </row>
    <row r="128" spans="1:13" ht="12.7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9"/>
    </row>
    <row r="129" spans="1:13" ht="12.7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9"/>
    </row>
    <row r="130" spans="1:13" ht="12.7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9"/>
    </row>
    <row r="131" spans="1:13" ht="12.7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9"/>
    </row>
    <row r="132" spans="1:13" ht="12.7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9"/>
    </row>
    <row r="133" spans="1:13" ht="12.7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9"/>
    </row>
    <row r="134" spans="1:13" ht="12.7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9"/>
    </row>
    <row r="135" spans="1:13" ht="12.7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9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9"/>
    </row>
    <row r="137" spans="1:13" ht="12.7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9"/>
    </row>
    <row r="138" spans="1:13" ht="12.7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9"/>
    </row>
    <row r="139" spans="1:13" ht="12.7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9"/>
    </row>
    <row r="140" spans="1:13" ht="12.7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9"/>
    </row>
    <row r="141" spans="1:13" ht="12.7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9"/>
    </row>
    <row r="142" spans="1:13" ht="12.7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9"/>
    </row>
    <row r="143" spans="1:13" ht="12.7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9"/>
    </row>
    <row r="144" spans="1:13" ht="12.7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9"/>
    </row>
    <row r="145" spans="1:13" ht="12.7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9"/>
    </row>
    <row r="146" spans="1:13" ht="12.7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9"/>
    </row>
    <row r="147" spans="1:13" ht="12.7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9"/>
    </row>
    <row r="148" spans="1:13" ht="12.7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9"/>
    </row>
    <row r="149" spans="1:13" ht="12.7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9"/>
    </row>
    <row r="150" spans="1:13" ht="12.7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9"/>
    </row>
    <row r="151" spans="1:13" ht="12.7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9"/>
    </row>
    <row r="152" spans="1:13" ht="12.7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9"/>
    </row>
    <row r="153" spans="1:13" ht="12.7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9"/>
    </row>
    <row r="154" spans="1:13" ht="12.7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9"/>
    </row>
    <row r="155" spans="1:13" ht="12.7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9"/>
    </row>
    <row r="156" spans="1:13" ht="12.7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9"/>
    </row>
    <row r="157" spans="1:13" ht="12.7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9"/>
    </row>
    <row r="158" spans="1:13" ht="12.7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9"/>
    </row>
    <row r="159" spans="1:13" ht="12.7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9"/>
    </row>
    <row r="160" spans="1:13" ht="12.7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9"/>
    </row>
    <row r="161" spans="1:13" ht="12.7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9"/>
    </row>
    <row r="162" spans="1:13" ht="12.7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9"/>
    </row>
    <row r="163" spans="1:13" ht="12.7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9"/>
    </row>
    <row r="164" spans="1:13" ht="12.7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9"/>
    </row>
    <row r="165" spans="1:13" ht="12.7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9"/>
    </row>
    <row r="166" spans="1:13" ht="12.7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9"/>
    </row>
    <row r="167" spans="1:13" ht="12.7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9"/>
    </row>
    <row r="168" spans="1:13" ht="12.7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9"/>
    </row>
    <row r="169" spans="1:13" ht="12.7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9"/>
    </row>
    <row r="170" spans="1:13" ht="12.7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9"/>
    </row>
    <row r="171" spans="1:13" ht="12.7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9"/>
    </row>
    <row r="172" spans="1:13" ht="12.7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9"/>
    </row>
    <row r="173" spans="1:13" ht="12.7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9"/>
    </row>
    <row r="174" spans="1:13" ht="12.7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9"/>
    </row>
    <row r="175" spans="1:13" ht="12.7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9"/>
    </row>
    <row r="176" spans="1:13" ht="12.7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9"/>
    </row>
    <row r="177" spans="1:13" ht="12.7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9"/>
    </row>
    <row r="178" spans="1:13" ht="12.7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9"/>
    </row>
    <row r="179" spans="1:13" ht="12.7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9"/>
    </row>
    <row r="180" spans="1:13" ht="12.7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9"/>
    </row>
    <row r="181" spans="1:13" ht="12.7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9"/>
    </row>
    <row r="182" spans="1:13" ht="12.7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9"/>
    </row>
    <row r="183" spans="1:13" ht="12.7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9"/>
    </row>
    <row r="184" spans="1:13" ht="12.7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9"/>
    </row>
    <row r="185" spans="1:13" ht="12.7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9"/>
    </row>
    <row r="186" spans="1:13" ht="12.7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9"/>
    </row>
    <row r="187" spans="1:13" ht="12.7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9"/>
    </row>
    <row r="188" spans="1:13" ht="12.7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9"/>
    </row>
    <row r="189" spans="1:13" ht="12.7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9"/>
    </row>
    <row r="190" spans="1:13" ht="12.7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9"/>
    </row>
    <row r="191" spans="1:13" ht="12.7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9"/>
    </row>
    <row r="192" spans="1:13" ht="12.7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9"/>
    </row>
    <row r="193" spans="1:13" ht="12.7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9"/>
    </row>
    <row r="194" spans="1:13" ht="12.7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9"/>
    </row>
  </sheetData>
  <mergeCells count="14">
    <mergeCell ref="A1:M1"/>
    <mergeCell ref="D37:E37"/>
    <mergeCell ref="F37:I37"/>
    <mergeCell ref="L37:M37"/>
    <mergeCell ref="B3:D3"/>
    <mergeCell ref="B4:D4"/>
    <mergeCell ref="B5:D5"/>
    <mergeCell ref="B7:B8"/>
    <mergeCell ref="C7:C8"/>
    <mergeCell ref="K7:K8"/>
    <mergeCell ref="L7:L8"/>
    <mergeCell ref="M7:M8"/>
    <mergeCell ref="E39:G39"/>
    <mergeCell ref="K39:M3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90" zoomScaleNormal="90" workbookViewId="0" topLeftCell="A7">
      <selection activeCell="B48" sqref="B48"/>
    </sheetView>
  </sheetViews>
  <sheetFormatPr defaultColWidth="9.140625" defaultRowHeight="12.75"/>
  <cols>
    <col min="1" max="1" width="4.140625" style="394" customWidth="1"/>
    <col min="2" max="2" width="31.00390625" style="394" customWidth="1"/>
    <col min="3" max="3" width="9.28125" style="394" customWidth="1"/>
    <col min="4" max="6" width="9.421875" style="394" customWidth="1"/>
    <col min="7" max="7" width="8.8515625" style="394" customWidth="1"/>
    <col min="8" max="8" width="15.00390625" style="394" customWidth="1"/>
    <col min="9" max="9" width="11.00390625" style="394" customWidth="1"/>
    <col min="10" max="10" width="12.421875" style="394" customWidth="1"/>
    <col min="11" max="11" width="9.28125" style="394" customWidth="1"/>
    <col min="12" max="12" width="10.7109375" style="394" customWidth="1"/>
    <col min="13" max="13" width="9.7109375" style="394" customWidth="1"/>
    <col min="14" max="14" width="8.421875" style="394" customWidth="1"/>
    <col min="15" max="15" width="12.421875" style="394" customWidth="1"/>
    <col min="16" max="16" width="11.140625" style="394" customWidth="1"/>
    <col min="17" max="17" width="13.140625" style="394" customWidth="1"/>
    <col min="18" max="18" width="11.28125" style="394" customWidth="1"/>
    <col min="19" max="16384" width="10.7109375" style="394" customWidth="1"/>
  </cols>
  <sheetData>
    <row r="1" spans="1:18" ht="12">
      <c r="A1" s="392"/>
      <c r="B1" s="393" t="s">
        <v>526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2"/>
      <c r="N1" s="392"/>
      <c r="O1" s="392"/>
      <c r="P1" s="392"/>
      <c r="Q1" s="392"/>
      <c r="R1" s="392"/>
    </row>
    <row r="2" spans="1:18" ht="16.5" customHeight="1">
      <c r="A2" s="588" t="s">
        <v>131</v>
      </c>
      <c r="B2" s="589"/>
      <c r="C2" s="395"/>
      <c r="D2" s="395"/>
      <c r="E2" s="569" t="s">
        <v>271</v>
      </c>
      <c r="F2" s="590"/>
      <c r="G2" s="590"/>
      <c r="H2" s="395"/>
      <c r="I2" s="396"/>
      <c r="J2" s="396"/>
      <c r="K2" s="396"/>
      <c r="L2" s="396"/>
      <c r="M2" s="591" t="s">
        <v>1</v>
      </c>
      <c r="N2" s="592"/>
      <c r="O2" s="592"/>
      <c r="P2" s="593">
        <v>131457471</v>
      </c>
      <c r="Q2" s="593"/>
      <c r="R2" s="63"/>
    </row>
    <row r="3" spans="1:18" ht="15" customHeight="1">
      <c r="A3" s="588" t="s">
        <v>3</v>
      </c>
      <c r="B3" s="589"/>
      <c r="C3" s="397"/>
      <c r="D3" s="397"/>
      <c r="E3" s="570" t="str">
        <f>'справка №1-БАЛАНС'!E5</f>
        <v>01.01.2009 - 30.06.2009 г.</v>
      </c>
      <c r="F3" s="569"/>
      <c r="G3" s="569"/>
      <c r="H3" s="398"/>
      <c r="I3" s="398"/>
      <c r="J3" s="398"/>
      <c r="K3" s="398"/>
      <c r="L3" s="398"/>
      <c r="M3" s="594" t="s">
        <v>2</v>
      </c>
      <c r="N3" s="594"/>
      <c r="O3" s="399"/>
      <c r="P3" s="595"/>
      <c r="Q3" s="595"/>
      <c r="R3" s="64"/>
    </row>
    <row r="4" spans="1:18" ht="12.75">
      <c r="A4" s="400" t="s">
        <v>527</v>
      </c>
      <c r="B4" s="401"/>
      <c r="C4" s="401"/>
      <c r="D4" s="398"/>
      <c r="E4" s="596"/>
      <c r="F4" s="597"/>
      <c r="G4" s="597"/>
      <c r="H4" s="398"/>
      <c r="I4" s="398"/>
      <c r="J4" s="398"/>
      <c r="K4" s="398"/>
      <c r="L4" s="398"/>
      <c r="M4" s="398"/>
      <c r="N4" s="398"/>
      <c r="O4" s="398"/>
      <c r="P4" s="398"/>
      <c r="Q4" s="168"/>
      <c r="R4" s="168" t="s">
        <v>528</v>
      </c>
    </row>
    <row r="5" spans="1:18" s="402" customFormat="1" ht="30.75" customHeight="1">
      <c r="A5" s="598" t="s">
        <v>210</v>
      </c>
      <c r="B5" s="599"/>
      <c r="C5" s="602" t="s">
        <v>5</v>
      </c>
      <c r="D5" s="169" t="s">
        <v>529</v>
      </c>
      <c r="E5" s="169"/>
      <c r="F5" s="169"/>
      <c r="G5" s="169"/>
      <c r="H5" s="169" t="s">
        <v>530</v>
      </c>
      <c r="I5" s="169"/>
      <c r="J5" s="604" t="s">
        <v>531</v>
      </c>
      <c r="K5" s="169" t="s">
        <v>532</v>
      </c>
      <c r="L5" s="169"/>
      <c r="M5" s="169"/>
      <c r="N5" s="169"/>
      <c r="O5" s="169" t="s">
        <v>530</v>
      </c>
      <c r="P5" s="169"/>
      <c r="Q5" s="604" t="s">
        <v>533</v>
      </c>
      <c r="R5" s="604" t="s">
        <v>534</v>
      </c>
    </row>
    <row r="6" spans="1:18" s="402" customFormat="1" ht="48">
      <c r="A6" s="600"/>
      <c r="B6" s="601"/>
      <c r="C6" s="603"/>
      <c r="D6" s="171" t="s">
        <v>535</v>
      </c>
      <c r="E6" s="171" t="s">
        <v>536</v>
      </c>
      <c r="F6" s="171" t="s">
        <v>537</v>
      </c>
      <c r="G6" s="171" t="s">
        <v>538</v>
      </c>
      <c r="H6" s="171" t="s">
        <v>539</v>
      </c>
      <c r="I6" s="171" t="s">
        <v>540</v>
      </c>
      <c r="J6" s="605"/>
      <c r="K6" s="171" t="s">
        <v>535</v>
      </c>
      <c r="L6" s="171" t="s">
        <v>541</v>
      </c>
      <c r="M6" s="171" t="s">
        <v>542</v>
      </c>
      <c r="N6" s="171" t="s">
        <v>543</v>
      </c>
      <c r="O6" s="171" t="s">
        <v>539</v>
      </c>
      <c r="P6" s="171" t="s">
        <v>540</v>
      </c>
      <c r="Q6" s="605"/>
      <c r="R6" s="605"/>
    </row>
    <row r="7" spans="1:18" s="402" customFormat="1" ht="12">
      <c r="A7" s="403" t="s">
        <v>544</v>
      </c>
      <c r="B7" s="403"/>
      <c r="C7" s="404" t="s">
        <v>9</v>
      </c>
      <c r="D7" s="171">
        <v>1</v>
      </c>
      <c r="E7" s="171">
        <v>2</v>
      </c>
      <c r="F7" s="171">
        <v>3</v>
      </c>
      <c r="G7" s="171">
        <v>4</v>
      </c>
      <c r="H7" s="171">
        <v>5</v>
      </c>
      <c r="I7" s="171">
        <v>6</v>
      </c>
      <c r="J7" s="171">
        <v>7</v>
      </c>
      <c r="K7" s="171">
        <v>8</v>
      </c>
      <c r="L7" s="171">
        <v>9</v>
      </c>
      <c r="M7" s="171">
        <v>10</v>
      </c>
      <c r="N7" s="171">
        <v>11</v>
      </c>
      <c r="O7" s="171">
        <v>12</v>
      </c>
      <c r="P7" s="171">
        <v>13</v>
      </c>
      <c r="Q7" s="171">
        <v>14</v>
      </c>
      <c r="R7" s="171">
        <v>15</v>
      </c>
    </row>
    <row r="8" spans="1:18" ht="27" customHeight="1">
      <c r="A8" s="405" t="s">
        <v>545</v>
      </c>
      <c r="B8" s="405" t="s">
        <v>860</v>
      </c>
      <c r="C8" s="406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</row>
    <row r="9" spans="1:28" ht="12">
      <c r="A9" s="407" t="s">
        <v>546</v>
      </c>
      <c r="B9" s="407" t="s">
        <v>547</v>
      </c>
      <c r="C9" s="173" t="s">
        <v>548</v>
      </c>
      <c r="D9" s="174">
        <v>1017</v>
      </c>
      <c r="E9" s="174"/>
      <c r="F9" s="174"/>
      <c r="G9" s="175">
        <f>D9+E9-F9</f>
        <v>1017</v>
      </c>
      <c r="H9" s="176"/>
      <c r="I9" s="176"/>
      <c r="J9" s="175">
        <f>G9+H9-I9</f>
        <v>1017</v>
      </c>
      <c r="K9" s="176"/>
      <c r="L9" s="176"/>
      <c r="M9" s="176"/>
      <c r="N9" s="175">
        <f>K9+L9-M9</f>
        <v>0</v>
      </c>
      <c r="O9" s="176"/>
      <c r="P9" s="176"/>
      <c r="Q9" s="175">
        <f aca="true" t="shared" si="0" ref="Q9:Q25">N9+O9-P9</f>
        <v>0</v>
      </c>
      <c r="R9" s="175">
        <f aca="true" t="shared" si="1" ref="R9:R25">J9-Q9</f>
        <v>1017</v>
      </c>
      <c r="S9" s="408"/>
      <c r="T9" s="408"/>
      <c r="U9" s="408"/>
      <c r="V9" s="408"/>
      <c r="W9" s="408"/>
      <c r="X9" s="408"/>
      <c r="Y9" s="408"/>
      <c r="Z9" s="408"/>
      <c r="AA9" s="408"/>
      <c r="AB9" s="408"/>
    </row>
    <row r="10" spans="1:28" ht="12">
      <c r="A10" s="407" t="s">
        <v>549</v>
      </c>
      <c r="B10" s="407" t="s">
        <v>550</v>
      </c>
      <c r="C10" s="173" t="s">
        <v>551</v>
      </c>
      <c r="D10" s="174"/>
      <c r="E10" s="174"/>
      <c r="F10" s="174"/>
      <c r="G10" s="175">
        <f aca="true" t="shared" si="2" ref="G10:G39">D10+E10-F10</f>
        <v>0</v>
      </c>
      <c r="H10" s="176"/>
      <c r="I10" s="176"/>
      <c r="J10" s="175">
        <f aca="true" t="shared" si="3" ref="J10:J39">G10+H10-I10</f>
        <v>0</v>
      </c>
      <c r="K10" s="176"/>
      <c r="L10" s="176"/>
      <c r="M10" s="176"/>
      <c r="N10" s="175">
        <f aca="true" t="shared" si="4" ref="N10:N39">K10+L10-M10</f>
        <v>0</v>
      </c>
      <c r="O10" s="176"/>
      <c r="P10" s="176"/>
      <c r="Q10" s="175">
        <f t="shared" si="0"/>
        <v>0</v>
      </c>
      <c r="R10" s="175">
        <f t="shared" si="1"/>
        <v>0</v>
      </c>
      <c r="S10" s="408"/>
      <c r="T10" s="408"/>
      <c r="U10" s="408"/>
      <c r="V10" s="408"/>
      <c r="W10" s="408"/>
      <c r="X10" s="408"/>
      <c r="Y10" s="408"/>
      <c r="Z10" s="408"/>
      <c r="AA10" s="408"/>
      <c r="AB10" s="408"/>
    </row>
    <row r="11" spans="1:28" ht="12">
      <c r="A11" s="407" t="s">
        <v>552</v>
      </c>
      <c r="B11" s="407" t="s">
        <v>553</v>
      </c>
      <c r="C11" s="173" t="s">
        <v>554</v>
      </c>
      <c r="D11" s="174">
        <v>35</v>
      </c>
      <c r="E11" s="174">
        <v>6</v>
      </c>
      <c r="F11" s="174"/>
      <c r="G11" s="175">
        <f t="shared" si="2"/>
        <v>41</v>
      </c>
      <c r="H11" s="176"/>
      <c r="I11" s="176"/>
      <c r="J11" s="175">
        <f t="shared" si="3"/>
        <v>41</v>
      </c>
      <c r="K11" s="176">
        <v>20</v>
      </c>
      <c r="L11" s="176">
        <v>9</v>
      </c>
      <c r="M11" s="176"/>
      <c r="N11" s="175">
        <f t="shared" si="4"/>
        <v>29</v>
      </c>
      <c r="O11" s="176"/>
      <c r="P11" s="176"/>
      <c r="Q11" s="175">
        <f t="shared" si="0"/>
        <v>29</v>
      </c>
      <c r="R11" s="175">
        <f t="shared" si="1"/>
        <v>12</v>
      </c>
      <c r="S11" s="408"/>
      <c r="T11" s="408"/>
      <c r="U11" s="408"/>
      <c r="V11" s="408"/>
      <c r="W11" s="408"/>
      <c r="X11" s="408"/>
      <c r="Y11" s="408"/>
      <c r="Z11" s="408"/>
      <c r="AA11" s="408"/>
      <c r="AB11" s="408"/>
    </row>
    <row r="12" spans="1:28" ht="12">
      <c r="A12" s="407" t="s">
        <v>555</v>
      </c>
      <c r="B12" s="407" t="s">
        <v>556</v>
      </c>
      <c r="C12" s="173" t="s">
        <v>557</v>
      </c>
      <c r="D12" s="174">
        <v>206</v>
      </c>
      <c r="E12" s="174"/>
      <c r="F12" s="174"/>
      <c r="G12" s="175">
        <f t="shared" si="2"/>
        <v>206</v>
      </c>
      <c r="H12" s="176"/>
      <c r="I12" s="176"/>
      <c r="J12" s="175">
        <f t="shared" si="3"/>
        <v>206</v>
      </c>
      <c r="K12" s="176">
        <v>4</v>
      </c>
      <c r="L12" s="176">
        <v>10</v>
      </c>
      <c r="M12" s="176"/>
      <c r="N12" s="175">
        <f t="shared" si="4"/>
        <v>14</v>
      </c>
      <c r="O12" s="176"/>
      <c r="P12" s="176"/>
      <c r="Q12" s="175">
        <f t="shared" si="0"/>
        <v>14</v>
      </c>
      <c r="R12" s="175">
        <f t="shared" si="1"/>
        <v>192</v>
      </c>
      <c r="S12" s="408"/>
      <c r="T12" s="408"/>
      <c r="U12" s="408"/>
      <c r="V12" s="408"/>
      <c r="W12" s="408"/>
      <c r="X12" s="408"/>
      <c r="Y12" s="408"/>
      <c r="Z12" s="408"/>
      <c r="AA12" s="408"/>
      <c r="AB12" s="408"/>
    </row>
    <row r="13" spans="1:28" ht="12">
      <c r="A13" s="407" t="s">
        <v>558</v>
      </c>
      <c r="B13" s="407" t="s">
        <v>559</v>
      </c>
      <c r="C13" s="173" t="s">
        <v>560</v>
      </c>
      <c r="D13" s="174"/>
      <c r="E13" s="174"/>
      <c r="F13" s="174"/>
      <c r="G13" s="175">
        <f t="shared" si="2"/>
        <v>0</v>
      </c>
      <c r="H13" s="176"/>
      <c r="I13" s="176"/>
      <c r="J13" s="175">
        <f t="shared" si="3"/>
        <v>0</v>
      </c>
      <c r="K13" s="176"/>
      <c r="L13" s="176"/>
      <c r="M13" s="176"/>
      <c r="N13" s="175">
        <f t="shared" si="4"/>
        <v>0</v>
      </c>
      <c r="O13" s="176"/>
      <c r="P13" s="176"/>
      <c r="Q13" s="175">
        <f t="shared" si="0"/>
        <v>0</v>
      </c>
      <c r="R13" s="175">
        <f t="shared" si="1"/>
        <v>0</v>
      </c>
      <c r="S13" s="408"/>
      <c r="T13" s="408"/>
      <c r="U13" s="408"/>
      <c r="V13" s="408"/>
      <c r="W13" s="408"/>
      <c r="X13" s="408"/>
      <c r="Y13" s="408"/>
      <c r="Z13" s="408"/>
      <c r="AA13" s="408"/>
      <c r="AB13" s="408"/>
    </row>
    <row r="14" spans="1:28" ht="12">
      <c r="A14" s="407" t="s">
        <v>561</v>
      </c>
      <c r="B14" s="407" t="s">
        <v>562</v>
      </c>
      <c r="C14" s="173" t="s">
        <v>563</v>
      </c>
      <c r="D14" s="174">
        <v>3609</v>
      </c>
      <c r="E14" s="174">
        <v>214</v>
      </c>
      <c r="F14" s="174"/>
      <c r="G14" s="175">
        <f t="shared" si="2"/>
        <v>3823</v>
      </c>
      <c r="H14" s="176"/>
      <c r="I14" s="176"/>
      <c r="J14" s="175">
        <f t="shared" si="3"/>
        <v>3823</v>
      </c>
      <c r="K14" s="176">
        <v>198</v>
      </c>
      <c r="L14" s="176">
        <v>272</v>
      </c>
      <c r="M14" s="176"/>
      <c r="N14" s="175">
        <f t="shared" si="4"/>
        <v>470</v>
      </c>
      <c r="O14" s="176"/>
      <c r="P14" s="176"/>
      <c r="Q14" s="175">
        <f t="shared" si="0"/>
        <v>470</v>
      </c>
      <c r="R14" s="175">
        <f t="shared" si="1"/>
        <v>3353</v>
      </c>
      <c r="S14" s="408"/>
      <c r="T14" s="408"/>
      <c r="U14" s="408"/>
      <c r="V14" s="408"/>
      <c r="W14" s="408"/>
      <c r="X14" s="408"/>
      <c r="Y14" s="408"/>
      <c r="Z14" s="408"/>
      <c r="AA14" s="408"/>
      <c r="AB14" s="408"/>
    </row>
    <row r="15" spans="1:28" ht="24">
      <c r="A15" s="407" t="s">
        <v>564</v>
      </c>
      <c r="B15" s="181" t="s">
        <v>565</v>
      </c>
      <c r="C15" s="178" t="s">
        <v>566</v>
      </c>
      <c r="D15" s="179">
        <v>3617</v>
      </c>
      <c r="E15" s="179">
        <v>1677</v>
      </c>
      <c r="F15" s="179"/>
      <c r="G15" s="175">
        <f t="shared" si="2"/>
        <v>5294</v>
      </c>
      <c r="H15" s="180"/>
      <c r="I15" s="180"/>
      <c r="J15" s="175">
        <f t="shared" si="3"/>
        <v>5294</v>
      </c>
      <c r="K15" s="180"/>
      <c r="L15" s="180"/>
      <c r="M15" s="180"/>
      <c r="N15" s="175">
        <f t="shared" si="4"/>
        <v>0</v>
      </c>
      <c r="O15" s="180"/>
      <c r="P15" s="180"/>
      <c r="Q15" s="175">
        <f t="shared" si="0"/>
        <v>0</v>
      </c>
      <c r="R15" s="175">
        <f t="shared" si="1"/>
        <v>5294</v>
      </c>
      <c r="S15" s="408"/>
      <c r="T15" s="408"/>
      <c r="U15" s="408"/>
      <c r="V15" s="408"/>
      <c r="W15" s="408"/>
      <c r="X15" s="408"/>
      <c r="Y15" s="408"/>
      <c r="Z15" s="408"/>
      <c r="AA15" s="408"/>
      <c r="AB15" s="408"/>
    </row>
    <row r="16" spans="1:28" ht="12">
      <c r="A16" s="407" t="s">
        <v>567</v>
      </c>
      <c r="B16" s="181" t="s">
        <v>568</v>
      </c>
      <c r="C16" s="173" t="s">
        <v>569</v>
      </c>
      <c r="D16" s="174"/>
      <c r="E16" s="174"/>
      <c r="F16" s="174"/>
      <c r="G16" s="175">
        <f t="shared" si="2"/>
        <v>0</v>
      </c>
      <c r="H16" s="176"/>
      <c r="I16" s="176"/>
      <c r="J16" s="175">
        <f t="shared" si="3"/>
        <v>0</v>
      </c>
      <c r="K16" s="176"/>
      <c r="L16" s="176"/>
      <c r="M16" s="176"/>
      <c r="N16" s="175">
        <f t="shared" si="4"/>
        <v>0</v>
      </c>
      <c r="O16" s="176"/>
      <c r="P16" s="176"/>
      <c r="Q16" s="175">
        <f t="shared" si="0"/>
        <v>0</v>
      </c>
      <c r="R16" s="175">
        <f t="shared" si="1"/>
        <v>0</v>
      </c>
      <c r="S16" s="408"/>
      <c r="T16" s="408"/>
      <c r="U16" s="408"/>
      <c r="V16" s="408"/>
      <c r="W16" s="408"/>
      <c r="X16" s="408"/>
      <c r="Y16" s="408"/>
      <c r="Z16" s="408"/>
      <c r="AA16" s="408"/>
      <c r="AB16" s="408"/>
    </row>
    <row r="17" spans="1:28" ht="12">
      <c r="A17" s="407"/>
      <c r="B17" s="409" t="s">
        <v>570</v>
      </c>
      <c r="C17" s="182" t="s">
        <v>571</v>
      </c>
      <c r="D17" s="183">
        <f>SUM(D9:D16)</f>
        <v>8484</v>
      </c>
      <c r="E17" s="183">
        <f>SUM(E9:E16)</f>
        <v>1897</v>
      </c>
      <c r="F17" s="183">
        <f>SUM(F9:F16)</f>
        <v>0</v>
      </c>
      <c r="G17" s="175">
        <f t="shared" si="2"/>
        <v>10381</v>
      </c>
      <c r="H17" s="184">
        <f>SUM(H9:H16)</f>
        <v>0</v>
      </c>
      <c r="I17" s="184">
        <f>SUM(I9:I16)</f>
        <v>0</v>
      </c>
      <c r="J17" s="175">
        <f t="shared" si="3"/>
        <v>10381</v>
      </c>
      <c r="K17" s="184">
        <f>SUM(K9:K16)</f>
        <v>222</v>
      </c>
      <c r="L17" s="184">
        <f>SUM(L9:L16)</f>
        <v>291</v>
      </c>
      <c r="M17" s="184">
        <f>SUM(M9:M16)</f>
        <v>0</v>
      </c>
      <c r="N17" s="175">
        <f t="shared" si="4"/>
        <v>513</v>
      </c>
      <c r="O17" s="184">
        <f>SUM(O9:O16)</f>
        <v>0</v>
      </c>
      <c r="P17" s="184">
        <f>SUM(P9:P16)</f>
        <v>0</v>
      </c>
      <c r="Q17" s="175">
        <f t="shared" si="0"/>
        <v>513</v>
      </c>
      <c r="R17" s="175">
        <f t="shared" si="1"/>
        <v>9868</v>
      </c>
      <c r="S17" s="408"/>
      <c r="T17" s="408"/>
      <c r="U17" s="408"/>
      <c r="V17" s="408"/>
      <c r="W17" s="408"/>
      <c r="X17" s="408"/>
      <c r="Y17" s="408"/>
      <c r="Z17" s="408"/>
      <c r="AA17" s="408"/>
      <c r="AB17" s="408"/>
    </row>
    <row r="18" spans="1:28" ht="12">
      <c r="A18" s="410" t="s">
        <v>572</v>
      </c>
      <c r="B18" s="411" t="s">
        <v>573</v>
      </c>
      <c r="C18" s="182" t="s">
        <v>574</v>
      </c>
      <c r="D18" s="185">
        <v>53849</v>
      </c>
      <c r="E18" s="185">
        <v>144</v>
      </c>
      <c r="F18" s="185"/>
      <c r="G18" s="175">
        <f t="shared" si="2"/>
        <v>53993</v>
      </c>
      <c r="H18" s="186"/>
      <c r="I18" s="186"/>
      <c r="J18" s="175">
        <f t="shared" si="3"/>
        <v>53993</v>
      </c>
      <c r="K18" s="186"/>
      <c r="L18" s="186"/>
      <c r="M18" s="186"/>
      <c r="N18" s="175">
        <f t="shared" si="4"/>
        <v>0</v>
      </c>
      <c r="O18" s="186"/>
      <c r="P18" s="186"/>
      <c r="Q18" s="175">
        <f t="shared" si="0"/>
        <v>0</v>
      </c>
      <c r="R18" s="175">
        <f t="shared" si="1"/>
        <v>53993</v>
      </c>
      <c r="S18" s="408"/>
      <c r="T18" s="408"/>
      <c r="U18" s="408"/>
      <c r="V18" s="408"/>
      <c r="W18" s="408"/>
      <c r="X18" s="408"/>
      <c r="Y18" s="408"/>
      <c r="Z18" s="408"/>
      <c r="AA18" s="408"/>
      <c r="AB18" s="408"/>
    </row>
    <row r="19" spans="1:28" ht="12" customHeight="1">
      <c r="A19" s="405" t="s">
        <v>859</v>
      </c>
      <c r="B19" s="411" t="s">
        <v>575</v>
      </c>
      <c r="C19" s="182" t="s">
        <v>576</v>
      </c>
      <c r="D19" s="185"/>
      <c r="E19" s="185"/>
      <c r="F19" s="185"/>
      <c r="G19" s="175">
        <f t="shared" si="2"/>
        <v>0</v>
      </c>
      <c r="H19" s="186"/>
      <c r="I19" s="186"/>
      <c r="J19" s="175">
        <f t="shared" si="3"/>
        <v>0</v>
      </c>
      <c r="K19" s="186"/>
      <c r="L19" s="186"/>
      <c r="M19" s="186"/>
      <c r="N19" s="175">
        <f t="shared" si="4"/>
        <v>0</v>
      </c>
      <c r="O19" s="186"/>
      <c r="P19" s="186"/>
      <c r="Q19" s="175">
        <f t="shared" si="0"/>
        <v>0</v>
      </c>
      <c r="R19" s="175">
        <f t="shared" si="1"/>
        <v>0</v>
      </c>
      <c r="S19" s="408"/>
      <c r="T19" s="408"/>
      <c r="U19" s="408"/>
      <c r="V19" s="408"/>
      <c r="W19" s="408"/>
      <c r="X19" s="408"/>
      <c r="Y19" s="408"/>
      <c r="Z19" s="408"/>
      <c r="AA19" s="408"/>
      <c r="AB19" s="408"/>
    </row>
    <row r="20" spans="1:28" ht="12" customHeight="1">
      <c r="A20" s="187" t="s">
        <v>577</v>
      </c>
      <c r="B20" s="405" t="s">
        <v>578</v>
      </c>
      <c r="C20" s="173"/>
      <c r="D20" s="188"/>
      <c r="E20" s="188"/>
      <c r="F20" s="188"/>
      <c r="G20" s="175">
        <f t="shared" si="2"/>
        <v>0</v>
      </c>
      <c r="H20" s="189"/>
      <c r="I20" s="189"/>
      <c r="J20" s="175">
        <f t="shared" si="3"/>
        <v>0</v>
      </c>
      <c r="K20" s="189"/>
      <c r="L20" s="189"/>
      <c r="M20" s="189"/>
      <c r="N20" s="175">
        <f t="shared" si="4"/>
        <v>0</v>
      </c>
      <c r="O20" s="189"/>
      <c r="P20" s="189"/>
      <c r="Q20" s="175">
        <f t="shared" si="0"/>
        <v>0</v>
      </c>
      <c r="R20" s="175">
        <f t="shared" si="1"/>
        <v>0</v>
      </c>
      <c r="S20" s="408"/>
      <c r="T20" s="408"/>
      <c r="U20" s="408"/>
      <c r="V20" s="408"/>
      <c r="W20" s="408"/>
      <c r="X20" s="408"/>
      <c r="Y20" s="408"/>
      <c r="Z20" s="408"/>
      <c r="AA20" s="408"/>
      <c r="AB20" s="408"/>
    </row>
    <row r="21" spans="1:28" ht="12">
      <c r="A21" s="407" t="s">
        <v>546</v>
      </c>
      <c r="B21" s="407" t="s">
        <v>579</v>
      </c>
      <c r="C21" s="173" t="s">
        <v>580</v>
      </c>
      <c r="D21" s="174"/>
      <c r="E21" s="174"/>
      <c r="F21" s="174"/>
      <c r="G21" s="175">
        <f t="shared" si="2"/>
        <v>0</v>
      </c>
      <c r="H21" s="176"/>
      <c r="I21" s="176"/>
      <c r="J21" s="175">
        <f t="shared" si="3"/>
        <v>0</v>
      </c>
      <c r="K21" s="176"/>
      <c r="L21" s="176"/>
      <c r="M21" s="176"/>
      <c r="N21" s="175">
        <f t="shared" si="4"/>
        <v>0</v>
      </c>
      <c r="O21" s="176"/>
      <c r="P21" s="176"/>
      <c r="Q21" s="175">
        <f t="shared" si="0"/>
        <v>0</v>
      </c>
      <c r="R21" s="175">
        <f t="shared" si="1"/>
        <v>0</v>
      </c>
      <c r="S21" s="408"/>
      <c r="T21" s="408"/>
      <c r="U21" s="408"/>
      <c r="V21" s="408"/>
      <c r="W21" s="408"/>
      <c r="X21" s="408"/>
      <c r="Y21" s="408"/>
      <c r="Z21" s="408"/>
      <c r="AA21" s="408"/>
      <c r="AB21" s="408"/>
    </row>
    <row r="22" spans="1:28" ht="12">
      <c r="A22" s="407" t="s">
        <v>549</v>
      </c>
      <c r="B22" s="407" t="s">
        <v>581</v>
      </c>
      <c r="C22" s="173" t="s">
        <v>582</v>
      </c>
      <c r="D22" s="174">
        <v>18</v>
      </c>
      <c r="E22" s="174"/>
      <c r="F22" s="174"/>
      <c r="G22" s="175">
        <f t="shared" si="2"/>
        <v>18</v>
      </c>
      <c r="H22" s="176"/>
      <c r="I22" s="176"/>
      <c r="J22" s="175">
        <f t="shared" si="3"/>
        <v>18</v>
      </c>
      <c r="K22" s="176">
        <v>7</v>
      </c>
      <c r="L22" s="176">
        <v>4</v>
      </c>
      <c r="M22" s="176"/>
      <c r="N22" s="175">
        <f t="shared" si="4"/>
        <v>11</v>
      </c>
      <c r="O22" s="176"/>
      <c r="P22" s="176"/>
      <c r="Q22" s="175">
        <f t="shared" si="0"/>
        <v>11</v>
      </c>
      <c r="R22" s="175">
        <f t="shared" si="1"/>
        <v>7</v>
      </c>
      <c r="S22" s="408"/>
      <c r="T22" s="408"/>
      <c r="U22" s="408"/>
      <c r="V22" s="408"/>
      <c r="W22" s="408"/>
      <c r="X22" s="408"/>
      <c r="Y22" s="408"/>
      <c r="Z22" s="408"/>
      <c r="AA22" s="408"/>
      <c r="AB22" s="408"/>
    </row>
    <row r="23" spans="1:28" ht="12">
      <c r="A23" s="181" t="s">
        <v>552</v>
      </c>
      <c r="B23" s="181" t="s">
        <v>583</v>
      </c>
      <c r="C23" s="173" t="s">
        <v>584</v>
      </c>
      <c r="D23" s="174"/>
      <c r="E23" s="174"/>
      <c r="F23" s="174"/>
      <c r="G23" s="175">
        <f t="shared" si="2"/>
        <v>0</v>
      </c>
      <c r="H23" s="176"/>
      <c r="I23" s="176"/>
      <c r="J23" s="175">
        <f t="shared" si="3"/>
        <v>0</v>
      </c>
      <c r="K23" s="176"/>
      <c r="L23" s="176"/>
      <c r="M23" s="176"/>
      <c r="N23" s="175">
        <f t="shared" si="4"/>
        <v>0</v>
      </c>
      <c r="O23" s="176"/>
      <c r="P23" s="176"/>
      <c r="Q23" s="175">
        <f t="shared" si="0"/>
        <v>0</v>
      </c>
      <c r="R23" s="175">
        <f t="shared" si="1"/>
        <v>0</v>
      </c>
      <c r="S23" s="408"/>
      <c r="T23" s="408"/>
      <c r="U23" s="408"/>
      <c r="V23" s="408"/>
      <c r="W23" s="408"/>
      <c r="X23" s="408"/>
      <c r="Y23" s="408"/>
      <c r="Z23" s="408"/>
      <c r="AA23" s="408"/>
      <c r="AB23" s="408"/>
    </row>
    <row r="24" spans="1:28" ht="12">
      <c r="A24" s="407" t="s">
        <v>555</v>
      </c>
      <c r="B24" s="190" t="s">
        <v>568</v>
      </c>
      <c r="C24" s="173" t="s">
        <v>585</v>
      </c>
      <c r="D24" s="174">
        <v>13</v>
      </c>
      <c r="E24" s="174"/>
      <c r="F24" s="174"/>
      <c r="G24" s="175">
        <f t="shared" si="2"/>
        <v>13</v>
      </c>
      <c r="H24" s="176"/>
      <c r="I24" s="176"/>
      <c r="J24" s="175">
        <f t="shared" si="3"/>
        <v>13</v>
      </c>
      <c r="K24" s="176">
        <v>1</v>
      </c>
      <c r="L24" s="176">
        <v>1</v>
      </c>
      <c r="M24" s="176"/>
      <c r="N24" s="175">
        <f t="shared" si="4"/>
        <v>2</v>
      </c>
      <c r="O24" s="176"/>
      <c r="P24" s="176"/>
      <c r="Q24" s="175">
        <f t="shared" si="0"/>
        <v>2</v>
      </c>
      <c r="R24" s="175">
        <f t="shared" si="1"/>
        <v>11</v>
      </c>
      <c r="S24" s="408"/>
      <c r="T24" s="408"/>
      <c r="U24" s="408"/>
      <c r="V24" s="408"/>
      <c r="W24" s="408"/>
      <c r="X24" s="408"/>
      <c r="Y24" s="408"/>
      <c r="Z24" s="408"/>
      <c r="AA24" s="408"/>
      <c r="AB24" s="408"/>
    </row>
    <row r="25" spans="1:28" ht="12">
      <c r="A25" s="407"/>
      <c r="B25" s="409" t="s">
        <v>586</v>
      </c>
      <c r="C25" s="191" t="s">
        <v>587</v>
      </c>
      <c r="D25" s="192">
        <f>SUM(D21:D24)</f>
        <v>31</v>
      </c>
      <c r="E25" s="192">
        <f aca="true" t="shared" si="5" ref="E25:P25">SUM(E21:E24)</f>
        <v>0</v>
      </c>
      <c r="F25" s="192">
        <f t="shared" si="5"/>
        <v>0</v>
      </c>
      <c r="G25" s="193">
        <f t="shared" si="2"/>
        <v>31</v>
      </c>
      <c r="H25" s="194">
        <f t="shared" si="5"/>
        <v>0</v>
      </c>
      <c r="I25" s="194">
        <f t="shared" si="5"/>
        <v>0</v>
      </c>
      <c r="J25" s="193">
        <f t="shared" si="3"/>
        <v>31</v>
      </c>
      <c r="K25" s="194">
        <f t="shared" si="5"/>
        <v>8</v>
      </c>
      <c r="L25" s="194">
        <f t="shared" si="5"/>
        <v>5</v>
      </c>
      <c r="M25" s="194">
        <f t="shared" si="5"/>
        <v>0</v>
      </c>
      <c r="N25" s="193">
        <f t="shared" si="4"/>
        <v>13</v>
      </c>
      <c r="O25" s="194">
        <f t="shared" si="5"/>
        <v>0</v>
      </c>
      <c r="P25" s="194">
        <f t="shared" si="5"/>
        <v>0</v>
      </c>
      <c r="Q25" s="193">
        <f t="shared" si="0"/>
        <v>13</v>
      </c>
      <c r="R25" s="193">
        <f t="shared" si="1"/>
        <v>18</v>
      </c>
      <c r="S25" s="408"/>
      <c r="T25" s="408"/>
      <c r="U25" s="408"/>
      <c r="V25" s="408"/>
      <c r="W25" s="408"/>
      <c r="X25" s="408"/>
      <c r="Y25" s="408"/>
      <c r="Z25" s="408"/>
      <c r="AA25" s="408"/>
      <c r="AB25" s="408"/>
    </row>
    <row r="26" spans="1:18" ht="24" customHeight="1">
      <c r="A26" s="187" t="s">
        <v>588</v>
      </c>
      <c r="B26" s="412" t="s">
        <v>589</v>
      </c>
      <c r="C26" s="195"/>
      <c r="D26" s="196"/>
      <c r="E26" s="196"/>
      <c r="F26" s="196"/>
      <c r="G26" s="197"/>
      <c r="H26" s="198"/>
      <c r="I26" s="198"/>
      <c r="J26" s="197"/>
      <c r="K26" s="198"/>
      <c r="L26" s="198"/>
      <c r="M26" s="198"/>
      <c r="N26" s="197"/>
      <c r="O26" s="198"/>
      <c r="P26" s="198"/>
      <c r="Q26" s="197"/>
      <c r="R26" s="199"/>
    </row>
    <row r="27" spans="1:28" ht="12">
      <c r="A27" s="407" t="s">
        <v>546</v>
      </c>
      <c r="B27" s="413" t="s">
        <v>590</v>
      </c>
      <c r="C27" s="200" t="s">
        <v>591</v>
      </c>
      <c r="D27" s="201">
        <f>SUM(D28:D31)</f>
        <v>0</v>
      </c>
      <c r="E27" s="201">
        <f aca="true" t="shared" si="6" ref="E27:P27">SUM(E28:E31)</f>
        <v>0</v>
      </c>
      <c r="F27" s="201">
        <f t="shared" si="6"/>
        <v>0</v>
      </c>
      <c r="G27" s="202">
        <f t="shared" si="2"/>
        <v>0</v>
      </c>
      <c r="H27" s="203">
        <f t="shared" si="6"/>
        <v>0</v>
      </c>
      <c r="I27" s="203">
        <f t="shared" si="6"/>
        <v>0</v>
      </c>
      <c r="J27" s="202">
        <f t="shared" si="3"/>
        <v>0</v>
      </c>
      <c r="K27" s="203">
        <f t="shared" si="6"/>
        <v>0</v>
      </c>
      <c r="L27" s="203">
        <f t="shared" si="6"/>
        <v>0</v>
      </c>
      <c r="M27" s="203">
        <f t="shared" si="6"/>
        <v>0</v>
      </c>
      <c r="N27" s="202">
        <f t="shared" si="4"/>
        <v>0</v>
      </c>
      <c r="O27" s="203">
        <f t="shared" si="6"/>
        <v>0</v>
      </c>
      <c r="P27" s="203">
        <f t="shared" si="6"/>
        <v>0</v>
      </c>
      <c r="Q27" s="202">
        <f>N27+O27-P27</f>
        <v>0</v>
      </c>
      <c r="R27" s="202">
        <f>J27-Q27</f>
        <v>0</v>
      </c>
      <c r="S27" s="408"/>
      <c r="T27" s="408"/>
      <c r="U27" s="408"/>
      <c r="V27" s="408"/>
      <c r="W27" s="408"/>
      <c r="X27" s="408"/>
      <c r="Y27" s="408"/>
      <c r="Z27" s="408"/>
      <c r="AA27" s="408"/>
      <c r="AB27" s="408"/>
    </row>
    <row r="28" spans="1:28" ht="12">
      <c r="A28" s="407"/>
      <c r="B28" s="407" t="s">
        <v>362</v>
      </c>
      <c r="C28" s="173" t="s">
        <v>592</v>
      </c>
      <c r="D28" s="174"/>
      <c r="E28" s="174"/>
      <c r="F28" s="174"/>
      <c r="G28" s="175">
        <f t="shared" si="2"/>
        <v>0</v>
      </c>
      <c r="H28" s="176"/>
      <c r="I28" s="176"/>
      <c r="J28" s="175">
        <f t="shared" si="3"/>
        <v>0</v>
      </c>
      <c r="K28" s="204"/>
      <c r="L28" s="204"/>
      <c r="M28" s="204"/>
      <c r="N28" s="175">
        <f t="shared" si="4"/>
        <v>0</v>
      </c>
      <c r="O28" s="204"/>
      <c r="P28" s="204"/>
      <c r="Q28" s="175">
        <f aca="true" t="shared" si="7" ref="Q28:Q39">N28+O28-P28</f>
        <v>0</v>
      </c>
      <c r="R28" s="175">
        <f aca="true" t="shared" si="8" ref="R28:R39">J28-Q28</f>
        <v>0</v>
      </c>
      <c r="S28" s="408"/>
      <c r="T28" s="408"/>
      <c r="U28" s="408"/>
      <c r="V28" s="408"/>
      <c r="W28" s="408"/>
      <c r="X28" s="408"/>
      <c r="Y28" s="408"/>
      <c r="Z28" s="408"/>
      <c r="AA28" s="408"/>
      <c r="AB28" s="408"/>
    </row>
    <row r="29" spans="1:28" ht="12">
      <c r="A29" s="407"/>
      <c r="B29" s="407" t="s">
        <v>364</v>
      </c>
      <c r="C29" s="173" t="s">
        <v>593</v>
      </c>
      <c r="D29" s="174"/>
      <c r="E29" s="174"/>
      <c r="F29" s="174"/>
      <c r="G29" s="175">
        <f t="shared" si="2"/>
        <v>0</v>
      </c>
      <c r="H29" s="204"/>
      <c r="I29" s="204"/>
      <c r="J29" s="175">
        <f t="shared" si="3"/>
        <v>0</v>
      </c>
      <c r="K29" s="204"/>
      <c r="L29" s="204"/>
      <c r="M29" s="204"/>
      <c r="N29" s="175">
        <f t="shared" si="4"/>
        <v>0</v>
      </c>
      <c r="O29" s="204"/>
      <c r="P29" s="204"/>
      <c r="Q29" s="175">
        <f t="shared" si="7"/>
        <v>0</v>
      </c>
      <c r="R29" s="175">
        <f t="shared" si="8"/>
        <v>0</v>
      </c>
      <c r="S29" s="408"/>
      <c r="T29" s="408"/>
      <c r="U29" s="408"/>
      <c r="V29" s="408"/>
      <c r="W29" s="408"/>
      <c r="X29" s="408"/>
      <c r="Y29" s="408"/>
      <c r="Z29" s="408"/>
      <c r="AA29" s="408"/>
      <c r="AB29" s="408"/>
    </row>
    <row r="30" spans="1:28" ht="12">
      <c r="A30" s="407"/>
      <c r="B30" s="407" t="s">
        <v>367</v>
      </c>
      <c r="C30" s="173" t="s">
        <v>594</v>
      </c>
      <c r="D30" s="174"/>
      <c r="E30" s="174"/>
      <c r="F30" s="174"/>
      <c r="G30" s="175">
        <f t="shared" si="2"/>
        <v>0</v>
      </c>
      <c r="H30" s="204"/>
      <c r="I30" s="204"/>
      <c r="J30" s="175">
        <f t="shared" si="3"/>
        <v>0</v>
      </c>
      <c r="K30" s="204"/>
      <c r="L30" s="204"/>
      <c r="M30" s="204"/>
      <c r="N30" s="175">
        <f t="shared" si="4"/>
        <v>0</v>
      </c>
      <c r="O30" s="204"/>
      <c r="P30" s="204"/>
      <c r="Q30" s="175">
        <f t="shared" si="7"/>
        <v>0</v>
      </c>
      <c r="R30" s="175">
        <f t="shared" si="8"/>
        <v>0</v>
      </c>
      <c r="S30" s="408"/>
      <c r="T30" s="408"/>
      <c r="U30" s="408"/>
      <c r="V30" s="408"/>
      <c r="W30" s="408"/>
      <c r="X30" s="408"/>
      <c r="Y30" s="408"/>
      <c r="Z30" s="408"/>
      <c r="AA30" s="408"/>
      <c r="AB30" s="408"/>
    </row>
    <row r="31" spans="1:28" ht="12">
      <c r="A31" s="407"/>
      <c r="B31" s="407" t="s">
        <v>369</v>
      </c>
      <c r="C31" s="173" t="s">
        <v>595</v>
      </c>
      <c r="D31" s="174"/>
      <c r="E31" s="174"/>
      <c r="F31" s="174"/>
      <c r="G31" s="175">
        <f t="shared" si="2"/>
        <v>0</v>
      </c>
      <c r="H31" s="204"/>
      <c r="I31" s="204"/>
      <c r="J31" s="175">
        <f t="shared" si="3"/>
        <v>0</v>
      </c>
      <c r="K31" s="204"/>
      <c r="L31" s="204"/>
      <c r="M31" s="204"/>
      <c r="N31" s="175">
        <f t="shared" si="4"/>
        <v>0</v>
      </c>
      <c r="O31" s="204"/>
      <c r="P31" s="204"/>
      <c r="Q31" s="175">
        <f t="shared" si="7"/>
        <v>0</v>
      </c>
      <c r="R31" s="175">
        <f t="shared" si="8"/>
        <v>0</v>
      </c>
      <c r="S31" s="408"/>
      <c r="T31" s="408"/>
      <c r="U31" s="408"/>
      <c r="V31" s="408"/>
      <c r="W31" s="408"/>
      <c r="X31" s="408"/>
      <c r="Y31" s="408"/>
      <c r="Z31" s="408"/>
      <c r="AA31" s="408"/>
      <c r="AB31" s="408"/>
    </row>
    <row r="32" spans="1:28" ht="12">
      <c r="A32" s="407" t="s">
        <v>549</v>
      </c>
      <c r="B32" s="413" t="s">
        <v>596</v>
      </c>
      <c r="C32" s="173" t="s">
        <v>597</v>
      </c>
      <c r="D32" s="181">
        <f>SUM(D33:D36)</f>
        <v>0</v>
      </c>
      <c r="E32" s="181">
        <f aca="true" t="shared" si="9" ref="E32:P32">SUM(E33:E36)</f>
        <v>0</v>
      </c>
      <c r="F32" s="181">
        <f t="shared" si="9"/>
        <v>0</v>
      </c>
      <c r="G32" s="175">
        <f t="shared" si="2"/>
        <v>0</v>
      </c>
      <c r="H32" s="205">
        <f t="shared" si="9"/>
        <v>0</v>
      </c>
      <c r="I32" s="205">
        <f t="shared" si="9"/>
        <v>0</v>
      </c>
      <c r="J32" s="175">
        <f t="shared" si="3"/>
        <v>0</v>
      </c>
      <c r="K32" s="205">
        <f t="shared" si="9"/>
        <v>0</v>
      </c>
      <c r="L32" s="205">
        <f t="shared" si="9"/>
        <v>0</v>
      </c>
      <c r="M32" s="205">
        <f t="shared" si="9"/>
        <v>0</v>
      </c>
      <c r="N32" s="175">
        <f t="shared" si="4"/>
        <v>0</v>
      </c>
      <c r="O32" s="205">
        <f t="shared" si="9"/>
        <v>0</v>
      </c>
      <c r="P32" s="205">
        <f t="shared" si="9"/>
        <v>0</v>
      </c>
      <c r="Q32" s="175">
        <f t="shared" si="7"/>
        <v>0</v>
      </c>
      <c r="R32" s="175">
        <f t="shared" si="8"/>
        <v>0</v>
      </c>
      <c r="S32" s="408"/>
      <c r="T32" s="408"/>
      <c r="U32" s="408"/>
      <c r="V32" s="408"/>
      <c r="W32" s="408"/>
      <c r="X32" s="408"/>
      <c r="Y32" s="408"/>
      <c r="Z32" s="408"/>
      <c r="AA32" s="408"/>
      <c r="AB32" s="408"/>
    </row>
    <row r="33" spans="1:28" ht="12">
      <c r="A33" s="407"/>
      <c r="B33" s="407" t="s">
        <v>374</v>
      </c>
      <c r="C33" s="173" t="s">
        <v>598</v>
      </c>
      <c r="D33" s="174"/>
      <c r="E33" s="174"/>
      <c r="F33" s="174"/>
      <c r="G33" s="175">
        <f t="shared" si="2"/>
        <v>0</v>
      </c>
      <c r="H33" s="204"/>
      <c r="I33" s="204"/>
      <c r="J33" s="175">
        <f t="shared" si="3"/>
        <v>0</v>
      </c>
      <c r="K33" s="204"/>
      <c r="L33" s="204"/>
      <c r="M33" s="204"/>
      <c r="N33" s="175">
        <f t="shared" si="4"/>
        <v>0</v>
      </c>
      <c r="O33" s="204"/>
      <c r="P33" s="204"/>
      <c r="Q33" s="175">
        <f t="shared" si="7"/>
        <v>0</v>
      </c>
      <c r="R33" s="175">
        <f t="shared" si="8"/>
        <v>0</v>
      </c>
      <c r="S33" s="408"/>
      <c r="T33" s="408"/>
      <c r="U33" s="408"/>
      <c r="V33" s="408"/>
      <c r="W33" s="408"/>
      <c r="X33" s="408"/>
      <c r="Y33" s="408"/>
      <c r="Z33" s="408"/>
      <c r="AA33" s="408"/>
      <c r="AB33" s="408"/>
    </row>
    <row r="34" spans="1:28" ht="12">
      <c r="A34" s="407"/>
      <c r="B34" s="407" t="s">
        <v>599</v>
      </c>
      <c r="C34" s="173" t="s">
        <v>600</v>
      </c>
      <c r="D34" s="174"/>
      <c r="E34" s="174"/>
      <c r="F34" s="174"/>
      <c r="G34" s="175">
        <f t="shared" si="2"/>
        <v>0</v>
      </c>
      <c r="H34" s="204"/>
      <c r="I34" s="204"/>
      <c r="J34" s="175">
        <f t="shared" si="3"/>
        <v>0</v>
      </c>
      <c r="K34" s="204"/>
      <c r="L34" s="204"/>
      <c r="M34" s="204"/>
      <c r="N34" s="175">
        <f t="shared" si="4"/>
        <v>0</v>
      </c>
      <c r="O34" s="204"/>
      <c r="P34" s="204"/>
      <c r="Q34" s="175">
        <f t="shared" si="7"/>
        <v>0</v>
      </c>
      <c r="R34" s="175">
        <f t="shared" si="8"/>
        <v>0</v>
      </c>
      <c r="S34" s="408"/>
      <c r="T34" s="408"/>
      <c r="U34" s="408"/>
      <c r="V34" s="408"/>
      <c r="W34" s="408"/>
      <c r="X34" s="408"/>
      <c r="Y34" s="408"/>
      <c r="Z34" s="408"/>
      <c r="AA34" s="408"/>
      <c r="AB34" s="408"/>
    </row>
    <row r="35" spans="1:28" ht="12">
      <c r="A35" s="407"/>
      <c r="B35" s="407" t="s">
        <v>601</v>
      </c>
      <c r="C35" s="173" t="s">
        <v>602</v>
      </c>
      <c r="D35" s="174"/>
      <c r="E35" s="174"/>
      <c r="F35" s="174"/>
      <c r="G35" s="175">
        <f t="shared" si="2"/>
        <v>0</v>
      </c>
      <c r="H35" s="204"/>
      <c r="I35" s="204"/>
      <c r="J35" s="175">
        <f t="shared" si="3"/>
        <v>0</v>
      </c>
      <c r="K35" s="204"/>
      <c r="L35" s="204"/>
      <c r="M35" s="204"/>
      <c r="N35" s="175">
        <f t="shared" si="4"/>
        <v>0</v>
      </c>
      <c r="O35" s="204"/>
      <c r="P35" s="204"/>
      <c r="Q35" s="175">
        <f t="shared" si="7"/>
        <v>0</v>
      </c>
      <c r="R35" s="175">
        <f t="shared" si="8"/>
        <v>0</v>
      </c>
      <c r="S35" s="408"/>
      <c r="T35" s="408"/>
      <c r="U35" s="408"/>
      <c r="V35" s="408"/>
      <c r="W35" s="408"/>
      <c r="X35" s="408"/>
      <c r="Y35" s="408"/>
      <c r="Z35" s="408"/>
      <c r="AA35" s="408"/>
      <c r="AB35" s="408"/>
    </row>
    <row r="36" spans="1:28" ht="12">
      <c r="A36" s="407"/>
      <c r="B36" s="407" t="s">
        <v>603</v>
      </c>
      <c r="C36" s="173" t="s">
        <v>604</v>
      </c>
      <c r="D36" s="174"/>
      <c r="E36" s="174"/>
      <c r="F36" s="174"/>
      <c r="G36" s="175">
        <f t="shared" si="2"/>
        <v>0</v>
      </c>
      <c r="H36" s="204"/>
      <c r="I36" s="204"/>
      <c r="J36" s="175">
        <f t="shared" si="3"/>
        <v>0</v>
      </c>
      <c r="K36" s="204"/>
      <c r="L36" s="204"/>
      <c r="M36" s="204"/>
      <c r="N36" s="175">
        <f t="shared" si="4"/>
        <v>0</v>
      </c>
      <c r="O36" s="204"/>
      <c r="P36" s="204"/>
      <c r="Q36" s="175">
        <f t="shared" si="7"/>
        <v>0</v>
      </c>
      <c r="R36" s="175">
        <f t="shared" si="8"/>
        <v>0</v>
      </c>
      <c r="S36" s="408"/>
      <c r="T36" s="408"/>
      <c r="U36" s="408"/>
      <c r="V36" s="408"/>
      <c r="W36" s="408"/>
      <c r="X36" s="408"/>
      <c r="Y36" s="408"/>
      <c r="Z36" s="408"/>
      <c r="AA36" s="408"/>
      <c r="AB36" s="408"/>
    </row>
    <row r="37" spans="1:28" ht="12">
      <c r="A37" s="407" t="s">
        <v>552</v>
      </c>
      <c r="B37" s="407" t="s">
        <v>568</v>
      </c>
      <c r="C37" s="173" t="s">
        <v>605</v>
      </c>
      <c r="D37" s="174"/>
      <c r="E37" s="174"/>
      <c r="F37" s="174"/>
      <c r="G37" s="175">
        <f t="shared" si="2"/>
        <v>0</v>
      </c>
      <c r="H37" s="204"/>
      <c r="I37" s="204"/>
      <c r="J37" s="175">
        <f t="shared" si="3"/>
        <v>0</v>
      </c>
      <c r="K37" s="204"/>
      <c r="L37" s="204"/>
      <c r="M37" s="204"/>
      <c r="N37" s="175">
        <f t="shared" si="4"/>
        <v>0</v>
      </c>
      <c r="O37" s="204"/>
      <c r="P37" s="204"/>
      <c r="Q37" s="175">
        <f t="shared" si="7"/>
        <v>0</v>
      </c>
      <c r="R37" s="175">
        <f t="shared" si="8"/>
        <v>0</v>
      </c>
      <c r="S37" s="408"/>
      <c r="T37" s="408"/>
      <c r="U37" s="408"/>
      <c r="V37" s="408"/>
      <c r="W37" s="408"/>
      <c r="X37" s="408"/>
      <c r="Y37" s="408"/>
      <c r="Z37" s="408"/>
      <c r="AA37" s="408"/>
      <c r="AB37" s="408"/>
    </row>
    <row r="38" spans="1:28" ht="12">
      <c r="A38" s="407"/>
      <c r="B38" s="409" t="s">
        <v>606</v>
      </c>
      <c r="C38" s="182" t="s">
        <v>607</v>
      </c>
      <c r="D38" s="183">
        <f>D27+D32+D37</f>
        <v>0</v>
      </c>
      <c r="E38" s="183">
        <f aca="true" t="shared" si="10" ref="E38:P38">E27+E32+E37</f>
        <v>0</v>
      </c>
      <c r="F38" s="183">
        <f t="shared" si="10"/>
        <v>0</v>
      </c>
      <c r="G38" s="175">
        <f t="shared" si="2"/>
        <v>0</v>
      </c>
      <c r="H38" s="184">
        <f t="shared" si="10"/>
        <v>0</v>
      </c>
      <c r="I38" s="184">
        <f t="shared" si="10"/>
        <v>0</v>
      </c>
      <c r="J38" s="175">
        <f t="shared" si="3"/>
        <v>0</v>
      </c>
      <c r="K38" s="184">
        <f t="shared" si="10"/>
        <v>0</v>
      </c>
      <c r="L38" s="184">
        <f t="shared" si="10"/>
        <v>0</v>
      </c>
      <c r="M38" s="184">
        <f t="shared" si="10"/>
        <v>0</v>
      </c>
      <c r="N38" s="175">
        <f t="shared" si="4"/>
        <v>0</v>
      </c>
      <c r="O38" s="184">
        <f t="shared" si="10"/>
        <v>0</v>
      </c>
      <c r="P38" s="184">
        <f t="shared" si="10"/>
        <v>0</v>
      </c>
      <c r="Q38" s="175">
        <f t="shared" si="7"/>
        <v>0</v>
      </c>
      <c r="R38" s="175">
        <f t="shared" si="8"/>
        <v>0</v>
      </c>
      <c r="S38" s="408"/>
      <c r="T38" s="408"/>
      <c r="U38" s="408"/>
      <c r="V38" s="408"/>
      <c r="W38" s="408"/>
      <c r="X38" s="408"/>
      <c r="Y38" s="408"/>
      <c r="Z38" s="408"/>
      <c r="AA38" s="408"/>
      <c r="AB38" s="408"/>
    </row>
    <row r="39" spans="1:28" ht="12">
      <c r="A39" s="410" t="s">
        <v>608</v>
      </c>
      <c r="B39" s="410" t="s">
        <v>609</v>
      </c>
      <c r="C39" s="182" t="s">
        <v>610</v>
      </c>
      <c r="D39" s="206"/>
      <c r="E39" s="206"/>
      <c r="F39" s="206"/>
      <c r="G39" s="175">
        <f t="shared" si="2"/>
        <v>0</v>
      </c>
      <c r="H39" s="206"/>
      <c r="I39" s="206"/>
      <c r="J39" s="175">
        <f t="shared" si="3"/>
        <v>0</v>
      </c>
      <c r="K39" s="206"/>
      <c r="L39" s="206"/>
      <c r="M39" s="206"/>
      <c r="N39" s="175">
        <f t="shared" si="4"/>
        <v>0</v>
      </c>
      <c r="O39" s="206"/>
      <c r="P39" s="206"/>
      <c r="Q39" s="175">
        <f t="shared" si="7"/>
        <v>0</v>
      </c>
      <c r="R39" s="175">
        <f t="shared" si="8"/>
        <v>0</v>
      </c>
      <c r="S39" s="408"/>
      <c r="T39" s="408"/>
      <c r="U39" s="408"/>
      <c r="V39" s="408"/>
      <c r="W39" s="408"/>
      <c r="X39" s="408"/>
      <c r="Y39" s="408"/>
      <c r="Z39" s="408"/>
      <c r="AA39" s="408"/>
      <c r="AB39" s="408"/>
    </row>
    <row r="40" spans="1:28" ht="12">
      <c r="A40" s="407"/>
      <c r="B40" s="410" t="s">
        <v>611</v>
      </c>
      <c r="C40" s="207" t="s">
        <v>612</v>
      </c>
      <c r="D40" s="208">
        <f>D17+D18+D19+D25+D38+D39</f>
        <v>62364</v>
      </c>
      <c r="E40" s="208">
        <f>E17+E18+E19+E25+E38+E39</f>
        <v>2041</v>
      </c>
      <c r="F40" s="208">
        <f aca="true" t="shared" si="11" ref="F40:R40">F17+F18+F19+F25+F38+F39</f>
        <v>0</v>
      </c>
      <c r="G40" s="208">
        <f t="shared" si="11"/>
        <v>64405</v>
      </c>
      <c r="H40" s="208">
        <f t="shared" si="11"/>
        <v>0</v>
      </c>
      <c r="I40" s="208">
        <f t="shared" si="11"/>
        <v>0</v>
      </c>
      <c r="J40" s="208">
        <f t="shared" si="11"/>
        <v>64405</v>
      </c>
      <c r="K40" s="208">
        <f t="shared" si="11"/>
        <v>230</v>
      </c>
      <c r="L40" s="208">
        <f t="shared" si="11"/>
        <v>296</v>
      </c>
      <c r="M40" s="208">
        <f t="shared" si="11"/>
        <v>0</v>
      </c>
      <c r="N40" s="208">
        <f t="shared" si="11"/>
        <v>526</v>
      </c>
      <c r="O40" s="208">
        <f t="shared" si="11"/>
        <v>0</v>
      </c>
      <c r="P40" s="208">
        <f t="shared" si="11"/>
        <v>0</v>
      </c>
      <c r="Q40" s="208">
        <f t="shared" si="11"/>
        <v>526</v>
      </c>
      <c r="R40" s="208">
        <f t="shared" si="11"/>
        <v>63879</v>
      </c>
      <c r="S40" s="408"/>
      <c r="T40" s="408"/>
      <c r="U40" s="408"/>
      <c r="V40" s="408"/>
      <c r="W40" s="408"/>
      <c r="X40" s="408"/>
      <c r="Y40" s="408"/>
      <c r="Z40" s="408"/>
      <c r="AA40" s="408"/>
      <c r="AB40" s="408"/>
    </row>
    <row r="41" spans="1:18" ht="12">
      <c r="A41" s="400"/>
      <c r="B41" s="400"/>
      <c r="C41" s="400"/>
      <c r="D41" s="209"/>
      <c r="E41" s="209"/>
      <c r="F41" s="209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</row>
    <row r="42" spans="1:18" ht="12">
      <c r="A42" s="400"/>
      <c r="B42" s="400" t="s">
        <v>613</v>
      </c>
      <c r="C42" s="400"/>
      <c r="D42" s="211"/>
      <c r="E42" s="211"/>
      <c r="F42" s="211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</row>
    <row r="43" spans="1:18" ht="12">
      <c r="A43" s="400"/>
      <c r="B43" s="400"/>
      <c r="C43" s="400"/>
      <c r="D43" s="211"/>
      <c r="E43" s="211"/>
      <c r="F43" s="211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</row>
    <row r="44" spans="1:18" ht="12">
      <c r="A44" s="400"/>
      <c r="B44" s="414"/>
      <c r="C44" s="414"/>
      <c r="D44" s="400"/>
      <c r="E44" s="400"/>
      <c r="F44" s="400"/>
      <c r="G44" s="400"/>
      <c r="H44" s="415"/>
      <c r="I44" s="415"/>
      <c r="J44" s="415"/>
      <c r="K44" s="606"/>
      <c r="L44" s="606"/>
      <c r="M44" s="606"/>
      <c r="N44" s="606"/>
      <c r="O44" s="592"/>
      <c r="P44" s="589"/>
      <c r="Q44" s="589"/>
      <c r="R44" s="589"/>
    </row>
    <row r="45" spans="1:18" ht="12">
      <c r="A45" s="416"/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</row>
    <row r="46" spans="1:18" ht="12">
      <c r="A46" s="416"/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</row>
    <row r="47" spans="1:18" s="418" customFormat="1" ht="12.75">
      <c r="A47" s="417"/>
      <c r="B47" s="417" t="s">
        <v>868</v>
      </c>
      <c r="C47" s="417"/>
      <c r="D47" s="417"/>
      <c r="E47" s="417"/>
      <c r="F47" s="417"/>
      <c r="G47" s="417"/>
      <c r="H47" s="417" t="s">
        <v>614</v>
      </c>
      <c r="I47" s="417"/>
      <c r="J47" s="417"/>
      <c r="K47" s="417"/>
      <c r="L47" s="417"/>
      <c r="M47" s="417"/>
      <c r="N47" s="417"/>
      <c r="O47" s="417" t="s">
        <v>268</v>
      </c>
      <c r="P47" s="417"/>
      <c r="Q47" s="417"/>
      <c r="R47" s="417"/>
    </row>
    <row r="48" spans="1:18" ht="12">
      <c r="A48" s="416"/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</row>
    <row r="49" spans="1:18" ht="12">
      <c r="A49" s="416"/>
      <c r="B49" s="416"/>
      <c r="C49" s="416"/>
      <c r="D49" s="416"/>
      <c r="E49" s="416"/>
      <c r="F49" s="416"/>
      <c r="G49" s="416"/>
      <c r="H49" s="416"/>
      <c r="I49" s="587" t="s">
        <v>857</v>
      </c>
      <c r="J49" s="587"/>
      <c r="K49" s="416"/>
      <c r="L49" s="416"/>
      <c r="M49" s="416"/>
      <c r="N49" s="416"/>
      <c r="O49" s="416"/>
      <c r="P49" s="587" t="s">
        <v>858</v>
      </c>
      <c r="Q49" s="587"/>
      <c r="R49" s="587"/>
    </row>
    <row r="50" spans="1:18" ht="12">
      <c r="A50" s="416"/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55">
      <selection activeCell="A90" sqref="A90"/>
    </sheetView>
  </sheetViews>
  <sheetFormatPr defaultColWidth="9.140625" defaultRowHeight="12.75"/>
  <cols>
    <col min="1" max="1" width="47.28125" style="163" customWidth="1"/>
    <col min="2" max="2" width="11.8515625" style="290" customWidth="1"/>
    <col min="3" max="3" width="13.421875" style="163" customWidth="1"/>
    <col min="4" max="4" width="12.421875" style="163" customWidth="1"/>
    <col min="5" max="5" width="13.140625" style="163" customWidth="1"/>
    <col min="6" max="6" width="14.8515625" style="163" customWidth="1"/>
    <col min="7" max="26" width="10.7109375" style="163" hidden="1" customWidth="1"/>
    <col min="27" max="16384" width="10.7109375" style="163" customWidth="1"/>
  </cols>
  <sheetData>
    <row r="1" spans="1:15" ht="24" customHeight="1">
      <c r="A1" s="611" t="s">
        <v>615</v>
      </c>
      <c r="B1" s="611"/>
      <c r="C1" s="611"/>
      <c r="D1" s="611"/>
      <c r="E1" s="611"/>
      <c r="F1" s="216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2">
      <c r="A2" s="218"/>
      <c r="B2" s="219"/>
      <c r="C2" s="220"/>
      <c r="E2" s="221"/>
      <c r="F2" s="222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13.5" customHeight="1">
      <c r="A3" s="612" t="s">
        <v>785</v>
      </c>
      <c r="B3" s="612"/>
      <c r="C3" s="164" t="s">
        <v>1</v>
      </c>
      <c r="E3" s="215">
        <v>131457471</v>
      </c>
      <c r="F3" s="215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15">
      <c r="A4" s="613" t="str">
        <f>"Отчетен период: "&amp;'справка №1-БАЛАНС'!E5</f>
        <v>Отчетен период: 01.01.2009 - 30.06.2009 г.</v>
      </c>
      <c r="B4" s="613"/>
      <c r="C4" s="166" t="s">
        <v>2</v>
      </c>
      <c r="D4" s="166"/>
      <c r="E4" s="16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5" ht="12.75" customHeight="1">
      <c r="A5" s="225" t="s">
        <v>616</v>
      </c>
      <c r="B5" s="226"/>
      <c r="C5" s="227"/>
      <c r="D5" s="227"/>
      <c r="E5" s="228" t="s">
        <v>617</v>
      </c>
      <c r="F5" s="229"/>
      <c r="G5" s="217"/>
      <c r="H5" s="217"/>
      <c r="I5" s="217"/>
      <c r="J5" s="217"/>
      <c r="K5" s="217"/>
      <c r="L5" s="217"/>
      <c r="M5" s="217"/>
      <c r="N5" s="217"/>
      <c r="O5" s="217"/>
    </row>
    <row r="6" spans="1:15" s="170" customFormat="1" ht="24">
      <c r="A6" s="230" t="s">
        <v>210</v>
      </c>
      <c r="B6" s="231" t="s">
        <v>5</v>
      </c>
      <c r="C6" s="232" t="s">
        <v>618</v>
      </c>
      <c r="D6" s="233" t="s">
        <v>619</v>
      </c>
      <c r="E6" s="233"/>
      <c r="F6" s="234"/>
      <c r="G6" s="235"/>
      <c r="H6" s="235"/>
      <c r="I6" s="235"/>
      <c r="J6" s="235"/>
      <c r="K6" s="235"/>
      <c r="L6" s="235"/>
      <c r="M6" s="235"/>
      <c r="N6" s="235"/>
      <c r="O6" s="236"/>
    </row>
    <row r="7" spans="1:15" s="170" customFormat="1" ht="12">
      <c r="A7" s="230"/>
      <c r="B7" s="237"/>
      <c r="C7" s="232"/>
      <c r="D7" s="238" t="s">
        <v>620</v>
      </c>
      <c r="E7" s="239" t="s">
        <v>621</v>
      </c>
      <c r="F7" s="234"/>
      <c r="G7" s="235"/>
      <c r="H7" s="235"/>
      <c r="I7" s="235"/>
      <c r="J7" s="235"/>
      <c r="K7" s="235"/>
      <c r="L7" s="235"/>
      <c r="M7" s="235"/>
      <c r="N7" s="235"/>
      <c r="O7" s="235"/>
    </row>
    <row r="8" spans="1:15" s="170" customFormat="1" ht="12">
      <c r="A8" s="240" t="s">
        <v>8</v>
      </c>
      <c r="B8" s="237" t="s">
        <v>9</v>
      </c>
      <c r="C8" s="240">
        <v>1</v>
      </c>
      <c r="D8" s="240">
        <v>2</v>
      </c>
      <c r="E8" s="240">
        <v>3</v>
      </c>
      <c r="F8" s="234"/>
      <c r="G8" s="235"/>
      <c r="H8" s="235"/>
      <c r="I8" s="235"/>
      <c r="J8" s="235"/>
      <c r="K8" s="235"/>
      <c r="L8" s="235"/>
      <c r="M8" s="235"/>
      <c r="N8" s="235"/>
      <c r="O8" s="235"/>
    </row>
    <row r="9" spans="1:15" ht="12">
      <c r="A9" s="238" t="s">
        <v>622</v>
      </c>
      <c r="B9" s="241" t="s">
        <v>623</v>
      </c>
      <c r="C9" s="242"/>
      <c r="D9" s="242"/>
      <c r="E9" s="243">
        <f>C9-D9</f>
        <v>0</v>
      </c>
      <c r="F9" s="244"/>
      <c r="G9" s="217"/>
      <c r="H9" s="217"/>
      <c r="I9" s="217"/>
      <c r="J9" s="217"/>
      <c r="K9" s="217"/>
      <c r="L9" s="217"/>
      <c r="M9" s="217"/>
      <c r="N9" s="217"/>
      <c r="O9" s="217"/>
    </row>
    <row r="10" spans="1:15" ht="12">
      <c r="A10" s="238" t="s">
        <v>624</v>
      </c>
      <c r="B10" s="245"/>
      <c r="C10" s="246"/>
      <c r="D10" s="246"/>
      <c r="E10" s="243"/>
      <c r="F10" s="244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>
      <c r="A11" s="247" t="s">
        <v>625</v>
      </c>
      <c r="B11" s="248" t="s">
        <v>626</v>
      </c>
      <c r="C11" s="249">
        <f>SUM(C12:C14)</f>
        <v>0</v>
      </c>
      <c r="D11" s="249">
        <f>SUM(D12:D14)</f>
        <v>0</v>
      </c>
      <c r="E11" s="243">
        <f>SUM(E12:E14)</f>
        <v>0</v>
      </c>
      <c r="F11" s="244"/>
      <c r="G11" s="250"/>
      <c r="H11" s="250"/>
      <c r="I11" s="250"/>
      <c r="J11" s="250"/>
      <c r="K11" s="250"/>
      <c r="L11" s="250"/>
      <c r="M11" s="250"/>
      <c r="N11" s="250"/>
      <c r="O11" s="250"/>
    </row>
    <row r="12" spans="1:15" ht="12">
      <c r="A12" s="247" t="s">
        <v>627</v>
      </c>
      <c r="B12" s="248" t="s">
        <v>628</v>
      </c>
      <c r="C12" s="242"/>
      <c r="D12" s="242"/>
      <c r="E12" s="243">
        <f aca="true" t="shared" si="0" ref="E12:E42">C12-D12</f>
        <v>0</v>
      </c>
      <c r="F12" s="244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2">
      <c r="A13" s="247" t="s">
        <v>629</v>
      </c>
      <c r="B13" s="248" t="s">
        <v>630</v>
      </c>
      <c r="C13" s="242"/>
      <c r="D13" s="242"/>
      <c r="E13" s="243">
        <f t="shared" si="0"/>
        <v>0</v>
      </c>
      <c r="F13" s="244"/>
      <c r="G13" s="217"/>
      <c r="H13" s="217"/>
      <c r="I13" s="217"/>
      <c r="J13" s="217"/>
      <c r="K13" s="217"/>
      <c r="L13" s="217"/>
      <c r="M13" s="217"/>
      <c r="N13" s="217"/>
      <c r="O13" s="217"/>
    </row>
    <row r="14" spans="1:15" ht="12">
      <c r="A14" s="247" t="s">
        <v>631</v>
      </c>
      <c r="B14" s="248" t="s">
        <v>632</v>
      </c>
      <c r="C14" s="242"/>
      <c r="D14" s="242"/>
      <c r="E14" s="243">
        <f t="shared" si="0"/>
        <v>0</v>
      </c>
      <c r="F14" s="244"/>
      <c r="G14" s="217"/>
      <c r="H14" s="217"/>
      <c r="I14" s="217"/>
      <c r="J14" s="217"/>
      <c r="K14" s="217"/>
      <c r="L14" s="217"/>
      <c r="M14" s="217"/>
      <c r="N14" s="217"/>
      <c r="O14" s="217"/>
    </row>
    <row r="15" spans="1:15" ht="12">
      <c r="A15" s="247" t="s">
        <v>633</v>
      </c>
      <c r="B15" s="248" t="s">
        <v>634</v>
      </c>
      <c r="C15" s="242"/>
      <c r="D15" s="242"/>
      <c r="E15" s="243">
        <f t="shared" si="0"/>
        <v>0</v>
      </c>
      <c r="F15" s="244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>
      <c r="A16" s="247" t="s">
        <v>635</v>
      </c>
      <c r="B16" s="248" t="s">
        <v>636</v>
      </c>
      <c r="C16" s="249">
        <f>+C17+C18</f>
        <v>0</v>
      </c>
      <c r="D16" s="249">
        <f>+D17+D18</f>
        <v>0</v>
      </c>
      <c r="E16" s="243">
        <f t="shared" si="0"/>
        <v>0</v>
      </c>
      <c r="F16" s="244"/>
      <c r="G16" s="250"/>
      <c r="H16" s="250"/>
      <c r="I16" s="250"/>
      <c r="J16" s="250"/>
      <c r="K16" s="250"/>
      <c r="L16" s="250"/>
      <c r="M16" s="250"/>
      <c r="N16" s="250"/>
      <c r="O16" s="250"/>
    </row>
    <row r="17" spans="1:15" ht="12">
      <c r="A17" s="247" t="s">
        <v>637</v>
      </c>
      <c r="B17" s="248" t="s">
        <v>638</v>
      </c>
      <c r="C17" s="242"/>
      <c r="D17" s="242"/>
      <c r="E17" s="243">
        <f t="shared" si="0"/>
        <v>0</v>
      </c>
      <c r="F17" s="244"/>
      <c r="G17" s="217"/>
      <c r="H17" s="217"/>
      <c r="I17" s="217"/>
      <c r="J17" s="217"/>
      <c r="K17" s="217"/>
      <c r="L17" s="217"/>
      <c r="M17" s="217"/>
      <c r="N17" s="217"/>
      <c r="O17" s="217"/>
    </row>
    <row r="18" spans="1:15" ht="12">
      <c r="A18" s="247" t="s">
        <v>631</v>
      </c>
      <c r="B18" s="248" t="s">
        <v>639</v>
      </c>
      <c r="C18" s="242"/>
      <c r="D18" s="242"/>
      <c r="E18" s="243">
        <f t="shared" si="0"/>
        <v>0</v>
      </c>
      <c r="F18" s="244"/>
      <c r="G18" s="217"/>
      <c r="H18" s="217"/>
      <c r="I18" s="217"/>
      <c r="J18" s="217"/>
      <c r="K18" s="217"/>
      <c r="L18" s="217"/>
      <c r="M18" s="217"/>
      <c r="N18" s="217"/>
      <c r="O18" s="217"/>
    </row>
    <row r="19" spans="1:15" ht="12">
      <c r="A19" s="251" t="s">
        <v>640</v>
      </c>
      <c r="B19" s="241" t="s">
        <v>641</v>
      </c>
      <c r="C19" s="246">
        <f>C11+C15+C16</f>
        <v>0</v>
      </c>
      <c r="D19" s="246">
        <f>D11+D15+D16</f>
        <v>0</v>
      </c>
      <c r="E19" s="252">
        <f>E11+E15+E16</f>
        <v>0</v>
      </c>
      <c r="F19" s="244"/>
      <c r="G19" s="250"/>
      <c r="H19" s="250"/>
      <c r="I19" s="250"/>
      <c r="J19" s="250"/>
      <c r="K19" s="250"/>
      <c r="L19" s="250"/>
      <c r="M19" s="250"/>
      <c r="N19" s="250"/>
      <c r="O19" s="250"/>
    </row>
    <row r="20" spans="1:15" ht="12">
      <c r="A20" s="238" t="s">
        <v>642</v>
      </c>
      <c r="B20" s="245"/>
      <c r="C20" s="249"/>
      <c r="D20" s="246"/>
      <c r="E20" s="243">
        <f t="shared" si="0"/>
        <v>0</v>
      </c>
      <c r="F20" s="244"/>
      <c r="G20" s="217"/>
      <c r="H20" s="217"/>
      <c r="I20" s="217"/>
      <c r="J20" s="217"/>
      <c r="K20" s="217"/>
      <c r="L20" s="217"/>
      <c r="M20" s="217"/>
      <c r="N20" s="217"/>
      <c r="O20" s="217"/>
    </row>
    <row r="21" spans="1:15" ht="12">
      <c r="A21" s="247" t="s">
        <v>643</v>
      </c>
      <c r="B21" s="241" t="s">
        <v>644</v>
      </c>
      <c r="C21" s="242"/>
      <c r="D21" s="242"/>
      <c r="E21" s="243">
        <f t="shared" si="0"/>
        <v>0</v>
      </c>
      <c r="F21" s="244"/>
      <c r="G21" s="217"/>
      <c r="H21" s="217"/>
      <c r="I21" s="217"/>
      <c r="J21" s="217"/>
      <c r="K21" s="217"/>
      <c r="L21" s="217"/>
      <c r="M21" s="217"/>
      <c r="N21" s="217"/>
      <c r="O21" s="217"/>
    </row>
    <row r="22" spans="1:15" ht="12">
      <c r="A22" s="247"/>
      <c r="B22" s="245"/>
      <c r="C22" s="249"/>
      <c r="D22" s="246"/>
      <c r="E22" s="243"/>
      <c r="F22" s="244"/>
      <c r="G22" s="217"/>
      <c r="H22" s="217"/>
      <c r="I22" s="217"/>
      <c r="J22" s="217"/>
      <c r="K22" s="217"/>
      <c r="L22" s="217"/>
      <c r="M22" s="217"/>
      <c r="N22" s="217"/>
      <c r="O22" s="217"/>
    </row>
    <row r="23" spans="1:15" ht="12">
      <c r="A23" s="238" t="s">
        <v>645</v>
      </c>
      <c r="B23" s="253"/>
      <c r="C23" s="249"/>
      <c r="D23" s="246"/>
      <c r="E23" s="243"/>
      <c r="F23" s="244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">
      <c r="A24" s="247" t="s">
        <v>646</v>
      </c>
      <c r="B24" s="248" t="s">
        <v>647</v>
      </c>
      <c r="C24" s="249">
        <f>SUM(C25:C27)</f>
        <v>853</v>
      </c>
      <c r="D24" s="249">
        <f>SUM(D25:D27)</f>
        <v>853</v>
      </c>
      <c r="E24" s="243">
        <f>SUM(E25:E27)</f>
        <v>0</v>
      </c>
      <c r="F24" s="244"/>
      <c r="G24" s="250"/>
      <c r="H24" s="250"/>
      <c r="I24" s="250"/>
      <c r="J24" s="250"/>
      <c r="K24" s="250"/>
      <c r="L24" s="250"/>
      <c r="M24" s="250"/>
      <c r="N24" s="250"/>
      <c r="O24" s="250"/>
    </row>
    <row r="25" spans="1:15" ht="12">
      <c r="A25" s="247" t="s">
        <v>648</v>
      </c>
      <c r="B25" s="248" t="s">
        <v>649</v>
      </c>
      <c r="C25" s="242"/>
      <c r="D25" s="242"/>
      <c r="E25" s="243">
        <f t="shared" si="0"/>
        <v>0</v>
      </c>
      <c r="F25" s="244"/>
      <c r="G25" s="217"/>
      <c r="H25" s="217"/>
      <c r="I25" s="217"/>
      <c r="J25" s="217"/>
      <c r="K25" s="217"/>
      <c r="L25" s="217"/>
      <c r="M25" s="217"/>
      <c r="N25" s="217"/>
      <c r="O25" s="217"/>
    </row>
    <row r="26" spans="1:15" ht="12">
      <c r="A26" s="247" t="s">
        <v>650</v>
      </c>
      <c r="B26" s="248" t="s">
        <v>651</v>
      </c>
      <c r="C26" s="242">
        <v>839</v>
      </c>
      <c r="D26" s="242">
        <v>839</v>
      </c>
      <c r="E26" s="243">
        <f t="shared" si="0"/>
        <v>0</v>
      </c>
      <c r="F26" s="244"/>
      <c r="G26" s="217"/>
      <c r="H26" s="217"/>
      <c r="I26" s="217"/>
      <c r="J26" s="217"/>
      <c r="K26" s="217"/>
      <c r="L26" s="217"/>
      <c r="M26" s="217"/>
      <c r="N26" s="217"/>
      <c r="O26" s="217"/>
    </row>
    <row r="27" spans="1:15" ht="12">
      <c r="A27" s="247" t="s">
        <v>865</v>
      </c>
      <c r="B27" s="248" t="s">
        <v>652</v>
      </c>
      <c r="C27" s="242">
        <v>14</v>
      </c>
      <c r="D27" s="242">
        <v>14</v>
      </c>
      <c r="E27" s="243">
        <f t="shared" si="0"/>
        <v>0</v>
      </c>
      <c r="F27" s="244"/>
      <c r="G27" s="217"/>
      <c r="H27" s="217"/>
      <c r="I27" s="217"/>
      <c r="J27" s="217"/>
      <c r="K27" s="217"/>
      <c r="L27" s="217"/>
      <c r="M27" s="217"/>
      <c r="N27" s="217"/>
      <c r="O27" s="217"/>
    </row>
    <row r="28" spans="1:15" ht="12">
      <c r="A28" s="247" t="s">
        <v>653</v>
      </c>
      <c r="B28" s="248" t="s">
        <v>654</v>
      </c>
      <c r="C28" s="242">
        <v>60</v>
      </c>
      <c r="D28" s="242">
        <v>60</v>
      </c>
      <c r="E28" s="243">
        <f t="shared" si="0"/>
        <v>0</v>
      </c>
      <c r="F28" s="244"/>
      <c r="G28" s="217"/>
      <c r="H28" s="217"/>
      <c r="I28" s="217"/>
      <c r="J28" s="217"/>
      <c r="K28" s="217"/>
      <c r="L28" s="217"/>
      <c r="M28" s="217"/>
      <c r="N28" s="217"/>
      <c r="O28" s="217"/>
    </row>
    <row r="29" spans="1:15" ht="12">
      <c r="A29" s="247" t="s">
        <v>655</v>
      </c>
      <c r="B29" s="248" t="s">
        <v>656</v>
      </c>
      <c r="C29" s="242">
        <v>1421</v>
      </c>
      <c r="D29" s="242">
        <v>1421</v>
      </c>
      <c r="E29" s="243">
        <f t="shared" si="0"/>
        <v>0</v>
      </c>
      <c r="F29" s="244"/>
      <c r="G29" s="217"/>
      <c r="H29" s="217"/>
      <c r="I29" s="217"/>
      <c r="J29" s="217"/>
      <c r="K29" s="217"/>
      <c r="L29" s="217"/>
      <c r="M29" s="217"/>
      <c r="N29" s="217"/>
      <c r="O29" s="217"/>
    </row>
    <row r="30" spans="1:15" ht="12">
      <c r="A30" s="247" t="s">
        <v>657</v>
      </c>
      <c r="B30" s="248" t="s">
        <v>658</v>
      </c>
      <c r="C30" s="242"/>
      <c r="D30" s="242"/>
      <c r="E30" s="243">
        <f t="shared" si="0"/>
        <v>0</v>
      </c>
      <c r="F30" s="244"/>
      <c r="G30" s="217"/>
      <c r="H30" s="217"/>
      <c r="I30" s="217"/>
      <c r="J30" s="217"/>
      <c r="K30" s="217"/>
      <c r="L30" s="217"/>
      <c r="M30" s="217"/>
      <c r="N30" s="217"/>
      <c r="O30" s="217"/>
    </row>
    <row r="31" spans="1:15" ht="12">
      <c r="A31" s="247" t="s">
        <v>659</v>
      </c>
      <c r="B31" s="248" t="s">
        <v>660</v>
      </c>
      <c r="C31" s="242"/>
      <c r="D31" s="242"/>
      <c r="E31" s="243">
        <f t="shared" si="0"/>
        <v>0</v>
      </c>
      <c r="F31" s="244"/>
      <c r="G31" s="217"/>
      <c r="H31" s="217"/>
      <c r="I31" s="217"/>
      <c r="J31" s="217"/>
      <c r="K31" s="217"/>
      <c r="L31" s="217"/>
      <c r="M31" s="217"/>
      <c r="N31" s="217"/>
      <c r="O31" s="217"/>
    </row>
    <row r="32" spans="1:15" ht="12">
      <c r="A32" s="247" t="s">
        <v>661</v>
      </c>
      <c r="B32" s="248" t="s">
        <v>662</v>
      </c>
      <c r="C32" s="242"/>
      <c r="D32" s="242"/>
      <c r="E32" s="243">
        <f t="shared" si="0"/>
        <v>0</v>
      </c>
      <c r="F32" s="244"/>
      <c r="G32" s="217"/>
      <c r="H32" s="217"/>
      <c r="I32" s="217"/>
      <c r="J32" s="217"/>
      <c r="K32" s="217"/>
      <c r="L32" s="217"/>
      <c r="M32" s="217"/>
      <c r="N32" s="217"/>
      <c r="O32" s="217"/>
    </row>
    <row r="33" spans="1:15" ht="12">
      <c r="A33" s="247" t="s">
        <v>663</v>
      </c>
      <c r="B33" s="248" t="s">
        <v>664</v>
      </c>
      <c r="C33" s="254">
        <f>SUM(C34:C37)</f>
        <v>0</v>
      </c>
      <c r="D33" s="254">
        <f>SUM(D34:D37)</f>
        <v>0</v>
      </c>
      <c r="E33" s="255">
        <f>SUM(E34:E37)</f>
        <v>0</v>
      </c>
      <c r="F33" s="244"/>
      <c r="G33" s="250"/>
      <c r="H33" s="250"/>
      <c r="I33" s="250"/>
      <c r="J33" s="250"/>
      <c r="K33" s="250"/>
      <c r="L33" s="250"/>
      <c r="M33" s="250"/>
      <c r="N33" s="250"/>
      <c r="O33" s="250"/>
    </row>
    <row r="34" spans="1:15" ht="12">
      <c r="A34" s="247" t="s">
        <v>665</v>
      </c>
      <c r="B34" s="248" t="s">
        <v>666</v>
      </c>
      <c r="C34" s="242"/>
      <c r="D34" s="242"/>
      <c r="E34" s="243">
        <f t="shared" si="0"/>
        <v>0</v>
      </c>
      <c r="F34" s="244"/>
      <c r="G34" s="217"/>
      <c r="H34" s="217"/>
      <c r="I34" s="217"/>
      <c r="J34" s="217"/>
      <c r="K34" s="217"/>
      <c r="L34" s="217"/>
      <c r="M34" s="217"/>
      <c r="N34" s="217"/>
      <c r="O34" s="217"/>
    </row>
    <row r="35" spans="1:15" ht="12">
      <c r="A35" s="247" t="s">
        <v>667</v>
      </c>
      <c r="B35" s="248" t="s">
        <v>668</v>
      </c>
      <c r="C35" s="242"/>
      <c r="D35" s="242"/>
      <c r="E35" s="243">
        <f t="shared" si="0"/>
        <v>0</v>
      </c>
      <c r="F35" s="244"/>
      <c r="G35" s="217"/>
      <c r="H35" s="217"/>
      <c r="I35" s="217"/>
      <c r="J35" s="217"/>
      <c r="K35" s="217"/>
      <c r="L35" s="217"/>
      <c r="M35" s="217"/>
      <c r="N35" s="217"/>
      <c r="O35" s="217"/>
    </row>
    <row r="36" spans="1:15" ht="12">
      <c r="A36" s="247" t="s">
        <v>669</v>
      </c>
      <c r="B36" s="248" t="s">
        <v>670</v>
      </c>
      <c r="C36" s="242"/>
      <c r="D36" s="242"/>
      <c r="E36" s="243">
        <f t="shared" si="0"/>
        <v>0</v>
      </c>
      <c r="F36" s="244"/>
      <c r="G36" s="217"/>
      <c r="H36" s="217"/>
      <c r="I36" s="217"/>
      <c r="J36" s="217"/>
      <c r="K36" s="217"/>
      <c r="L36" s="217"/>
      <c r="M36" s="217"/>
      <c r="N36" s="217"/>
      <c r="O36" s="217"/>
    </row>
    <row r="37" spans="1:15" ht="12">
      <c r="A37" s="247" t="s">
        <v>671</v>
      </c>
      <c r="B37" s="248" t="s">
        <v>672</v>
      </c>
      <c r="C37" s="242"/>
      <c r="D37" s="242"/>
      <c r="E37" s="243">
        <f t="shared" si="0"/>
        <v>0</v>
      </c>
      <c r="F37" s="244"/>
      <c r="G37" s="217"/>
      <c r="H37" s="217"/>
      <c r="I37" s="217"/>
      <c r="J37" s="217"/>
      <c r="K37" s="217"/>
      <c r="L37" s="217"/>
      <c r="M37" s="217"/>
      <c r="N37" s="217"/>
      <c r="O37" s="217"/>
    </row>
    <row r="38" spans="1:15" ht="12">
      <c r="A38" s="247" t="s">
        <v>673</v>
      </c>
      <c r="B38" s="248" t="s">
        <v>674</v>
      </c>
      <c r="C38" s="249">
        <f>SUM(C39:C42)</f>
        <v>0</v>
      </c>
      <c r="D38" s="254">
        <f>SUM(D39:D42)</f>
        <v>0</v>
      </c>
      <c r="E38" s="255">
        <f>SUM(E39:E42)</f>
        <v>0</v>
      </c>
      <c r="F38" s="244"/>
      <c r="G38" s="250"/>
      <c r="H38" s="250"/>
      <c r="I38" s="250"/>
      <c r="J38" s="250"/>
      <c r="K38" s="250"/>
      <c r="L38" s="250"/>
      <c r="M38" s="250"/>
      <c r="N38" s="250"/>
      <c r="O38" s="250"/>
    </row>
    <row r="39" spans="1:15" ht="12">
      <c r="A39" s="247" t="s">
        <v>675</v>
      </c>
      <c r="B39" s="248" t="s">
        <v>676</v>
      </c>
      <c r="C39" s="242"/>
      <c r="D39" s="242"/>
      <c r="E39" s="243">
        <f t="shared" si="0"/>
        <v>0</v>
      </c>
      <c r="F39" s="244"/>
      <c r="G39" s="217"/>
      <c r="H39" s="217"/>
      <c r="I39" s="217"/>
      <c r="J39" s="217"/>
      <c r="K39" s="217"/>
      <c r="L39" s="217"/>
      <c r="M39" s="217"/>
      <c r="N39" s="217"/>
      <c r="O39" s="217"/>
    </row>
    <row r="40" spans="1:15" ht="12">
      <c r="A40" s="247" t="s">
        <v>677</v>
      </c>
      <c r="B40" s="248" t="s">
        <v>678</v>
      </c>
      <c r="C40" s="242"/>
      <c r="D40" s="242"/>
      <c r="E40" s="243">
        <f t="shared" si="0"/>
        <v>0</v>
      </c>
      <c r="F40" s="244"/>
      <c r="G40" s="217"/>
      <c r="H40" s="217"/>
      <c r="I40" s="217"/>
      <c r="J40" s="217"/>
      <c r="K40" s="217"/>
      <c r="L40" s="217"/>
      <c r="M40" s="217"/>
      <c r="N40" s="217"/>
      <c r="O40" s="217"/>
    </row>
    <row r="41" spans="1:15" ht="12">
      <c r="A41" s="247" t="s">
        <v>679</v>
      </c>
      <c r="B41" s="248" t="s">
        <v>680</v>
      </c>
      <c r="C41" s="242"/>
      <c r="D41" s="242"/>
      <c r="E41" s="243">
        <f t="shared" si="0"/>
        <v>0</v>
      </c>
      <c r="F41" s="244"/>
      <c r="G41" s="217"/>
      <c r="H41" s="217"/>
      <c r="I41" s="217"/>
      <c r="J41" s="217"/>
      <c r="K41" s="217"/>
      <c r="L41" s="217"/>
      <c r="M41" s="217"/>
      <c r="N41" s="217"/>
      <c r="O41" s="217"/>
    </row>
    <row r="42" spans="1:15" ht="12">
      <c r="A42" s="247" t="s">
        <v>681</v>
      </c>
      <c r="B42" s="248" t="s">
        <v>682</v>
      </c>
      <c r="C42" s="242"/>
      <c r="D42" s="242"/>
      <c r="E42" s="243">
        <f t="shared" si="0"/>
        <v>0</v>
      </c>
      <c r="F42" s="244"/>
      <c r="G42" s="217"/>
      <c r="H42" s="217"/>
      <c r="I42" s="217"/>
      <c r="J42" s="217"/>
      <c r="K42" s="217"/>
      <c r="L42" s="217"/>
      <c r="M42" s="217"/>
      <c r="N42" s="217"/>
      <c r="O42" s="217"/>
    </row>
    <row r="43" spans="1:15" ht="12">
      <c r="A43" s="251" t="s">
        <v>683</v>
      </c>
      <c r="B43" s="241" t="s">
        <v>684</v>
      </c>
      <c r="C43" s="246">
        <f>C24+C28+C29+C31+C30+C32+C33+C38</f>
        <v>2334</v>
      </c>
      <c r="D43" s="246">
        <f>D24+D28+D29+D31+D30+D32+D33+D38</f>
        <v>2334</v>
      </c>
      <c r="E43" s="252">
        <f>E24+E28+E29+E31+E30+E32+E33+E38</f>
        <v>0</v>
      </c>
      <c r="F43" s="244"/>
      <c r="G43" s="250"/>
      <c r="H43" s="250"/>
      <c r="I43" s="250"/>
      <c r="J43" s="250"/>
      <c r="K43" s="250"/>
      <c r="L43" s="250"/>
      <c r="M43" s="250"/>
      <c r="N43" s="250"/>
      <c r="O43" s="250"/>
    </row>
    <row r="44" spans="1:15" ht="12">
      <c r="A44" s="238" t="s">
        <v>685</v>
      </c>
      <c r="B44" s="245" t="s">
        <v>686</v>
      </c>
      <c r="C44" s="256">
        <f>C43+C21+C19+C9</f>
        <v>2334</v>
      </c>
      <c r="D44" s="256">
        <f>D43+D21+D19+D9</f>
        <v>2334</v>
      </c>
      <c r="E44" s="252">
        <f>E43+E21+E19+E9</f>
        <v>0</v>
      </c>
      <c r="F44" s="244"/>
      <c r="G44" s="250"/>
      <c r="H44" s="250"/>
      <c r="I44" s="250"/>
      <c r="J44" s="250"/>
      <c r="K44" s="250"/>
      <c r="L44" s="250"/>
      <c r="M44" s="250"/>
      <c r="N44" s="250"/>
      <c r="O44" s="250"/>
    </row>
    <row r="45" spans="1:27" ht="12">
      <c r="A45" s="257"/>
      <c r="B45" s="258"/>
      <c r="C45" s="259"/>
      <c r="D45" s="259"/>
      <c r="E45" s="259"/>
      <c r="F45" s="244"/>
      <c r="G45" s="260"/>
      <c r="H45" s="260"/>
      <c r="I45" s="260"/>
      <c r="J45" s="260"/>
      <c r="K45" s="260"/>
      <c r="L45" s="260"/>
      <c r="M45" s="260"/>
      <c r="N45" s="260"/>
      <c r="O45" s="260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</row>
    <row r="46" spans="1:27" ht="12">
      <c r="A46" s="257"/>
      <c r="B46" s="258"/>
      <c r="C46" s="259"/>
      <c r="D46" s="259"/>
      <c r="E46" s="259"/>
      <c r="F46" s="244"/>
      <c r="G46" s="260"/>
      <c r="H46" s="260"/>
      <c r="I46" s="260"/>
      <c r="J46" s="260"/>
      <c r="K46" s="260"/>
      <c r="L46" s="260"/>
      <c r="M46" s="260"/>
      <c r="N46" s="260"/>
      <c r="O46" s="260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</row>
    <row r="47" spans="1:15" ht="12">
      <c r="A47" s="257" t="s">
        <v>687</v>
      </c>
      <c r="B47" s="258"/>
      <c r="C47" s="262"/>
      <c r="D47" s="262"/>
      <c r="E47" s="262"/>
      <c r="F47" s="234" t="s">
        <v>25</v>
      </c>
      <c r="G47" s="217"/>
      <c r="H47" s="217"/>
      <c r="I47" s="217"/>
      <c r="J47" s="217"/>
      <c r="K47" s="217"/>
      <c r="L47" s="217"/>
      <c r="M47" s="217"/>
      <c r="N47" s="217"/>
      <c r="O47" s="217"/>
    </row>
    <row r="48" spans="1:15" s="170" customFormat="1" ht="24">
      <c r="A48" s="230" t="s">
        <v>210</v>
      </c>
      <c r="B48" s="231" t="s">
        <v>5</v>
      </c>
      <c r="C48" s="263" t="s">
        <v>688</v>
      </c>
      <c r="D48" s="233" t="s">
        <v>689</v>
      </c>
      <c r="E48" s="233"/>
      <c r="F48" s="233" t="s">
        <v>690</v>
      </c>
      <c r="G48" s="236"/>
      <c r="H48" s="236"/>
      <c r="I48" s="236"/>
      <c r="J48" s="236"/>
      <c r="K48" s="236"/>
      <c r="L48" s="236"/>
      <c r="M48" s="236"/>
      <c r="N48" s="236"/>
      <c r="O48" s="236"/>
    </row>
    <row r="49" spans="1:15" s="170" customFormat="1" ht="12">
      <c r="A49" s="230"/>
      <c r="B49" s="237"/>
      <c r="C49" s="263"/>
      <c r="D49" s="238" t="s">
        <v>620</v>
      </c>
      <c r="E49" s="238" t="s">
        <v>621</v>
      </c>
      <c r="F49" s="233"/>
      <c r="G49" s="236"/>
      <c r="H49" s="236"/>
      <c r="I49" s="236"/>
      <c r="J49" s="236"/>
      <c r="K49" s="236"/>
      <c r="L49" s="236"/>
      <c r="M49" s="236"/>
      <c r="N49" s="236"/>
      <c r="O49" s="236"/>
    </row>
    <row r="50" spans="1:15" s="170" customFormat="1" ht="12">
      <c r="A50" s="240" t="s">
        <v>8</v>
      </c>
      <c r="B50" s="237" t="s">
        <v>9</v>
      </c>
      <c r="C50" s="240">
        <v>1</v>
      </c>
      <c r="D50" s="240">
        <v>2</v>
      </c>
      <c r="E50" s="264">
        <v>3</v>
      </c>
      <c r="F50" s="264">
        <v>4</v>
      </c>
      <c r="G50" s="236"/>
      <c r="H50" s="236"/>
      <c r="I50" s="236"/>
      <c r="J50" s="236"/>
      <c r="K50" s="236"/>
      <c r="L50" s="236"/>
      <c r="M50" s="236"/>
      <c r="N50" s="236"/>
      <c r="O50" s="236"/>
    </row>
    <row r="51" spans="1:15" ht="12">
      <c r="A51" s="238" t="s">
        <v>691</v>
      </c>
      <c r="B51" s="253"/>
      <c r="C51" s="256"/>
      <c r="D51" s="256"/>
      <c r="E51" s="256"/>
      <c r="F51" s="265"/>
      <c r="G51" s="217"/>
      <c r="H51" s="217"/>
      <c r="I51" s="217"/>
      <c r="J51" s="217"/>
      <c r="K51" s="217"/>
      <c r="L51" s="217"/>
      <c r="M51" s="217"/>
      <c r="N51" s="217"/>
      <c r="O51" s="217"/>
    </row>
    <row r="52" spans="1:16" ht="12">
      <c r="A52" s="247" t="s">
        <v>692</v>
      </c>
      <c r="B52" s="248" t="s">
        <v>693</v>
      </c>
      <c r="C52" s="256">
        <f>SUM(C53:C55)</f>
        <v>0</v>
      </c>
      <c r="D52" s="256">
        <f>SUM(D53:D55)</f>
        <v>0</v>
      </c>
      <c r="E52" s="249">
        <f>C52-D52</f>
        <v>0</v>
      </c>
      <c r="F52" s="246">
        <f>SUM(F53:F55)</f>
        <v>0</v>
      </c>
      <c r="G52" s="250"/>
      <c r="H52" s="250"/>
      <c r="I52" s="250"/>
      <c r="J52" s="250"/>
      <c r="K52" s="250"/>
      <c r="L52" s="250"/>
      <c r="M52" s="250"/>
      <c r="N52" s="250"/>
      <c r="O52" s="250"/>
      <c r="P52" s="177"/>
    </row>
    <row r="53" spans="1:15" ht="12">
      <c r="A53" s="247" t="s">
        <v>694</v>
      </c>
      <c r="B53" s="248" t="s">
        <v>695</v>
      </c>
      <c r="C53" s="242"/>
      <c r="D53" s="242"/>
      <c r="E53" s="249">
        <f>C53-D53</f>
        <v>0</v>
      </c>
      <c r="F53" s="242"/>
      <c r="G53" s="217"/>
      <c r="H53" s="217"/>
      <c r="I53" s="217"/>
      <c r="J53" s="217"/>
      <c r="K53" s="217"/>
      <c r="L53" s="217"/>
      <c r="M53" s="217"/>
      <c r="N53" s="217"/>
      <c r="O53" s="217"/>
    </row>
    <row r="54" spans="1:15" ht="12">
      <c r="A54" s="247" t="s">
        <v>696</v>
      </c>
      <c r="B54" s="248" t="s">
        <v>697</v>
      </c>
      <c r="C54" s="242"/>
      <c r="D54" s="242"/>
      <c r="E54" s="249">
        <f aca="true" t="shared" si="1" ref="E54:E95">C54-D54</f>
        <v>0</v>
      </c>
      <c r="F54" s="242"/>
      <c r="G54" s="217"/>
      <c r="H54" s="217"/>
      <c r="I54" s="217"/>
      <c r="J54" s="217"/>
      <c r="K54" s="217"/>
      <c r="L54" s="217"/>
      <c r="M54" s="217"/>
      <c r="N54" s="217"/>
      <c r="O54" s="217"/>
    </row>
    <row r="55" spans="1:15" ht="12">
      <c r="A55" s="247" t="s">
        <v>681</v>
      </c>
      <c r="B55" s="248" t="s">
        <v>698</v>
      </c>
      <c r="C55" s="242"/>
      <c r="D55" s="242"/>
      <c r="E55" s="249">
        <f t="shared" si="1"/>
        <v>0</v>
      </c>
      <c r="F55" s="242"/>
      <c r="G55" s="217"/>
      <c r="H55" s="217"/>
      <c r="I55" s="217"/>
      <c r="J55" s="217"/>
      <c r="K55" s="217"/>
      <c r="L55" s="217"/>
      <c r="M55" s="217"/>
      <c r="N55" s="217"/>
      <c r="O55" s="217"/>
    </row>
    <row r="56" spans="1:16" ht="24">
      <c r="A56" s="247" t="s">
        <v>699</v>
      </c>
      <c r="B56" s="248" t="s">
        <v>700</v>
      </c>
      <c r="C56" s="256">
        <f>C57+C59</f>
        <v>30187</v>
      </c>
      <c r="D56" s="256">
        <f>D57+D59</f>
        <v>0</v>
      </c>
      <c r="E56" s="249">
        <f t="shared" si="1"/>
        <v>30187</v>
      </c>
      <c r="F56" s="256">
        <f>F57+F59</f>
        <v>0</v>
      </c>
      <c r="G56" s="250"/>
      <c r="H56" s="250"/>
      <c r="I56" s="250"/>
      <c r="J56" s="250"/>
      <c r="K56" s="250"/>
      <c r="L56" s="250"/>
      <c r="M56" s="250"/>
      <c r="N56" s="250"/>
      <c r="O56" s="250"/>
      <c r="P56" s="177"/>
    </row>
    <row r="57" spans="1:27" ht="12">
      <c r="A57" s="247" t="s">
        <v>701</v>
      </c>
      <c r="B57" s="248" t="s">
        <v>702</v>
      </c>
      <c r="C57" s="242">
        <v>30187</v>
      </c>
      <c r="D57" s="242"/>
      <c r="E57" s="249">
        <f t="shared" si="1"/>
        <v>30187</v>
      </c>
      <c r="F57" s="242"/>
      <c r="G57" s="217"/>
      <c r="H57" s="217"/>
      <c r="I57" s="217"/>
      <c r="J57" s="217"/>
      <c r="K57" s="217"/>
      <c r="L57" s="217"/>
      <c r="M57" s="217"/>
      <c r="N57" s="217"/>
      <c r="O57" s="217"/>
      <c r="AA57" s="545"/>
    </row>
    <row r="58" spans="1:15" ht="12">
      <c r="A58" s="266" t="s">
        <v>703</v>
      </c>
      <c r="B58" s="248" t="s">
        <v>704</v>
      </c>
      <c r="C58" s="267"/>
      <c r="D58" s="267"/>
      <c r="E58" s="249">
        <f t="shared" si="1"/>
        <v>0</v>
      </c>
      <c r="F58" s="267"/>
      <c r="G58" s="217"/>
      <c r="H58" s="217"/>
      <c r="I58" s="217"/>
      <c r="J58" s="217"/>
      <c r="K58" s="217"/>
      <c r="L58" s="217"/>
      <c r="M58" s="217"/>
      <c r="N58" s="217"/>
      <c r="O58" s="217"/>
    </row>
    <row r="59" spans="1:15" ht="12">
      <c r="A59" s="266" t="s">
        <v>705</v>
      </c>
      <c r="B59" s="248" t="s">
        <v>706</v>
      </c>
      <c r="C59" s="242"/>
      <c r="D59" s="242"/>
      <c r="E59" s="249">
        <f t="shared" si="1"/>
        <v>0</v>
      </c>
      <c r="F59" s="242"/>
      <c r="G59" s="217"/>
      <c r="H59" s="217"/>
      <c r="I59" s="217"/>
      <c r="J59" s="217"/>
      <c r="K59" s="217"/>
      <c r="L59" s="217"/>
      <c r="M59" s="217"/>
      <c r="N59" s="217"/>
      <c r="O59" s="217"/>
    </row>
    <row r="60" spans="1:15" ht="12">
      <c r="A60" s="266" t="s">
        <v>703</v>
      </c>
      <c r="B60" s="248" t="s">
        <v>707</v>
      </c>
      <c r="C60" s="267"/>
      <c r="D60" s="267"/>
      <c r="E60" s="249">
        <f t="shared" si="1"/>
        <v>0</v>
      </c>
      <c r="F60" s="267"/>
      <c r="G60" s="217"/>
      <c r="H60" s="217"/>
      <c r="I60" s="217"/>
      <c r="J60" s="217"/>
      <c r="K60" s="217"/>
      <c r="L60" s="217"/>
      <c r="M60" s="217"/>
      <c r="N60" s="217"/>
      <c r="O60" s="217"/>
    </row>
    <row r="61" spans="1:15" ht="12">
      <c r="A61" s="247" t="s">
        <v>392</v>
      </c>
      <c r="B61" s="248" t="s">
        <v>708</v>
      </c>
      <c r="C61" s="242"/>
      <c r="D61" s="242"/>
      <c r="E61" s="249">
        <f t="shared" si="1"/>
        <v>0</v>
      </c>
      <c r="F61" s="268"/>
      <c r="G61" s="217"/>
      <c r="H61" s="217"/>
      <c r="I61" s="217"/>
      <c r="J61" s="217"/>
      <c r="K61" s="217"/>
      <c r="L61" s="217"/>
      <c r="M61" s="217"/>
      <c r="N61" s="217"/>
      <c r="O61" s="217"/>
    </row>
    <row r="62" spans="1:15" ht="12">
      <c r="A62" s="247" t="s">
        <v>395</v>
      </c>
      <c r="B62" s="248" t="s">
        <v>709</v>
      </c>
      <c r="C62" s="242"/>
      <c r="D62" s="242"/>
      <c r="E62" s="249">
        <f t="shared" si="1"/>
        <v>0</v>
      </c>
      <c r="F62" s="268"/>
      <c r="G62" s="217"/>
      <c r="H62" s="217"/>
      <c r="I62" s="217"/>
      <c r="J62" s="217"/>
      <c r="K62" s="217"/>
      <c r="L62" s="217"/>
      <c r="M62" s="217"/>
      <c r="N62" s="217"/>
      <c r="O62" s="217"/>
    </row>
    <row r="63" spans="1:15" ht="12">
      <c r="A63" s="247" t="s">
        <v>710</v>
      </c>
      <c r="B63" s="248" t="s">
        <v>711</v>
      </c>
      <c r="C63" s="242">
        <v>7799</v>
      </c>
      <c r="D63" s="242"/>
      <c r="E63" s="249">
        <f t="shared" si="1"/>
        <v>7799</v>
      </c>
      <c r="F63" s="268">
        <v>17940</v>
      </c>
      <c r="G63" s="217"/>
      <c r="H63" s="217"/>
      <c r="I63" s="217"/>
      <c r="J63" s="217"/>
      <c r="K63" s="217"/>
      <c r="L63" s="217"/>
      <c r="M63" s="217"/>
      <c r="N63" s="217"/>
      <c r="O63" s="217"/>
    </row>
    <row r="64" spans="1:15" ht="12">
      <c r="A64" s="247" t="s">
        <v>712</v>
      </c>
      <c r="B64" s="248" t="s">
        <v>713</v>
      </c>
      <c r="C64" s="242"/>
      <c r="D64" s="242"/>
      <c r="E64" s="249">
        <f t="shared" si="1"/>
        <v>0</v>
      </c>
      <c r="F64" s="268"/>
      <c r="G64" s="217"/>
      <c r="H64" s="217"/>
      <c r="I64" s="217"/>
      <c r="J64" s="217"/>
      <c r="K64" s="217"/>
      <c r="L64" s="217"/>
      <c r="M64" s="217"/>
      <c r="N64" s="217"/>
      <c r="O64" s="217"/>
    </row>
    <row r="65" spans="1:15" ht="12">
      <c r="A65" s="247" t="s">
        <v>714</v>
      </c>
      <c r="B65" s="248" t="s">
        <v>715</v>
      </c>
      <c r="C65" s="267"/>
      <c r="D65" s="267"/>
      <c r="E65" s="249">
        <f t="shared" si="1"/>
        <v>0</v>
      </c>
      <c r="F65" s="269"/>
      <c r="G65" s="217"/>
      <c r="H65" s="217"/>
      <c r="I65" s="217"/>
      <c r="J65" s="217"/>
      <c r="K65" s="217"/>
      <c r="L65" s="217"/>
      <c r="M65" s="217"/>
      <c r="N65" s="217"/>
      <c r="O65" s="217"/>
    </row>
    <row r="66" spans="1:16" ht="12">
      <c r="A66" s="251" t="s">
        <v>716</v>
      </c>
      <c r="B66" s="241" t="s">
        <v>717</v>
      </c>
      <c r="C66" s="256">
        <f>C52+C56+C61+C62+C63+C64</f>
        <v>37986</v>
      </c>
      <c r="D66" s="256">
        <f>D52+D56+D61+D62+D63+D64</f>
        <v>0</v>
      </c>
      <c r="E66" s="249">
        <f t="shared" si="1"/>
        <v>37986</v>
      </c>
      <c r="F66" s="256">
        <f>F52+F56+F61+F62+F63+F64</f>
        <v>17940</v>
      </c>
      <c r="G66" s="250"/>
      <c r="H66" s="250"/>
      <c r="I66" s="250"/>
      <c r="J66" s="250"/>
      <c r="K66" s="250"/>
      <c r="L66" s="250"/>
      <c r="M66" s="250"/>
      <c r="N66" s="250"/>
      <c r="O66" s="250"/>
      <c r="P66" s="177"/>
    </row>
    <row r="67" spans="1:15" ht="12">
      <c r="A67" s="238" t="s">
        <v>718</v>
      </c>
      <c r="B67" s="245"/>
      <c r="C67" s="246"/>
      <c r="D67" s="246"/>
      <c r="E67" s="249"/>
      <c r="F67" s="270"/>
      <c r="G67" s="217"/>
      <c r="H67" s="217"/>
      <c r="I67" s="217"/>
      <c r="J67" s="217"/>
      <c r="K67" s="217"/>
      <c r="L67" s="217"/>
      <c r="M67" s="217"/>
      <c r="N67" s="217"/>
      <c r="O67" s="217"/>
    </row>
    <row r="68" spans="1:15" ht="12">
      <c r="A68" s="247" t="s">
        <v>719</v>
      </c>
      <c r="B68" s="271" t="s">
        <v>720</v>
      </c>
      <c r="C68" s="242"/>
      <c r="D68" s="242"/>
      <c r="E68" s="249">
        <f t="shared" si="1"/>
        <v>0</v>
      </c>
      <c r="F68" s="268"/>
      <c r="G68" s="217"/>
      <c r="H68" s="217"/>
      <c r="I68" s="217"/>
      <c r="J68" s="217"/>
      <c r="K68" s="217"/>
      <c r="L68" s="217"/>
      <c r="M68" s="217"/>
      <c r="N68" s="217"/>
      <c r="O68" s="217"/>
    </row>
    <row r="69" spans="1:15" ht="12">
      <c r="A69" s="238"/>
      <c r="B69" s="245"/>
      <c r="C69" s="246"/>
      <c r="D69" s="246"/>
      <c r="E69" s="249"/>
      <c r="F69" s="270"/>
      <c r="G69" s="217"/>
      <c r="H69" s="217"/>
      <c r="I69" s="217"/>
      <c r="J69" s="217"/>
      <c r="K69" s="217"/>
      <c r="L69" s="217"/>
      <c r="M69" s="217"/>
      <c r="N69" s="217"/>
      <c r="O69" s="217"/>
    </row>
    <row r="70" spans="1:15" ht="12">
      <c r="A70" s="238" t="s">
        <v>721</v>
      </c>
      <c r="B70" s="253"/>
      <c r="C70" s="246"/>
      <c r="D70" s="246"/>
      <c r="E70" s="249"/>
      <c r="F70" s="270"/>
      <c r="G70" s="217"/>
      <c r="H70" s="217"/>
      <c r="I70" s="217"/>
      <c r="J70" s="217"/>
      <c r="K70" s="217"/>
      <c r="L70" s="217"/>
      <c r="M70" s="217"/>
      <c r="N70" s="217"/>
      <c r="O70" s="217"/>
    </row>
    <row r="71" spans="1:16" ht="12">
      <c r="A71" s="247" t="s">
        <v>692</v>
      </c>
      <c r="B71" s="248" t="s">
        <v>722</v>
      </c>
      <c r="C71" s="254">
        <f>SUM(C72:C74)</f>
        <v>8134</v>
      </c>
      <c r="D71" s="254">
        <f>SUM(D72:D74)</f>
        <v>8134</v>
      </c>
      <c r="E71" s="254">
        <f>SUM(E72:E74)</f>
        <v>0</v>
      </c>
      <c r="F71" s="254">
        <f>SUM(F72:F74)</f>
        <v>0</v>
      </c>
      <c r="G71" s="250"/>
      <c r="H71" s="250"/>
      <c r="I71" s="250"/>
      <c r="J71" s="250"/>
      <c r="K71" s="250"/>
      <c r="L71" s="250"/>
      <c r="M71" s="250"/>
      <c r="N71" s="250"/>
      <c r="O71" s="250"/>
      <c r="P71" s="177"/>
    </row>
    <row r="72" spans="1:15" ht="12">
      <c r="A72" s="247" t="s">
        <v>723</v>
      </c>
      <c r="B72" s="248" t="s">
        <v>724</v>
      </c>
      <c r="C72" s="242">
        <v>383</v>
      </c>
      <c r="D72" s="242">
        <v>383</v>
      </c>
      <c r="E72" s="249">
        <f t="shared" si="1"/>
        <v>0</v>
      </c>
      <c r="F72" s="268"/>
      <c r="G72" s="217"/>
      <c r="H72" s="217"/>
      <c r="I72" s="217"/>
      <c r="J72" s="217"/>
      <c r="K72" s="217"/>
      <c r="L72" s="217"/>
      <c r="M72" s="217"/>
      <c r="N72" s="217"/>
      <c r="O72" s="217"/>
    </row>
    <row r="73" spans="1:15" ht="12">
      <c r="A73" s="247" t="s">
        <v>725</v>
      </c>
      <c r="B73" s="248" t="s">
        <v>726</v>
      </c>
      <c r="C73" s="242">
        <v>7257</v>
      </c>
      <c r="D73" s="242">
        <v>7257</v>
      </c>
      <c r="E73" s="249">
        <f t="shared" si="1"/>
        <v>0</v>
      </c>
      <c r="F73" s="268"/>
      <c r="G73" s="217"/>
      <c r="H73" s="217"/>
      <c r="I73" s="217"/>
      <c r="J73" s="217"/>
      <c r="K73" s="217"/>
      <c r="L73" s="217"/>
      <c r="M73" s="217"/>
      <c r="N73" s="217"/>
      <c r="O73" s="217"/>
    </row>
    <row r="74" spans="1:15" ht="12">
      <c r="A74" s="272" t="s">
        <v>864</v>
      </c>
      <c r="B74" s="248" t="s">
        <v>727</v>
      </c>
      <c r="C74" s="242">
        <v>494</v>
      </c>
      <c r="D74" s="242">
        <v>494</v>
      </c>
      <c r="E74" s="249">
        <f t="shared" si="1"/>
        <v>0</v>
      </c>
      <c r="F74" s="268"/>
      <c r="G74" s="217"/>
      <c r="H74" s="217"/>
      <c r="I74" s="217"/>
      <c r="J74" s="217"/>
      <c r="K74" s="217"/>
      <c r="L74" s="217"/>
      <c r="M74" s="217"/>
      <c r="N74" s="217"/>
      <c r="O74" s="217"/>
    </row>
    <row r="75" spans="1:16" ht="24">
      <c r="A75" s="247" t="s">
        <v>699</v>
      </c>
      <c r="B75" s="248" t="s">
        <v>728</v>
      </c>
      <c r="C75" s="256">
        <f>C76+C78</f>
        <v>10803</v>
      </c>
      <c r="D75" s="256">
        <f>D76+D78</f>
        <v>10803</v>
      </c>
      <c r="E75" s="256">
        <f>E76+E78</f>
        <v>0</v>
      </c>
      <c r="F75" s="256">
        <f>F76+F78</f>
        <v>0</v>
      </c>
      <c r="G75" s="250"/>
      <c r="H75" s="250"/>
      <c r="I75" s="250"/>
      <c r="J75" s="250"/>
      <c r="K75" s="250"/>
      <c r="L75" s="250"/>
      <c r="M75" s="250"/>
      <c r="N75" s="250"/>
      <c r="O75" s="250"/>
      <c r="P75" s="177"/>
    </row>
    <row r="76" spans="1:15" ht="12">
      <c r="A76" s="247" t="s">
        <v>729</v>
      </c>
      <c r="B76" s="248" t="s">
        <v>730</v>
      </c>
      <c r="C76" s="242">
        <v>10803</v>
      </c>
      <c r="D76" s="242">
        <v>10803</v>
      </c>
      <c r="E76" s="249">
        <f t="shared" si="1"/>
        <v>0</v>
      </c>
      <c r="F76" s="242"/>
      <c r="G76" s="217"/>
      <c r="H76" s="217"/>
      <c r="I76" s="217"/>
      <c r="J76" s="217"/>
      <c r="K76" s="217"/>
      <c r="L76" s="217"/>
      <c r="M76" s="217"/>
      <c r="N76" s="217"/>
      <c r="O76" s="217"/>
    </row>
    <row r="77" spans="1:15" ht="12">
      <c r="A77" s="247" t="s">
        <v>731</v>
      </c>
      <c r="B77" s="248" t="s">
        <v>732</v>
      </c>
      <c r="C77" s="267"/>
      <c r="D77" s="267"/>
      <c r="E77" s="249">
        <f t="shared" si="1"/>
        <v>0</v>
      </c>
      <c r="F77" s="267"/>
      <c r="G77" s="217"/>
      <c r="H77" s="217"/>
      <c r="I77" s="217"/>
      <c r="J77" s="217"/>
      <c r="K77" s="217"/>
      <c r="L77" s="217"/>
      <c r="M77" s="217"/>
      <c r="N77" s="217"/>
      <c r="O77" s="217"/>
    </row>
    <row r="78" spans="1:15" ht="12">
      <c r="A78" s="247" t="s">
        <v>733</v>
      </c>
      <c r="B78" s="248" t="s">
        <v>734</v>
      </c>
      <c r="C78" s="242"/>
      <c r="D78" s="242"/>
      <c r="E78" s="249">
        <f t="shared" si="1"/>
        <v>0</v>
      </c>
      <c r="F78" s="242"/>
      <c r="G78" s="217"/>
      <c r="H78" s="217"/>
      <c r="I78" s="217"/>
      <c r="J78" s="217"/>
      <c r="K78" s="217"/>
      <c r="L78" s="217"/>
      <c r="M78" s="217"/>
      <c r="N78" s="217"/>
      <c r="O78" s="217"/>
    </row>
    <row r="79" spans="1:15" ht="12">
      <c r="A79" s="247" t="s">
        <v>703</v>
      </c>
      <c r="B79" s="248" t="s">
        <v>735</v>
      </c>
      <c r="C79" s="267"/>
      <c r="D79" s="267"/>
      <c r="E79" s="249">
        <f t="shared" si="1"/>
        <v>0</v>
      </c>
      <c r="F79" s="267"/>
      <c r="G79" s="217"/>
      <c r="H79" s="217"/>
      <c r="I79" s="217"/>
      <c r="J79" s="217"/>
      <c r="K79" s="217"/>
      <c r="L79" s="217"/>
      <c r="M79" s="217"/>
      <c r="N79" s="217"/>
      <c r="O79" s="217"/>
    </row>
    <row r="80" spans="1:16" ht="12">
      <c r="A80" s="247" t="s">
        <v>736</v>
      </c>
      <c r="B80" s="248" t="s">
        <v>737</v>
      </c>
      <c r="C80" s="256">
        <f>SUM(C81:C84)</f>
        <v>0</v>
      </c>
      <c r="D80" s="256">
        <f>SUM(D81:D84)</f>
        <v>0</v>
      </c>
      <c r="E80" s="256">
        <f>SUM(E81:E84)</f>
        <v>0</v>
      </c>
      <c r="F80" s="256">
        <f>SUM(F81:F84)</f>
        <v>0</v>
      </c>
      <c r="G80" s="250"/>
      <c r="H80" s="250"/>
      <c r="I80" s="250"/>
      <c r="J80" s="250"/>
      <c r="K80" s="250"/>
      <c r="L80" s="250"/>
      <c r="M80" s="250"/>
      <c r="N80" s="250"/>
      <c r="O80" s="250"/>
      <c r="P80" s="177"/>
    </row>
    <row r="81" spans="1:15" ht="12">
      <c r="A81" s="247" t="s">
        <v>738</v>
      </c>
      <c r="B81" s="248" t="s">
        <v>739</v>
      </c>
      <c r="C81" s="242"/>
      <c r="D81" s="242"/>
      <c r="E81" s="249">
        <f t="shared" si="1"/>
        <v>0</v>
      </c>
      <c r="F81" s="242"/>
      <c r="G81" s="217"/>
      <c r="H81" s="217"/>
      <c r="I81" s="217"/>
      <c r="J81" s="217"/>
      <c r="K81" s="217"/>
      <c r="L81" s="217"/>
      <c r="M81" s="217"/>
      <c r="N81" s="217"/>
      <c r="O81" s="217"/>
    </row>
    <row r="82" spans="1:15" ht="12">
      <c r="A82" s="247" t="s">
        <v>740</v>
      </c>
      <c r="B82" s="248" t="s">
        <v>741</v>
      </c>
      <c r="C82" s="242"/>
      <c r="D82" s="242"/>
      <c r="E82" s="249">
        <f t="shared" si="1"/>
        <v>0</v>
      </c>
      <c r="F82" s="242"/>
      <c r="G82" s="217"/>
      <c r="H82" s="217"/>
      <c r="I82" s="217"/>
      <c r="J82" s="217"/>
      <c r="K82" s="217"/>
      <c r="L82" s="217"/>
      <c r="M82" s="217"/>
      <c r="N82" s="217"/>
      <c r="O82" s="217"/>
    </row>
    <row r="83" spans="1:15" ht="24">
      <c r="A83" s="247" t="s">
        <v>742</v>
      </c>
      <c r="B83" s="248" t="s">
        <v>743</v>
      </c>
      <c r="C83" s="242"/>
      <c r="D83" s="242"/>
      <c r="E83" s="249">
        <f t="shared" si="1"/>
        <v>0</v>
      </c>
      <c r="F83" s="242"/>
      <c r="G83" s="217"/>
      <c r="H83" s="217"/>
      <c r="I83" s="217"/>
      <c r="J83" s="217"/>
      <c r="K83" s="217"/>
      <c r="L83" s="217"/>
      <c r="M83" s="217"/>
      <c r="N83" s="217"/>
      <c r="O83" s="217"/>
    </row>
    <row r="84" spans="1:15" ht="12">
      <c r="A84" s="247" t="s">
        <v>744</v>
      </c>
      <c r="B84" s="248" t="s">
        <v>745</v>
      </c>
      <c r="C84" s="242"/>
      <c r="D84" s="242"/>
      <c r="E84" s="249">
        <f t="shared" si="1"/>
        <v>0</v>
      </c>
      <c r="F84" s="242"/>
      <c r="G84" s="217"/>
      <c r="H84" s="217"/>
      <c r="I84" s="217"/>
      <c r="J84" s="217"/>
      <c r="K84" s="217"/>
      <c r="L84" s="217"/>
      <c r="M84" s="217"/>
      <c r="N84" s="217"/>
      <c r="O84" s="217"/>
    </row>
    <row r="85" spans="1:16" ht="12">
      <c r="A85" s="247" t="s">
        <v>746</v>
      </c>
      <c r="B85" s="248" t="s">
        <v>747</v>
      </c>
      <c r="C85" s="246">
        <f>SUM(C86:C90)+C94</f>
        <v>5712</v>
      </c>
      <c r="D85" s="246">
        <f>SUM(D86:D90)+D94</f>
        <v>5712</v>
      </c>
      <c r="E85" s="246">
        <f>SUM(E86:E90)+E94</f>
        <v>0</v>
      </c>
      <c r="F85" s="246">
        <f>SUM(F86:F90)+F94</f>
        <v>0</v>
      </c>
      <c r="G85" s="250"/>
      <c r="H85" s="250"/>
      <c r="I85" s="250"/>
      <c r="J85" s="250"/>
      <c r="K85" s="250"/>
      <c r="L85" s="250"/>
      <c r="M85" s="250"/>
      <c r="N85" s="250"/>
      <c r="O85" s="250"/>
      <c r="P85" s="177"/>
    </row>
    <row r="86" spans="1:15" ht="12">
      <c r="A86" s="247" t="s">
        <v>748</v>
      </c>
      <c r="B86" s="248" t="s">
        <v>749</v>
      </c>
      <c r="C86" s="242"/>
      <c r="D86" s="242"/>
      <c r="E86" s="249">
        <f t="shared" si="1"/>
        <v>0</v>
      </c>
      <c r="F86" s="242"/>
      <c r="G86" s="217"/>
      <c r="H86" s="217"/>
      <c r="I86" s="217"/>
      <c r="J86" s="217"/>
      <c r="K86" s="217"/>
      <c r="L86" s="217"/>
      <c r="M86" s="217"/>
      <c r="N86" s="217"/>
      <c r="O86" s="217"/>
    </row>
    <row r="87" spans="1:15" ht="12">
      <c r="A87" s="247" t="s">
        <v>750</v>
      </c>
      <c r="B87" s="248" t="s">
        <v>751</v>
      </c>
      <c r="C87" s="242">
        <v>246</v>
      </c>
      <c r="D87" s="242">
        <v>246</v>
      </c>
      <c r="E87" s="249">
        <f t="shared" si="1"/>
        <v>0</v>
      </c>
      <c r="F87" s="242"/>
      <c r="G87" s="217"/>
      <c r="H87" s="217"/>
      <c r="I87" s="217"/>
      <c r="J87" s="217"/>
      <c r="K87" s="217"/>
      <c r="L87" s="217"/>
      <c r="M87" s="217"/>
      <c r="N87" s="217"/>
      <c r="O87" s="217"/>
    </row>
    <row r="88" spans="1:15" ht="12">
      <c r="A88" s="247" t="s">
        <v>752</v>
      </c>
      <c r="B88" s="248" t="s">
        <v>753</v>
      </c>
      <c r="C88" s="242">
        <v>5348</v>
      </c>
      <c r="D88" s="242">
        <v>5348</v>
      </c>
      <c r="E88" s="249">
        <f t="shared" si="1"/>
        <v>0</v>
      </c>
      <c r="F88" s="242"/>
      <c r="G88" s="217"/>
      <c r="H88" s="217"/>
      <c r="I88" s="217"/>
      <c r="J88" s="217"/>
      <c r="K88" s="217"/>
      <c r="L88" s="217"/>
      <c r="M88" s="217"/>
      <c r="N88" s="217"/>
      <c r="O88" s="217"/>
    </row>
    <row r="89" spans="1:15" ht="12">
      <c r="A89" s="247" t="s">
        <v>754</v>
      </c>
      <c r="B89" s="248" t="s">
        <v>755</v>
      </c>
      <c r="C89" s="242">
        <v>22</v>
      </c>
      <c r="D89" s="242">
        <v>22</v>
      </c>
      <c r="E89" s="249">
        <f t="shared" si="1"/>
        <v>0</v>
      </c>
      <c r="F89" s="242"/>
      <c r="G89" s="217"/>
      <c r="H89" s="217"/>
      <c r="I89" s="217"/>
      <c r="J89" s="217"/>
      <c r="K89" s="217"/>
      <c r="L89" s="217"/>
      <c r="M89" s="217"/>
      <c r="N89" s="217"/>
      <c r="O89" s="217"/>
    </row>
    <row r="90" spans="1:16" ht="12">
      <c r="A90" s="247" t="s">
        <v>756</v>
      </c>
      <c r="B90" s="248" t="s">
        <v>757</v>
      </c>
      <c r="C90" s="256">
        <f>SUM(C91:C93)</f>
        <v>96</v>
      </c>
      <c r="D90" s="256">
        <f>SUM(D91:D93)</f>
        <v>96</v>
      </c>
      <c r="E90" s="256">
        <f>SUM(E91:E93)</f>
        <v>0</v>
      </c>
      <c r="F90" s="256">
        <f>SUM(F91:F93)</f>
        <v>0</v>
      </c>
      <c r="G90" s="250"/>
      <c r="H90" s="250"/>
      <c r="I90" s="250"/>
      <c r="J90" s="250"/>
      <c r="K90" s="250"/>
      <c r="L90" s="250"/>
      <c r="M90" s="250"/>
      <c r="N90" s="250"/>
      <c r="O90" s="250"/>
      <c r="P90" s="177"/>
    </row>
    <row r="91" spans="1:15" ht="12">
      <c r="A91" s="247" t="s">
        <v>758</v>
      </c>
      <c r="B91" s="248" t="s">
        <v>759</v>
      </c>
      <c r="C91" s="242"/>
      <c r="D91" s="242"/>
      <c r="E91" s="249">
        <f t="shared" si="1"/>
        <v>0</v>
      </c>
      <c r="F91" s="242"/>
      <c r="G91" s="217"/>
      <c r="H91" s="217"/>
      <c r="I91" s="217"/>
      <c r="J91" s="217"/>
      <c r="K91" s="217"/>
      <c r="L91" s="217"/>
      <c r="M91" s="217"/>
      <c r="N91" s="217"/>
      <c r="O91" s="217"/>
    </row>
    <row r="92" spans="1:15" ht="12">
      <c r="A92" s="247" t="s">
        <v>667</v>
      </c>
      <c r="B92" s="248" t="s">
        <v>760</v>
      </c>
      <c r="C92" s="242">
        <v>23</v>
      </c>
      <c r="D92" s="242">
        <v>23</v>
      </c>
      <c r="E92" s="249">
        <f t="shared" si="1"/>
        <v>0</v>
      </c>
      <c r="F92" s="242"/>
      <c r="G92" s="217"/>
      <c r="H92" s="217"/>
      <c r="I92" s="217"/>
      <c r="J92" s="217"/>
      <c r="K92" s="217"/>
      <c r="L92" s="217"/>
      <c r="M92" s="217"/>
      <c r="N92" s="217"/>
      <c r="O92" s="217"/>
    </row>
    <row r="93" spans="1:15" ht="12">
      <c r="A93" s="247" t="s">
        <v>671</v>
      </c>
      <c r="B93" s="248" t="s">
        <v>761</v>
      </c>
      <c r="C93" s="242">
        <v>73</v>
      </c>
      <c r="D93" s="242">
        <v>73</v>
      </c>
      <c r="E93" s="249">
        <f t="shared" si="1"/>
        <v>0</v>
      </c>
      <c r="F93" s="242"/>
      <c r="G93" s="217"/>
      <c r="H93" s="217"/>
      <c r="I93" s="217"/>
      <c r="J93" s="217"/>
      <c r="K93" s="217"/>
      <c r="L93" s="217"/>
      <c r="M93" s="217"/>
      <c r="N93" s="217"/>
      <c r="O93" s="217"/>
    </row>
    <row r="94" spans="1:15" ht="12">
      <c r="A94" s="247" t="s">
        <v>762</v>
      </c>
      <c r="B94" s="248" t="s">
        <v>763</v>
      </c>
      <c r="C94" s="242"/>
      <c r="D94" s="242"/>
      <c r="E94" s="249">
        <f t="shared" si="1"/>
        <v>0</v>
      </c>
      <c r="F94" s="242"/>
      <c r="G94" s="217"/>
      <c r="H94" s="217"/>
      <c r="I94" s="217"/>
      <c r="J94" s="217"/>
      <c r="K94" s="217"/>
      <c r="L94" s="217"/>
      <c r="M94" s="217"/>
      <c r="N94" s="217"/>
      <c r="O94" s="217"/>
    </row>
    <row r="95" spans="1:15" ht="12">
      <c r="A95" s="247" t="s">
        <v>764</v>
      </c>
      <c r="B95" s="248" t="s">
        <v>765</v>
      </c>
      <c r="C95" s="242">
        <v>198</v>
      </c>
      <c r="D95" s="242">
        <v>198</v>
      </c>
      <c r="E95" s="249">
        <f t="shared" si="1"/>
        <v>0</v>
      </c>
      <c r="F95" s="268"/>
      <c r="G95" s="217"/>
      <c r="H95" s="217"/>
      <c r="I95" s="217"/>
      <c r="J95" s="217"/>
      <c r="K95" s="217"/>
      <c r="L95" s="217"/>
      <c r="M95" s="217"/>
      <c r="N95" s="217"/>
      <c r="O95" s="217"/>
    </row>
    <row r="96" spans="1:16" ht="12">
      <c r="A96" s="251" t="s">
        <v>766</v>
      </c>
      <c r="B96" s="271" t="s">
        <v>767</v>
      </c>
      <c r="C96" s="246">
        <f>C85+C80+C75+C71+C95</f>
        <v>24847</v>
      </c>
      <c r="D96" s="246">
        <f>D85+D80+D75+D71+D95</f>
        <v>24847</v>
      </c>
      <c r="E96" s="246">
        <f>E85+E80+E75+E71+E95</f>
        <v>0</v>
      </c>
      <c r="F96" s="246">
        <f>F85+F80+F75+F71+F95</f>
        <v>0</v>
      </c>
      <c r="G96" s="250"/>
      <c r="H96" s="250"/>
      <c r="I96" s="250"/>
      <c r="J96" s="250"/>
      <c r="K96" s="250"/>
      <c r="L96" s="250"/>
      <c r="M96" s="250"/>
      <c r="N96" s="250"/>
      <c r="O96" s="250"/>
      <c r="P96" s="177"/>
    </row>
    <row r="97" spans="1:16" ht="12">
      <c r="A97" s="238" t="s">
        <v>768</v>
      </c>
      <c r="B97" s="245" t="s">
        <v>769</v>
      </c>
      <c r="C97" s="246">
        <f>C96+C68+C66</f>
        <v>62833</v>
      </c>
      <c r="D97" s="246">
        <f>D96+D68+D66</f>
        <v>24847</v>
      </c>
      <c r="E97" s="246">
        <f>E96+E68+E66</f>
        <v>37986</v>
      </c>
      <c r="F97" s="246">
        <f>F96+F68+F66</f>
        <v>17940</v>
      </c>
      <c r="G97" s="250"/>
      <c r="H97" s="250"/>
      <c r="I97" s="250"/>
      <c r="J97" s="250"/>
      <c r="K97" s="250"/>
      <c r="L97" s="250"/>
      <c r="M97" s="250"/>
      <c r="N97" s="250"/>
      <c r="O97" s="250"/>
      <c r="P97" s="177"/>
    </row>
    <row r="98" spans="1:15" ht="12">
      <c r="A98" s="262"/>
      <c r="B98" s="273"/>
      <c r="C98" s="274"/>
      <c r="D98" s="274"/>
      <c r="E98" s="274"/>
      <c r="F98" s="275"/>
      <c r="G98" s="217"/>
      <c r="H98" s="217"/>
      <c r="I98" s="217"/>
      <c r="J98" s="217"/>
      <c r="K98" s="217"/>
      <c r="L98" s="217"/>
      <c r="M98" s="217"/>
      <c r="N98" s="217"/>
      <c r="O98" s="217"/>
    </row>
    <row r="99" spans="1:27" ht="12">
      <c r="A99" s="257" t="s">
        <v>770</v>
      </c>
      <c r="B99" s="276"/>
      <c r="C99" s="274"/>
      <c r="D99" s="274"/>
      <c r="E99" s="274"/>
      <c r="F99" s="277" t="s">
        <v>528</v>
      </c>
      <c r="G99" s="260"/>
      <c r="H99" s="260"/>
      <c r="I99" s="260"/>
      <c r="J99" s="260"/>
      <c r="K99" s="260"/>
      <c r="L99" s="260"/>
      <c r="M99" s="260"/>
      <c r="N99" s="260"/>
      <c r="O99" s="260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</row>
    <row r="100" spans="1:16" s="280" customFormat="1" ht="24">
      <c r="A100" s="240" t="s">
        <v>210</v>
      </c>
      <c r="B100" s="245" t="s">
        <v>211</v>
      </c>
      <c r="C100" s="240" t="s">
        <v>771</v>
      </c>
      <c r="D100" s="240" t="s">
        <v>772</v>
      </c>
      <c r="E100" s="240" t="s">
        <v>773</v>
      </c>
      <c r="F100" s="240" t="s">
        <v>774</v>
      </c>
      <c r="G100" s="278"/>
      <c r="H100" s="278"/>
      <c r="I100" s="278"/>
      <c r="J100" s="278"/>
      <c r="K100" s="278"/>
      <c r="L100" s="278"/>
      <c r="M100" s="278"/>
      <c r="N100" s="278"/>
      <c r="O100" s="278"/>
      <c r="P100" s="279"/>
    </row>
    <row r="101" spans="1:16" s="280" customFormat="1" ht="12">
      <c r="A101" s="240" t="s">
        <v>8</v>
      </c>
      <c r="B101" s="245" t="s">
        <v>9</v>
      </c>
      <c r="C101" s="240">
        <v>1</v>
      </c>
      <c r="D101" s="240">
        <v>2</v>
      </c>
      <c r="E101" s="240">
        <v>3</v>
      </c>
      <c r="F101" s="264">
        <v>4</v>
      </c>
      <c r="G101" s="278"/>
      <c r="H101" s="278"/>
      <c r="I101" s="278"/>
      <c r="J101" s="278"/>
      <c r="K101" s="278"/>
      <c r="L101" s="278"/>
      <c r="M101" s="278"/>
      <c r="N101" s="278"/>
      <c r="O101" s="278"/>
      <c r="P101" s="279"/>
    </row>
    <row r="102" spans="1:15" ht="12">
      <c r="A102" s="247" t="s">
        <v>775</v>
      </c>
      <c r="B102" s="248" t="s">
        <v>776</v>
      </c>
      <c r="C102" s="242"/>
      <c r="D102" s="242"/>
      <c r="E102" s="242"/>
      <c r="F102" s="281">
        <f>C102+D102-E102</f>
        <v>0</v>
      </c>
      <c r="G102" s="250"/>
      <c r="H102" s="250"/>
      <c r="I102" s="250"/>
      <c r="J102" s="250"/>
      <c r="K102" s="250"/>
      <c r="L102" s="250"/>
      <c r="M102" s="250"/>
      <c r="N102" s="250"/>
      <c r="O102" s="217"/>
    </row>
    <row r="103" spans="1:15" ht="12">
      <c r="A103" s="247" t="s">
        <v>777</v>
      </c>
      <c r="B103" s="248" t="s">
        <v>778</v>
      </c>
      <c r="C103" s="242"/>
      <c r="D103" s="242"/>
      <c r="E103" s="242"/>
      <c r="F103" s="281">
        <f>C103+D103-E103</f>
        <v>0</v>
      </c>
      <c r="G103" s="217"/>
      <c r="H103" s="217"/>
      <c r="I103" s="217"/>
      <c r="J103" s="217"/>
      <c r="K103" s="217"/>
      <c r="L103" s="217"/>
      <c r="M103" s="217"/>
      <c r="N103" s="217"/>
      <c r="O103" s="217"/>
    </row>
    <row r="104" spans="1:15" ht="12">
      <c r="A104" s="247" t="s">
        <v>779</v>
      </c>
      <c r="B104" s="248" t="s">
        <v>780</v>
      </c>
      <c r="C104" s="242"/>
      <c r="D104" s="242"/>
      <c r="E104" s="242"/>
      <c r="F104" s="281">
        <f>C104+D104-E104</f>
        <v>0</v>
      </c>
      <c r="G104" s="217"/>
      <c r="H104" s="217"/>
      <c r="I104" s="217"/>
      <c r="J104" s="217"/>
      <c r="K104" s="217"/>
      <c r="L104" s="217"/>
      <c r="M104" s="217"/>
      <c r="N104" s="217"/>
      <c r="O104" s="217"/>
    </row>
    <row r="105" spans="1:16" ht="12">
      <c r="A105" s="282" t="s">
        <v>781</v>
      </c>
      <c r="B105" s="245" t="s">
        <v>782</v>
      </c>
      <c r="C105" s="256">
        <f>SUM(C102:C104)</f>
        <v>0</v>
      </c>
      <c r="D105" s="256">
        <f>SUM(D102:D104)</f>
        <v>0</v>
      </c>
      <c r="E105" s="256">
        <f>SUM(E102:E104)</f>
        <v>0</v>
      </c>
      <c r="F105" s="256">
        <f>SUM(F102:F104)</f>
        <v>0</v>
      </c>
      <c r="G105" s="250"/>
      <c r="H105" s="250"/>
      <c r="I105" s="250"/>
      <c r="J105" s="250"/>
      <c r="K105" s="250"/>
      <c r="L105" s="250"/>
      <c r="M105" s="250"/>
      <c r="N105" s="250"/>
      <c r="O105" s="250"/>
      <c r="P105" s="177"/>
    </row>
    <row r="106" spans="1:27" ht="12">
      <c r="A106" s="283" t="s">
        <v>783</v>
      </c>
      <c r="B106" s="284"/>
      <c r="C106" s="257"/>
      <c r="D106" s="257"/>
      <c r="E106" s="257"/>
      <c r="F106" s="234"/>
      <c r="G106" s="260"/>
      <c r="H106" s="260"/>
      <c r="I106" s="260"/>
      <c r="J106" s="260"/>
      <c r="K106" s="260"/>
      <c r="L106" s="260"/>
      <c r="M106" s="260"/>
      <c r="N106" s="260"/>
      <c r="O106" s="260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</row>
    <row r="107" spans="1:27" ht="24" customHeight="1">
      <c r="A107" s="614" t="s">
        <v>784</v>
      </c>
      <c r="B107" s="614"/>
      <c r="C107" s="614"/>
      <c r="D107" s="614"/>
      <c r="E107" s="614"/>
      <c r="F107" s="614"/>
      <c r="G107" s="260"/>
      <c r="H107" s="260"/>
      <c r="I107" s="260"/>
      <c r="J107" s="260"/>
      <c r="K107" s="260"/>
      <c r="L107" s="260"/>
      <c r="M107" s="260"/>
      <c r="N107" s="260"/>
      <c r="O107" s="260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</row>
    <row r="108" spans="1:27" ht="12">
      <c r="A108" s="387"/>
      <c r="B108" s="387"/>
      <c r="C108" s="387"/>
      <c r="D108" s="387"/>
      <c r="E108" s="387"/>
      <c r="F108" s="387"/>
      <c r="G108" s="260"/>
      <c r="H108" s="260"/>
      <c r="I108" s="260"/>
      <c r="J108" s="260"/>
      <c r="K108" s="260"/>
      <c r="L108" s="260"/>
      <c r="M108" s="260"/>
      <c r="N108" s="260"/>
      <c r="O108" s="260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</row>
    <row r="109" spans="1:27" ht="12">
      <c r="A109" s="387"/>
      <c r="B109" s="387"/>
      <c r="C109" s="387"/>
      <c r="D109" s="387"/>
      <c r="E109" s="387"/>
      <c r="F109" s="387"/>
      <c r="G109" s="260"/>
      <c r="H109" s="260"/>
      <c r="I109" s="260"/>
      <c r="J109" s="260"/>
      <c r="K109" s="260"/>
      <c r="L109" s="260"/>
      <c r="M109" s="260"/>
      <c r="N109" s="260"/>
      <c r="O109" s="260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</row>
    <row r="110" spans="1:27" ht="12">
      <c r="A110" s="387"/>
      <c r="B110" s="387"/>
      <c r="C110" s="387"/>
      <c r="D110" s="387"/>
      <c r="E110" s="387"/>
      <c r="F110" s="387"/>
      <c r="G110" s="260"/>
      <c r="H110" s="260"/>
      <c r="I110" s="260"/>
      <c r="J110" s="260"/>
      <c r="K110" s="260"/>
      <c r="L110" s="260"/>
      <c r="M110" s="260"/>
      <c r="N110" s="260"/>
      <c r="O110" s="260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</row>
    <row r="111" spans="1:27" ht="12">
      <c r="A111" s="387"/>
      <c r="B111" s="387"/>
      <c r="C111" s="387"/>
      <c r="D111" s="387"/>
      <c r="E111" s="387"/>
      <c r="F111" s="387"/>
      <c r="G111" s="260"/>
      <c r="H111" s="260"/>
      <c r="I111" s="260"/>
      <c r="J111" s="260"/>
      <c r="K111" s="260"/>
      <c r="L111" s="260"/>
      <c r="M111" s="260"/>
      <c r="N111" s="260"/>
      <c r="O111" s="260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</row>
    <row r="112" spans="1:15" ht="12">
      <c r="A112" s="257"/>
      <c r="B112" s="258"/>
      <c r="C112" s="257"/>
      <c r="D112" s="257"/>
      <c r="E112" s="257"/>
      <c r="F112" s="234"/>
      <c r="G112" s="217"/>
      <c r="H112" s="217"/>
      <c r="I112" s="217"/>
      <c r="J112" s="217"/>
      <c r="K112" s="217"/>
      <c r="L112" s="217"/>
      <c r="M112" s="217"/>
      <c r="N112" s="217"/>
      <c r="O112" s="217"/>
    </row>
    <row r="113" spans="1:15" ht="12">
      <c r="A113" s="608" t="s">
        <v>866</v>
      </c>
      <c r="B113" s="608"/>
      <c r="C113" s="608" t="s">
        <v>129</v>
      </c>
      <c r="D113" s="608"/>
      <c r="E113" s="608"/>
      <c r="F113" s="608"/>
      <c r="G113" s="217"/>
      <c r="H113" s="217"/>
      <c r="I113" s="217"/>
      <c r="J113" s="217"/>
      <c r="K113" s="217"/>
      <c r="L113" s="217"/>
      <c r="M113" s="217"/>
      <c r="N113" s="217"/>
      <c r="O113" s="217"/>
    </row>
    <row r="114" spans="1:6" ht="12">
      <c r="A114" s="285"/>
      <c r="B114" s="286"/>
      <c r="C114" s="285"/>
      <c r="D114" s="285"/>
      <c r="E114" s="285"/>
      <c r="F114" s="287"/>
    </row>
    <row r="115" spans="1:6" ht="12">
      <c r="A115" s="285"/>
      <c r="B115" s="286"/>
      <c r="C115" s="285"/>
      <c r="D115" s="610" t="s">
        <v>857</v>
      </c>
      <c r="E115" s="610"/>
      <c r="F115" s="287"/>
    </row>
    <row r="116" spans="1:6" ht="12">
      <c r="A116" s="285"/>
      <c r="B116" s="286"/>
      <c r="C116" s="285"/>
      <c r="D116" s="285"/>
      <c r="E116" s="285"/>
      <c r="F116" s="287"/>
    </row>
    <row r="117" spans="1:6" ht="12">
      <c r="A117" s="285"/>
      <c r="B117" s="286"/>
      <c r="C117" s="285"/>
      <c r="D117" s="285"/>
      <c r="E117" s="285"/>
      <c r="F117" s="287"/>
    </row>
    <row r="118" spans="1:6" ht="12">
      <c r="A118" s="285"/>
      <c r="B118" s="286"/>
      <c r="C118" s="285"/>
      <c r="D118" s="285"/>
      <c r="E118" s="285"/>
      <c r="F118" s="287"/>
    </row>
    <row r="119" spans="1:6" ht="12">
      <c r="A119" s="285"/>
      <c r="B119" s="286"/>
      <c r="C119" s="285"/>
      <c r="D119" s="285"/>
      <c r="E119" s="285"/>
      <c r="F119" s="287"/>
    </row>
    <row r="120" spans="1:6" ht="12">
      <c r="A120" s="285"/>
      <c r="B120" s="286"/>
      <c r="C120" s="609" t="s">
        <v>268</v>
      </c>
      <c r="D120" s="609"/>
      <c r="E120" s="609"/>
      <c r="F120" s="609"/>
    </row>
    <row r="121" spans="1:6" ht="12">
      <c r="A121" s="162"/>
      <c r="B121" s="288"/>
      <c r="C121" s="162"/>
      <c r="D121" s="162"/>
      <c r="E121" s="162"/>
      <c r="F121" s="162"/>
    </row>
    <row r="122" spans="1:6" ht="12">
      <c r="A122" s="162"/>
      <c r="B122" s="288"/>
      <c r="C122" s="162"/>
      <c r="D122" s="607" t="s">
        <v>858</v>
      </c>
      <c r="E122" s="607"/>
      <c r="F122" s="162"/>
    </row>
    <row r="123" spans="1:6" ht="12">
      <c r="A123" s="162"/>
      <c r="B123" s="288"/>
      <c r="C123" s="162"/>
      <c r="D123" s="162"/>
      <c r="E123" s="162"/>
      <c r="F123" s="162"/>
    </row>
    <row r="124" spans="1:6" ht="12">
      <c r="A124" s="162"/>
      <c r="B124" s="288"/>
      <c r="C124" s="162"/>
      <c r="D124" s="162"/>
      <c r="E124" s="162"/>
      <c r="F124" s="162"/>
    </row>
    <row r="125" spans="1:6" ht="12">
      <c r="A125" s="217"/>
      <c r="B125" s="289"/>
      <c r="C125" s="217"/>
      <c r="D125" s="217"/>
      <c r="E125" s="217"/>
      <c r="F125" s="217"/>
    </row>
    <row r="126" spans="1:6" ht="12">
      <c r="A126" s="217"/>
      <c r="B126" s="289"/>
      <c r="C126" s="217"/>
      <c r="D126" s="217"/>
      <c r="E126" s="217"/>
      <c r="F126" s="217"/>
    </row>
    <row r="127" spans="1:6" ht="12">
      <c r="A127" s="217"/>
      <c r="B127" s="289"/>
      <c r="C127" s="217"/>
      <c r="D127" s="217"/>
      <c r="E127" s="217"/>
      <c r="F127" s="217"/>
    </row>
    <row r="128" spans="1:6" ht="12">
      <c r="A128" s="217"/>
      <c r="B128" s="289"/>
      <c r="C128" s="217"/>
      <c r="D128" s="217"/>
      <c r="E128" s="217"/>
      <c r="F128" s="217"/>
    </row>
    <row r="129" spans="1:6" ht="12">
      <c r="A129" s="217"/>
      <c r="B129" s="289"/>
      <c r="C129" s="217"/>
      <c r="D129" s="217"/>
      <c r="E129" s="217"/>
      <c r="F129" s="217"/>
    </row>
    <row r="130" spans="1:6" ht="12">
      <c r="A130" s="217"/>
      <c r="B130" s="289"/>
      <c r="C130" s="217"/>
      <c r="D130" s="217"/>
      <c r="E130" s="217"/>
      <c r="F130" s="217"/>
    </row>
    <row r="131" spans="1:6" ht="12">
      <c r="A131" s="217"/>
      <c r="B131" s="289"/>
      <c r="C131" s="217"/>
      <c r="D131" s="217"/>
      <c r="E131" s="217"/>
      <c r="F131" s="217"/>
    </row>
    <row r="132" spans="1:6" ht="12">
      <c r="A132" s="217"/>
      <c r="B132" s="289"/>
      <c r="C132" s="217"/>
      <c r="D132" s="217"/>
      <c r="E132" s="217"/>
      <c r="F132" s="217"/>
    </row>
    <row r="133" spans="1:6" ht="12">
      <c r="A133" s="217"/>
      <c r="B133" s="289"/>
      <c r="C133" s="217"/>
      <c r="D133" s="217"/>
      <c r="E133" s="217"/>
      <c r="F133" s="217"/>
    </row>
    <row r="134" spans="1:6" ht="12">
      <c r="A134" s="217"/>
      <c r="B134" s="289"/>
      <c r="C134" s="217"/>
      <c r="D134" s="217"/>
      <c r="E134" s="217"/>
      <c r="F134" s="217"/>
    </row>
    <row r="135" spans="1:6" ht="12">
      <c r="A135" s="217"/>
      <c r="B135" s="289"/>
      <c r="C135" s="217"/>
      <c r="D135" s="217"/>
      <c r="E135" s="217"/>
      <c r="F135" s="217"/>
    </row>
    <row r="136" spans="1:6" ht="12">
      <c r="A136" s="217"/>
      <c r="B136" s="289"/>
      <c r="C136" s="217"/>
      <c r="D136" s="217"/>
      <c r="E136" s="217"/>
      <c r="F136" s="217"/>
    </row>
    <row r="137" spans="1:6" ht="12">
      <c r="A137" s="217"/>
      <c r="B137" s="289"/>
      <c r="C137" s="217"/>
      <c r="D137" s="217"/>
      <c r="E137" s="217"/>
      <c r="F137" s="217"/>
    </row>
    <row r="138" spans="1:6" ht="12">
      <c r="A138" s="217"/>
      <c r="B138" s="289"/>
      <c r="C138" s="217"/>
      <c r="D138" s="217"/>
      <c r="E138" s="217"/>
      <c r="F138" s="217"/>
    </row>
    <row r="139" spans="1:6" ht="12">
      <c r="A139" s="217"/>
      <c r="B139" s="289"/>
      <c r="C139" s="217"/>
      <c r="D139" s="217"/>
      <c r="E139" s="217"/>
      <c r="F139" s="217"/>
    </row>
    <row r="140" spans="1:6" ht="12">
      <c r="A140" s="217"/>
      <c r="B140" s="289"/>
      <c r="C140" s="217"/>
      <c r="D140" s="217"/>
      <c r="E140" s="217"/>
      <c r="F140" s="217"/>
    </row>
    <row r="141" spans="1:6" ht="12">
      <c r="A141" s="217"/>
      <c r="B141" s="289"/>
      <c r="C141" s="217"/>
      <c r="D141" s="217"/>
      <c r="E141" s="217"/>
      <c r="F141" s="217"/>
    </row>
    <row r="142" spans="1:6" ht="12">
      <c r="A142" s="217"/>
      <c r="B142" s="289"/>
      <c r="C142" s="217"/>
      <c r="D142" s="217"/>
      <c r="E142" s="217"/>
      <c r="F142" s="217"/>
    </row>
    <row r="143" spans="1:6" ht="12">
      <c r="A143" s="217"/>
      <c r="B143" s="289"/>
      <c r="C143" s="217"/>
      <c r="D143" s="217"/>
      <c r="E143" s="217"/>
      <c r="F143" s="217"/>
    </row>
    <row r="144" spans="1:6" ht="12">
      <c r="A144" s="217"/>
      <c r="B144" s="289"/>
      <c r="C144" s="217"/>
      <c r="D144" s="217"/>
      <c r="E144" s="217"/>
      <c r="F144" s="217"/>
    </row>
    <row r="145" spans="1:6" ht="12">
      <c r="A145" s="217"/>
      <c r="B145" s="289"/>
      <c r="C145" s="217"/>
      <c r="D145" s="217"/>
      <c r="E145" s="217"/>
      <c r="F145" s="217"/>
    </row>
    <row r="146" spans="1:6" ht="12">
      <c r="A146" s="217"/>
      <c r="B146" s="289"/>
      <c r="C146" s="217"/>
      <c r="D146" s="217"/>
      <c r="E146" s="217"/>
      <c r="F146" s="217"/>
    </row>
    <row r="147" spans="1:6" ht="12">
      <c r="A147" s="217"/>
      <c r="B147" s="289"/>
      <c r="C147" s="217"/>
      <c r="D147" s="217"/>
      <c r="E147" s="217"/>
      <c r="F147" s="217"/>
    </row>
    <row r="148" spans="1:6" ht="12">
      <c r="A148" s="217"/>
      <c r="B148" s="289"/>
      <c r="C148" s="217"/>
      <c r="D148" s="217"/>
      <c r="E148" s="217"/>
      <c r="F148" s="217"/>
    </row>
    <row r="149" spans="1:6" ht="12">
      <c r="A149" s="217"/>
      <c r="B149" s="289"/>
      <c r="C149" s="217"/>
      <c r="D149" s="217"/>
      <c r="E149" s="217"/>
      <c r="F149" s="217"/>
    </row>
    <row r="150" spans="1:6" ht="12">
      <c r="A150" s="217"/>
      <c r="B150" s="289"/>
      <c r="C150" s="217"/>
      <c r="D150" s="217"/>
      <c r="E150" s="217"/>
      <c r="F150" s="217"/>
    </row>
    <row r="151" spans="1:6" ht="12">
      <c r="A151" s="217"/>
      <c r="B151" s="289"/>
      <c r="C151" s="217"/>
      <c r="D151" s="217"/>
      <c r="E151" s="217"/>
      <c r="F151" s="217"/>
    </row>
    <row r="152" spans="1:6" ht="12">
      <c r="A152" s="217"/>
      <c r="B152" s="289"/>
      <c r="C152" s="217"/>
      <c r="D152" s="217"/>
      <c r="E152" s="217"/>
      <c r="F152" s="217"/>
    </row>
    <row r="153" spans="1:6" ht="12">
      <c r="A153" s="217"/>
      <c r="B153" s="289"/>
      <c r="C153" s="217"/>
      <c r="D153" s="217"/>
      <c r="E153" s="217"/>
      <c r="F153" s="217"/>
    </row>
    <row r="154" spans="1:6" ht="12">
      <c r="A154" s="217"/>
      <c r="B154" s="289"/>
      <c r="C154" s="217"/>
      <c r="D154" s="217"/>
      <c r="E154" s="217"/>
      <c r="F154" s="217"/>
    </row>
    <row r="155" spans="1:6" ht="12">
      <c r="A155" s="217"/>
      <c r="B155" s="289"/>
      <c r="C155" s="217"/>
      <c r="D155" s="217"/>
      <c r="E155" s="217"/>
      <c r="F155" s="217"/>
    </row>
    <row r="156" spans="1:6" ht="12">
      <c r="A156" s="217"/>
      <c r="B156" s="289"/>
      <c r="C156" s="217"/>
      <c r="D156" s="217"/>
      <c r="E156" s="217"/>
      <c r="F156" s="217"/>
    </row>
    <row r="157" spans="1:6" ht="12">
      <c r="A157" s="217"/>
      <c r="B157" s="289"/>
      <c r="C157" s="217"/>
      <c r="D157" s="217"/>
      <c r="E157" s="217"/>
      <c r="F157" s="217"/>
    </row>
    <row r="158" spans="1:6" ht="12">
      <c r="A158" s="217"/>
      <c r="B158" s="289"/>
      <c r="C158" s="217"/>
      <c r="D158" s="217"/>
      <c r="E158" s="217"/>
      <c r="F158" s="217"/>
    </row>
    <row r="159" spans="1:6" ht="12">
      <c r="A159" s="217"/>
      <c r="B159" s="289"/>
      <c r="C159" s="217"/>
      <c r="D159" s="217"/>
      <c r="E159" s="217"/>
      <c r="F159" s="217"/>
    </row>
    <row r="160" spans="1:6" ht="12">
      <c r="A160" s="217"/>
      <c r="B160" s="289"/>
      <c r="C160" s="217"/>
      <c r="D160" s="217"/>
      <c r="E160" s="217"/>
      <c r="F160" s="217"/>
    </row>
    <row r="161" spans="1:6" ht="12">
      <c r="A161" s="217"/>
      <c r="B161" s="289"/>
      <c r="C161" s="217"/>
      <c r="D161" s="217"/>
      <c r="E161" s="217"/>
      <c r="F161" s="217"/>
    </row>
    <row r="162" spans="1:6" ht="12">
      <c r="A162" s="217"/>
      <c r="B162" s="289"/>
      <c r="C162" s="217"/>
      <c r="D162" s="217"/>
      <c r="E162" s="217"/>
      <c r="F162" s="217"/>
    </row>
    <row r="163" spans="1:6" ht="12">
      <c r="A163" s="217"/>
      <c r="B163" s="289"/>
      <c r="C163" s="217"/>
      <c r="D163" s="217"/>
      <c r="E163" s="217"/>
      <c r="F163" s="217"/>
    </row>
    <row r="164" spans="1:6" ht="12">
      <c r="A164" s="217"/>
      <c r="B164" s="289"/>
      <c r="C164" s="217"/>
      <c r="D164" s="217"/>
      <c r="E164" s="217"/>
      <c r="F164" s="217"/>
    </row>
    <row r="165" spans="1:6" ht="12">
      <c r="A165" s="217"/>
      <c r="B165" s="289"/>
      <c r="C165" s="217"/>
      <c r="D165" s="217"/>
      <c r="E165" s="217"/>
      <c r="F165" s="217"/>
    </row>
    <row r="166" spans="1:6" ht="12">
      <c r="A166" s="217"/>
      <c r="B166" s="289"/>
      <c r="C166" s="217"/>
      <c r="D166" s="217"/>
      <c r="E166" s="217"/>
      <c r="F166" s="217"/>
    </row>
    <row r="167" spans="1:6" ht="12">
      <c r="A167" s="217"/>
      <c r="B167" s="289"/>
      <c r="C167" s="217"/>
      <c r="D167" s="217"/>
      <c r="E167" s="217"/>
      <c r="F167" s="217"/>
    </row>
    <row r="168" spans="1:6" ht="12">
      <c r="A168" s="217"/>
      <c r="B168" s="289"/>
      <c r="C168" s="217"/>
      <c r="D168" s="217"/>
      <c r="E168" s="217"/>
      <c r="F168" s="217"/>
    </row>
    <row r="169" spans="1:6" ht="12">
      <c r="A169" s="217"/>
      <c r="B169" s="289"/>
      <c r="C169" s="217"/>
      <c r="D169" s="217"/>
      <c r="E169" s="217"/>
      <c r="F169" s="217"/>
    </row>
    <row r="170" spans="1:6" ht="12">
      <c r="A170" s="217"/>
      <c r="B170" s="289"/>
      <c r="C170" s="217"/>
      <c r="D170" s="217"/>
      <c r="E170" s="217"/>
      <c r="F170" s="217"/>
    </row>
    <row r="171" spans="1:6" ht="12">
      <c r="A171" s="217"/>
      <c r="B171" s="289"/>
      <c r="C171" s="217"/>
      <c r="D171" s="217"/>
      <c r="E171" s="217"/>
      <c r="F171" s="217"/>
    </row>
    <row r="172" spans="1:6" ht="12">
      <c r="A172" s="217"/>
      <c r="B172" s="289"/>
      <c r="C172" s="217"/>
      <c r="D172" s="217"/>
      <c r="E172" s="217"/>
      <c r="F172" s="217"/>
    </row>
    <row r="173" spans="1:6" ht="12">
      <c r="A173" s="217"/>
      <c r="B173" s="289"/>
      <c r="C173" s="217"/>
      <c r="D173" s="217"/>
      <c r="E173" s="217"/>
      <c r="F173" s="217"/>
    </row>
    <row r="174" spans="1:6" ht="12">
      <c r="A174" s="217"/>
      <c r="B174" s="289"/>
      <c r="C174" s="217"/>
      <c r="D174" s="217"/>
      <c r="E174" s="217"/>
      <c r="F174" s="217"/>
    </row>
    <row r="175" spans="1:6" ht="12">
      <c r="A175" s="217"/>
      <c r="B175" s="289"/>
      <c r="C175" s="217"/>
      <c r="D175" s="217"/>
      <c r="E175" s="217"/>
      <c r="F175" s="217"/>
    </row>
    <row r="176" spans="1:6" ht="12">
      <c r="A176" s="217"/>
      <c r="B176" s="289"/>
      <c r="C176" s="217"/>
      <c r="D176" s="217"/>
      <c r="E176" s="217"/>
      <c r="F176" s="217"/>
    </row>
    <row r="177" spans="1:6" ht="12">
      <c r="A177" s="217"/>
      <c r="B177" s="289"/>
      <c r="C177" s="217"/>
      <c r="D177" s="217"/>
      <c r="E177" s="217"/>
      <c r="F177" s="217"/>
    </row>
    <row r="178" spans="1:6" ht="12">
      <c r="A178" s="217"/>
      <c r="B178" s="289"/>
      <c r="C178" s="217"/>
      <c r="D178" s="217"/>
      <c r="E178" s="217"/>
      <c r="F178" s="217"/>
    </row>
    <row r="179" spans="1:6" ht="12">
      <c r="A179" s="217"/>
      <c r="B179" s="289"/>
      <c r="C179" s="217"/>
      <c r="D179" s="217"/>
      <c r="E179" s="217"/>
      <c r="F179" s="217"/>
    </row>
    <row r="180" spans="1:6" ht="12">
      <c r="A180" s="217"/>
      <c r="B180" s="289"/>
      <c r="C180" s="217"/>
      <c r="D180" s="217"/>
      <c r="E180" s="217"/>
      <c r="F180" s="217"/>
    </row>
    <row r="181" spans="1:6" ht="12">
      <c r="A181" s="217"/>
      <c r="B181" s="289"/>
      <c r="C181" s="217"/>
      <c r="D181" s="217"/>
      <c r="E181" s="217"/>
      <c r="F181" s="217"/>
    </row>
    <row r="182" spans="1:6" ht="12">
      <c r="A182" s="217"/>
      <c r="B182" s="289"/>
      <c r="C182" s="217"/>
      <c r="D182" s="217"/>
      <c r="E182" s="217"/>
      <c r="F182" s="217"/>
    </row>
    <row r="183" spans="1:6" ht="12">
      <c r="A183" s="217"/>
      <c r="B183" s="289"/>
      <c r="C183" s="217"/>
      <c r="D183" s="217"/>
      <c r="E183" s="217"/>
      <c r="F183" s="217"/>
    </row>
    <row r="184" spans="1:6" ht="12">
      <c r="A184" s="217"/>
      <c r="B184" s="289"/>
      <c r="C184" s="217"/>
      <c r="D184" s="217"/>
      <c r="E184" s="217"/>
      <c r="F184" s="217"/>
    </row>
    <row r="185" spans="1:6" ht="12">
      <c r="A185" s="217"/>
      <c r="B185" s="289"/>
      <c r="C185" s="217"/>
      <c r="D185" s="217"/>
      <c r="E185" s="217"/>
      <c r="F185" s="217"/>
    </row>
    <row r="186" spans="1:6" ht="12">
      <c r="A186" s="217"/>
      <c r="B186" s="289"/>
      <c r="C186" s="217"/>
      <c r="D186" s="217"/>
      <c r="E186" s="217"/>
      <c r="F186" s="217"/>
    </row>
    <row r="187" spans="1:6" ht="12">
      <c r="A187" s="217"/>
      <c r="B187" s="289"/>
      <c r="C187" s="217"/>
      <c r="D187" s="217"/>
      <c r="E187" s="217"/>
      <c r="F187" s="217"/>
    </row>
    <row r="188" spans="1:6" ht="12">
      <c r="A188" s="217"/>
      <c r="B188" s="289"/>
      <c r="C188" s="217"/>
      <c r="D188" s="217"/>
      <c r="E188" s="217"/>
      <c r="F188" s="217"/>
    </row>
    <row r="189" spans="1:6" ht="12">
      <c r="A189" s="217"/>
      <c r="B189" s="289"/>
      <c r="C189" s="217"/>
      <c r="D189" s="217"/>
      <c r="E189" s="217"/>
      <c r="F189" s="217"/>
    </row>
    <row r="190" spans="1:6" ht="12">
      <c r="A190" s="217"/>
      <c r="B190" s="289"/>
      <c r="C190" s="217"/>
      <c r="D190" s="217"/>
      <c r="E190" s="217"/>
      <c r="F190" s="217"/>
    </row>
    <row r="191" spans="1:6" ht="12">
      <c r="A191" s="217"/>
      <c r="B191" s="289"/>
      <c r="C191" s="217"/>
      <c r="D191" s="217"/>
      <c r="E191" s="217"/>
      <c r="F191" s="217"/>
    </row>
    <row r="192" spans="1:6" ht="12">
      <c r="A192" s="217"/>
      <c r="B192" s="289"/>
      <c r="C192" s="217"/>
      <c r="D192" s="217"/>
      <c r="E192" s="217"/>
      <c r="F192" s="217"/>
    </row>
    <row r="193" spans="1:6" ht="12">
      <c r="A193" s="217"/>
      <c r="B193" s="289"/>
      <c r="C193" s="217"/>
      <c r="D193" s="217"/>
      <c r="E193" s="217"/>
      <c r="F193" s="217"/>
    </row>
    <row r="194" spans="1:6" ht="12">
      <c r="A194" s="217"/>
      <c r="B194" s="289"/>
      <c r="C194" s="217"/>
      <c r="D194" s="217"/>
      <c r="E194" s="217"/>
      <c r="F194" s="217"/>
    </row>
    <row r="195" spans="1:6" ht="12">
      <c r="A195" s="217"/>
      <c r="B195" s="289"/>
      <c r="C195" s="217"/>
      <c r="D195" s="217"/>
      <c r="E195" s="217"/>
      <c r="F195" s="217"/>
    </row>
    <row r="196" spans="1:6" ht="12">
      <c r="A196" s="217"/>
      <c r="B196" s="289"/>
      <c r="C196" s="217"/>
      <c r="D196" s="217"/>
      <c r="E196" s="217"/>
      <c r="F196" s="217"/>
    </row>
    <row r="197" spans="1:6" ht="12">
      <c r="A197" s="217"/>
      <c r="B197" s="289"/>
      <c r="C197" s="217"/>
      <c r="D197" s="217"/>
      <c r="E197" s="217"/>
      <c r="F197" s="217"/>
    </row>
    <row r="198" spans="1:6" ht="12">
      <c r="A198" s="217"/>
      <c r="B198" s="289"/>
      <c r="C198" s="217"/>
      <c r="D198" s="217"/>
      <c r="E198" s="217"/>
      <c r="F198" s="217"/>
    </row>
    <row r="199" spans="1:6" ht="12">
      <c r="A199" s="217"/>
      <c r="B199" s="289"/>
      <c r="C199" s="217"/>
      <c r="D199" s="217"/>
      <c r="E199" s="217"/>
      <c r="F199" s="217"/>
    </row>
    <row r="200" spans="1:6" ht="12">
      <c r="A200" s="217"/>
      <c r="B200" s="289"/>
      <c r="C200" s="217"/>
      <c r="D200" s="217"/>
      <c r="E200" s="217"/>
      <c r="F200" s="217"/>
    </row>
    <row r="201" spans="1:6" ht="12">
      <c r="A201" s="217"/>
      <c r="B201" s="289"/>
      <c r="C201" s="217"/>
      <c r="D201" s="217"/>
      <c r="E201" s="217"/>
      <c r="F201" s="217"/>
    </row>
    <row r="202" spans="1:6" ht="12">
      <c r="A202" s="217"/>
      <c r="B202" s="289"/>
      <c r="C202" s="217"/>
      <c r="D202" s="217"/>
      <c r="E202" s="217"/>
      <c r="F202" s="217"/>
    </row>
    <row r="203" spans="1:6" ht="12">
      <c r="A203" s="217"/>
      <c r="B203" s="289"/>
      <c r="C203" s="217"/>
      <c r="D203" s="217"/>
      <c r="E203" s="217"/>
      <c r="F203" s="217"/>
    </row>
    <row r="204" spans="1:6" ht="12">
      <c r="A204" s="217"/>
      <c r="B204" s="289"/>
      <c r="C204" s="217"/>
      <c r="D204" s="217"/>
      <c r="E204" s="217"/>
      <c r="F204" s="217"/>
    </row>
    <row r="205" spans="1:6" ht="12">
      <c r="A205" s="217"/>
      <c r="B205" s="289"/>
      <c r="C205" s="217"/>
      <c r="D205" s="217"/>
      <c r="E205" s="217"/>
      <c r="F205" s="217"/>
    </row>
    <row r="206" spans="1:6" ht="12">
      <c r="A206" s="217"/>
      <c r="B206" s="289"/>
      <c r="C206" s="217"/>
      <c r="D206" s="217"/>
      <c r="E206" s="217"/>
      <c r="F206" s="217"/>
    </row>
    <row r="207" spans="1:6" ht="12">
      <c r="A207" s="217"/>
      <c r="B207" s="289"/>
      <c r="C207" s="217"/>
      <c r="D207" s="217"/>
      <c r="E207" s="217"/>
      <c r="F207" s="217"/>
    </row>
    <row r="208" spans="1:6" ht="12">
      <c r="A208" s="217"/>
      <c r="B208" s="289"/>
      <c r="C208" s="217"/>
      <c r="D208" s="217"/>
      <c r="E208" s="217"/>
      <c r="F208" s="217"/>
    </row>
    <row r="209" spans="1:6" ht="12">
      <c r="A209" s="217"/>
      <c r="B209" s="289"/>
      <c r="C209" s="217"/>
      <c r="D209" s="217"/>
      <c r="E209" s="217"/>
      <c r="F209" s="217"/>
    </row>
    <row r="210" spans="1:6" ht="12">
      <c r="A210" s="217"/>
      <c r="B210" s="289"/>
      <c r="C210" s="217"/>
      <c r="D210" s="217"/>
      <c r="E210" s="217"/>
      <c r="F210" s="217"/>
    </row>
    <row r="211" spans="1:6" ht="12">
      <c r="A211" s="217"/>
      <c r="B211" s="289"/>
      <c r="C211" s="217"/>
      <c r="D211" s="217"/>
      <c r="E211" s="217"/>
      <c r="F211" s="217"/>
    </row>
    <row r="212" spans="1:6" ht="12">
      <c r="A212" s="217"/>
      <c r="B212" s="289"/>
      <c r="C212" s="217"/>
      <c r="D212" s="217"/>
      <c r="E212" s="217"/>
      <c r="F212" s="217"/>
    </row>
    <row r="213" spans="1:6" ht="12">
      <c r="A213" s="217"/>
      <c r="B213" s="289"/>
      <c r="C213" s="217"/>
      <c r="D213" s="217"/>
      <c r="E213" s="217"/>
      <c r="F213" s="217"/>
    </row>
    <row r="214" spans="1:6" ht="12">
      <c r="A214" s="217"/>
      <c r="B214" s="289"/>
      <c r="C214" s="217"/>
      <c r="D214" s="217"/>
      <c r="E214" s="217"/>
      <c r="F214" s="217"/>
    </row>
    <row r="215" spans="1:6" ht="12">
      <c r="A215" s="217"/>
      <c r="B215" s="289"/>
      <c r="C215" s="217"/>
      <c r="D215" s="217"/>
      <c r="E215" s="217"/>
      <c r="F215" s="217"/>
    </row>
    <row r="216" spans="1:6" ht="12">
      <c r="A216" s="217"/>
      <c r="B216" s="289"/>
      <c r="C216" s="217"/>
      <c r="D216" s="217"/>
      <c r="E216" s="217"/>
      <c r="F216" s="217"/>
    </row>
    <row r="217" spans="1:6" ht="12">
      <c r="A217" s="217"/>
      <c r="B217" s="289"/>
      <c r="C217" s="217"/>
      <c r="D217" s="217"/>
      <c r="E217" s="217"/>
      <c r="F217" s="217"/>
    </row>
    <row r="218" spans="1:6" ht="12">
      <c r="A218" s="217"/>
      <c r="B218" s="289"/>
      <c r="C218" s="217"/>
      <c r="D218" s="217"/>
      <c r="E218" s="217"/>
      <c r="F218" s="217"/>
    </row>
    <row r="219" spans="1:6" ht="12">
      <c r="A219" s="217"/>
      <c r="B219" s="289"/>
      <c r="C219" s="217"/>
      <c r="D219" s="217"/>
      <c r="E219" s="217"/>
      <c r="F219" s="217"/>
    </row>
    <row r="220" spans="1:6" ht="12">
      <c r="A220" s="217"/>
      <c r="B220" s="289"/>
      <c r="C220" s="217"/>
      <c r="D220" s="217"/>
      <c r="E220" s="217"/>
      <c r="F220" s="217"/>
    </row>
    <row r="221" spans="1:6" ht="12">
      <c r="A221" s="217"/>
      <c r="B221" s="289"/>
      <c r="C221" s="217"/>
      <c r="D221" s="217"/>
      <c r="E221" s="217"/>
      <c r="F221" s="217"/>
    </row>
    <row r="222" spans="1:6" ht="12">
      <c r="A222" s="217"/>
      <c r="B222" s="289"/>
      <c r="C222" s="217"/>
      <c r="D222" s="217"/>
      <c r="E222" s="217"/>
      <c r="F222" s="217"/>
    </row>
    <row r="223" spans="1:6" ht="12">
      <c r="A223" s="217"/>
      <c r="B223" s="289"/>
      <c r="C223" s="217"/>
      <c r="D223" s="217"/>
      <c r="E223" s="217"/>
      <c r="F223" s="217"/>
    </row>
    <row r="224" spans="1:6" ht="12">
      <c r="A224" s="217"/>
      <c r="B224" s="289"/>
      <c r="C224" s="217"/>
      <c r="D224" s="217"/>
      <c r="E224" s="217"/>
      <c r="F224" s="217"/>
    </row>
    <row r="225" spans="1:6" ht="12">
      <c r="A225" s="217"/>
      <c r="B225" s="289"/>
      <c r="C225" s="217"/>
      <c r="D225" s="217"/>
      <c r="E225" s="217"/>
      <c r="F225" s="217"/>
    </row>
    <row r="226" spans="1:6" ht="12">
      <c r="A226" s="217"/>
      <c r="B226" s="289"/>
      <c r="C226" s="217"/>
      <c r="D226" s="217"/>
      <c r="E226" s="217"/>
      <c r="F226" s="217"/>
    </row>
    <row r="227" spans="1:6" ht="12">
      <c r="A227" s="217"/>
      <c r="B227" s="289"/>
      <c r="C227" s="217"/>
      <c r="D227" s="217"/>
      <c r="E227" s="217"/>
      <c r="F227" s="217"/>
    </row>
    <row r="228" spans="1:6" ht="12">
      <c r="A228" s="217"/>
      <c r="B228" s="289"/>
      <c r="C228" s="217"/>
      <c r="D228" s="217"/>
      <c r="E228" s="217"/>
      <c r="F228" s="217"/>
    </row>
    <row r="229" spans="1:6" ht="12">
      <c r="A229" s="217"/>
      <c r="B229" s="289"/>
      <c r="C229" s="217"/>
      <c r="D229" s="217"/>
      <c r="E229" s="217"/>
      <c r="F229" s="217"/>
    </row>
    <row r="230" spans="1:6" ht="12">
      <c r="A230" s="217"/>
      <c r="B230" s="289"/>
      <c r="C230" s="217"/>
      <c r="D230" s="217"/>
      <c r="E230" s="217"/>
      <c r="F230" s="217"/>
    </row>
    <row r="231" spans="1:6" ht="12">
      <c r="A231" s="217"/>
      <c r="B231" s="289"/>
      <c r="C231" s="217"/>
      <c r="D231" s="217"/>
      <c r="E231" s="217"/>
      <c r="F231" s="217"/>
    </row>
    <row r="232" spans="1:6" ht="12">
      <c r="A232" s="217"/>
      <c r="B232" s="289"/>
      <c r="C232" s="217"/>
      <c r="D232" s="217"/>
      <c r="E232" s="217"/>
      <c r="F232" s="217"/>
    </row>
    <row r="233" spans="1:6" ht="12">
      <c r="A233" s="217"/>
      <c r="B233" s="289"/>
      <c r="C233" s="217"/>
      <c r="D233" s="217"/>
      <c r="E233" s="217"/>
      <c r="F233" s="217"/>
    </row>
    <row r="234" spans="1:6" ht="12">
      <c r="A234" s="217"/>
      <c r="B234" s="289"/>
      <c r="C234" s="217"/>
      <c r="D234" s="217"/>
      <c r="E234" s="217"/>
      <c r="F234" s="217"/>
    </row>
    <row r="235" spans="1:6" ht="12">
      <c r="A235" s="217"/>
      <c r="B235" s="289"/>
      <c r="C235" s="217"/>
      <c r="D235" s="217"/>
      <c r="E235" s="217"/>
      <c r="F235" s="217"/>
    </row>
    <row r="236" spans="1:6" ht="12">
      <c r="A236" s="217"/>
      <c r="B236" s="289"/>
      <c r="C236" s="217"/>
      <c r="D236" s="217"/>
      <c r="E236" s="217"/>
      <c r="F236" s="217"/>
    </row>
    <row r="237" spans="1:6" ht="12">
      <c r="A237" s="217"/>
      <c r="B237" s="289"/>
      <c r="C237" s="217"/>
      <c r="D237" s="217"/>
      <c r="E237" s="217"/>
      <c r="F237" s="217"/>
    </row>
    <row r="238" spans="1:6" ht="12">
      <c r="A238" s="217"/>
      <c r="B238" s="289"/>
      <c r="C238" s="217"/>
      <c r="D238" s="217"/>
      <c r="E238" s="217"/>
      <c r="F238" s="217"/>
    </row>
    <row r="239" spans="1:6" ht="12">
      <c r="A239" s="217"/>
      <c r="B239" s="289"/>
      <c r="C239" s="217"/>
      <c r="D239" s="217"/>
      <c r="E239" s="217"/>
      <c r="F239" s="217"/>
    </row>
    <row r="240" spans="1:6" ht="12">
      <c r="A240" s="217"/>
      <c r="B240" s="289"/>
      <c r="C240" s="217"/>
      <c r="D240" s="217"/>
      <c r="E240" s="217"/>
      <c r="F240" s="217"/>
    </row>
    <row r="241" spans="1:6" ht="12">
      <c r="A241" s="217"/>
      <c r="B241" s="289"/>
      <c r="C241" s="217"/>
      <c r="D241" s="217"/>
      <c r="E241" s="217"/>
      <c r="F241" s="217"/>
    </row>
    <row r="242" spans="1:6" ht="12">
      <c r="A242" s="217"/>
      <c r="B242" s="289"/>
      <c r="C242" s="217"/>
      <c r="D242" s="217"/>
      <c r="E242" s="217"/>
      <c r="F242" s="217"/>
    </row>
    <row r="243" spans="1:6" ht="12">
      <c r="A243" s="217"/>
      <c r="B243" s="289"/>
      <c r="C243" s="217"/>
      <c r="D243" s="217"/>
      <c r="E243" s="217"/>
      <c r="F243" s="217"/>
    </row>
    <row r="244" spans="1:6" ht="12">
      <c r="A244" s="217"/>
      <c r="B244" s="289"/>
      <c r="C244" s="217"/>
      <c r="D244" s="217"/>
      <c r="E244" s="217"/>
      <c r="F244" s="217"/>
    </row>
    <row r="245" spans="1:6" ht="12">
      <c r="A245" s="217"/>
      <c r="B245" s="289"/>
      <c r="C245" s="217"/>
      <c r="D245" s="217"/>
      <c r="E245" s="217"/>
      <c r="F245" s="217"/>
    </row>
    <row r="246" spans="1:6" ht="12">
      <c r="A246" s="217"/>
      <c r="B246" s="289"/>
      <c r="C246" s="217"/>
      <c r="D246" s="217"/>
      <c r="E246" s="217"/>
      <c r="F246" s="217"/>
    </row>
    <row r="247" spans="1:6" ht="12">
      <c r="A247" s="217"/>
      <c r="B247" s="289"/>
      <c r="C247" s="217"/>
      <c r="D247" s="217"/>
      <c r="E247" s="217"/>
      <c r="F247" s="217"/>
    </row>
    <row r="248" spans="1:6" ht="12">
      <c r="A248" s="217"/>
      <c r="B248" s="289"/>
      <c r="C248" s="217"/>
      <c r="D248" s="217"/>
      <c r="E248" s="217"/>
      <c r="F248" s="217"/>
    </row>
    <row r="249" spans="1:6" ht="12">
      <c r="A249" s="217"/>
      <c r="B249" s="289"/>
      <c r="C249" s="217"/>
      <c r="D249" s="217"/>
      <c r="E249" s="217"/>
      <c r="F249" s="217"/>
    </row>
    <row r="250" spans="1:6" ht="12">
      <c r="A250" s="217"/>
      <c r="B250" s="289"/>
      <c r="C250" s="217"/>
      <c r="D250" s="217"/>
      <c r="E250" s="217"/>
      <c r="F250" s="217"/>
    </row>
    <row r="251" spans="1:6" ht="12">
      <c r="A251" s="217"/>
      <c r="B251" s="289"/>
      <c r="C251" s="217"/>
      <c r="D251" s="217"/>
      <c r="E251" s="217"/>
      <c r="F251" s="217"/>
    </row>
    <row r="252" spans="1:6" ht="12">
      <c r="A252" s="217"/>
      <c r="B252" s="289"/>
      <c r="C252" s="217"/>
      <c r="D252" s="217"/>
      <c r="E252" s="217"/>
      <c r="F252" s="217"/>
    </row>
    <row r="253" spans="1:6" ht="12">
      <c r="A253" s="217"/>
      <c r="B253" s="289"/>
      <c r="C253" s="217"/>
      <c r="D253" s="217"/>
      <c r="E253" s="217"/>
      <c r="F253" s="217"/>
    </row>
    <row r="254" spans="1:6" ht="12">
      <c r="A254" s="217"/>
      <c r="B254" s="289"/>
      <c r="C254" s="217"/>
      <c r="D254" s="217"/>
      <c r="E254" s="217"/>
      <c r="F254" s="217"/>
    </row>
    <row r="255" spans="1:6" ht="12">
      <c r="A255" s="217"/>
      <c r="B255" s="289"/>
      <c r="C255" s="217"/>
      <c r="D255" s="217"/>
      <c r="E255" s="217"/>
      <c r="F255" s="217"/>
    </row>
    <row r="256" spans="1:6" ht="12">
      <c r="A256" s="217"/>
      <c r="B256" s="289"/>
      <c r="C256" s="217"/>
      <c r="D256" s="217"/>
      <c r="E256" s="217"/>
      <c r="F256" s="217"/>
    </row>
    <row r="257" spans="1:6" ht="12">
      <c r="A257" s="217"/>
      <c r="B257" s="289"/>
      <c r="C257" s="217"/>
      <c r="D257" s="217"/>
      <c r="E257" s="217"/>
      <c r="F257" s="217"/>
    </row>
    <row r="258" spans="1:6" ht="12">
      <c r="A258" s="217"/>
      <c r="B258" s="289"/>
      <c r="C258" s="217"/>
      <c r="D258" s="217"/>
      <c r="E258" s="217"/>
      <c r="F258" s="217"/>
    </row>
    <row r="259" spans="1:6" ht="12">
      <c r="A259" s="217"/>
      <c r="B259" s="289"/>
      <c r="C259" s="217"/>
      <c r="D259" s="217"/>
      <c r="E259" s="217"/>
      <c r="F259" s="217"/>
    </row>
    <row r="260" spans="1:6" ht="12">
      <c r="A260" s="217"/>
      <c r="B260" s="289"/>
      <c r="C260" s="217"/>
      <c r="D260" s="217"/>
      <c r="E260" s="217"/>
      <c r="F260" s="217"/>
    </row>
    <row r="261" spans="1:6" ht="12">
      <c r="A261" s="217"/>
      <c r="B261" s="289"/>
      <c r="C261" s="217"/>
      <c r="D261" s="217"/>
      <c r="E261" s="217"/>
      <c r="F261" s="217"/>
    </row>
    <row r="262" spans="1:6" ht="12">
      <c r="A262" s="217"/>
      <c r="B262" s="289"/>
      <c r="C262" s="217"/>
      <c r="D262" s="217"/>
      <c r="E262" s="217"/>
      <c r="F262" s="217"/>
    </row>
    <row r="263" spans="1:6" ht="12">
      <c r="A263" s="217"/>
      <c r="B263" s="289"/>
      <c r="C263" s="217"/>
      <c r="D263" s="217"/>
      <c r="E263" s="217"/>
      <c r="F263" s="217"/>
    </row>
    <row r="264" spans="1:6" ht="12">
      <c r="A264" s="217"/>
      <c r="B264" s="289"/>
      <c r="C264" s="217"/>
      <c r="D264" s="217"/>
      <c r="E264" s="217"/>
      <c r="F264" s="217"/>
    </row>
    <row r="265" spans="1:6" ht="12">
      <c r="A265" s="217"/>
      <c r="B265" s="289"/>
      <c r="C265" s="217"/>
      <c r="D265" s="217"/>
      <c r="E265" s="217"/>
      <c r="F265" s="217"/>
    </row>
    <row r="266" spans="1:6" ht="12">
      <c r="A266" s="217"/>
      <c r="B266" s="289"/>
      <c r="C266" s="217"/>
      <c r="D266" s="217"/>
      <c r="E266" s="217"/>
      <c r="F266" s="217"/>
    </row>
    <row r="267" spans="1:6" ht="12">
      <c r="A267" s="217"/>
      <c r="B267" s="289"/>
      <c r="C267" s="217"/>
      <c r="D267" s="217"/>
      <c r="E267" s="217"/>
      <c r="F267" s="217"/>
    </row>
    <row r="268" spans="1:6" ht="12">
      <c r="A268" s="217"/>
      <c r="B268" s="289"/>
      <c r="C268" s="217"/>
      <c r="D268" s="217"/>
      <c r="E268" s="217"/>
      <c r="F268" s="217"/>
    </row>
    <row r="269" spans="1:6" ht="12">
      <c r="A269" s="217"/>
      <c r="B269" s="289"/>
      <c r="C269" s="217"/>
      <c r="D269" s="217"/>
      <c r="E269" s="217"/>
      <c r="F269" s="217"/>
    </row>
    <row r="270" spans="1:6" ht="12">
      <c r="A270" s="217"/>
      <c r="B270" s="289"/>
      <c r="C270" s="217"/>
      <c r="D270" s="217"/>
      <c r="E270" s="217"/>
      <c r="F270" s="217"/>
    </row>
    <row r="271" spans="1:6" ht="12">
      <c r="A271" s="217"/>
      <c r="B271" s="289"/>
      <c r="C271" s="217"/>
      <c r="D271" s="217"/>
      <c r="E271" s="217"/>
      <c r="F271" s="217"/>
    </row>
    <row r="272" spans="1:6" ht="12">
      <c r="A272" s="217"/>
      <c r="B272" s="289"/>
      <c r="C272" s="217"/>
      <c r="D272" s="217"/>
      <c r="E272" s="217"/>
      <c r="F272" s="217"/>
    </row>
    <row r="273" spans="1:6" ht="12">
      <c r="A273" s="217"/>
      <c r="B273" s="289"/>
      <c r="C273" s="217"/>
      <c r="D273" s="217"/>
      <c r="E273" s="217"/>
      <c r="F273" s="217"/>
    </row>
    <row r="274" spans="1:6" ht="12">
      <c r="A274" s="217"/>
      <c r="B274" s="289"/>
      <c r="C274" s="217"/>
      <c r="D274" s="217"/>
      <c r="E274" s="217"/>
      <c r="F274" s="217"/>
    </row>
    <row r="275" spans="1:6" ht="12">
      <c r="A275" s="217"/>
      <c r="B275" s="289"/>
      <c r="C275" s="217"/>
      <c r="D275" s="217"/>
      <c r="E275" s="217"/>
      <c r="F275" s="217"/>
    </row>
    <row r="276" spans="1:6" ht="12">
      <c r="A276" s="217"/>
      <c r="B276" s="289"/>
      <c r="C276" s="217"/>
      <c r="D276" s="217"/>
      <c r="E276" s="217"/>
      <c r="F276" s="217"/>
    </row>
    <row r="277" spans="1:6" ht="12">
      <c r="A277" s="217"/>
      <c r="B277" s="289"/>
      <c r="C277" s="217"/>
      <c r="D277" s="217"/>
      <c r="E277" s="217"/>
      <c r="F277" s="217"/>
    </row>
    <row r="278" spans="1:6" ht="12">
      <c r="A278" s="217"/>
      <c r="B278" s="289"/>
      <c r="C278" s="217"/>
      <c r="D278" s="217"/>
      <c r="E278" s="217"/>
      <c r="F278" s="217"/>
    </row>
    <row r="279" spans="1:6" ht="12">
      <c r="A279" s="217"/>
      <c r="B279" s="289"/>
      <c r="C279" s="217"/>
      <c r="D279" s="217"/>
      <c r="E279" s="217"/>
      <c r="F279" s="217"/>
    </row>
    <row r="280" spans="1:6" ht="12">
      <c r="A280" s="217"/>
      <c r="B280" s="289"/>
      <c r="C280" s="217"/>
      <c r="D280" s="217"/>
      <c r="E280" s="217"/>
      <c r="F280" s="217"/>
    </row>
    <row r="281" spans="1:6" ht="12">
      <c r="A281" s="217"/>
      <c r="B281" s="289"/>
      <c r="C281" s="217"/>
      <c r="D281" s="217"/>
      <c r="E281" s="217"/>
      <c r="F281" s="217"/>
    </row>
    <row r="282" spans="1:6" ht="12">
      <c r="A282" s="217"/>
      <c r="B282" s="289"/>
      <c r="C282" s="217"/>
      <c r="D282" s="217"/>
      <c r="E282" s="217"/>
      <c r="F282" s="217"/>
    </row>
    <row r="283" spans="1:6" ht="12">
      <c r="A283" s="217"/>
      <c r="B283" s="289"/>
      <c r="C283" s="217"/>
      <c r="D283" s="217"/>
      <c r="E283" s="217"/>
      <c r="F283" s="217"/>
    </row>
    <row r="284" spans="1:6" ht="12">
      <c r="A284" s="217"/>
      <c r="B284" s="289"/>
      <c r="C284" s="217"/>
      <c r="D284" s="217"/>
      <c r="E284" s="217"/>
      <c r="F284" s="217"/>
    </row>
    <row r="285" spans="1:6" ht="12">
      <c r="A285" s="217"/>
      <c r="B285" s="289"/>
      <c r="C285" s="217"/>
      <c r="D285" s="217"/>
      <c r="E285" s="217"/>
      <c r="F285" s="217"/>
    </row>
    <row r="286" spans="1:6" ht="12">
      <c r="A286" s="217"/>
      <c r="B286" s="289"/>
      <c r="C286" s="217"/>
      <c r="D286" s="217"/>
      <c r="E286" s="217"/>
      <c r="F286" s="217"/>
    </row>
    <row r="287" spans="1:6" ht="12">
      <c r="A287" s="217"/>
      <c r="B287" s="289"/>
      <c r="C287" s="217"/>
      <c r="D287" s="217"/>
      <c r="E287" s="217"/>
      <c r="F287" s="217"/>
    </row>
    <row r="288" spans="1:6" ht="12">
      <c r="A288" s="217"/>
      <c r="B288" s="289"/>
      <c r="C288" s="217"/>
      <c r="D288" s="217"/>
      <c r="E288" s="217"/>
      <c r="F288" s="217"/>
    </row>
    <row r="289" spans="1:6" ht="12">
      <c r="A289" s="217"/>
      <c r="B289" s="289"/>
      <c r="C289" s="217"/>
      <c r="D289" s="217"/>
      <c r="E289" s="217"/>
      <c r="F289" s="217"/>
    </row>
    <row r="290" spans="1:6" ht="12">
      <c r="A290" s="217"/>
      <c r="B290" s="289"/>
      <c r="C290" s="217"/>
      <c r="D290" s="217"/>
      <c r="E290" s="217"/>
      <c r="F290" s="217"/>
    </row>
    <row r="291" spans="1:6" ht="12">
      <c r="A291" s="217"/>
      <c r="B291" s="289"/>
      <c r="C291" s="217"/>
      <c r="D291" s="217"/>
      <c r="E291" s="217"/>
      <c r="F291" s="217"/>
    </row>
    <row r="292" spans="1:6" ht="12">
      <c r="A292" s="217"/>
      <c r="B292" s="289"/>
      <c r="C292" s="217"/>
      <c r="D292" s="217"/>
      <c r="E292" s="217"/>
      <c r="F292" s="217"/>
    </row>
    <row r="293" spans="1:6" ht="12">
      <c r="A293" s="217"/>
      <c r="B293" s="289"/>
      <c r="C293" s="217"/>
      <c r="D293" s="217"/>
      <c r="E293" s="217"/>
      <c r="F293" s="217"/>
    </row>
    <row r="294" spans="1:6" ht="12">
      <c r="A294" s="217"/>
      <c r="B294" s="289"/>
      <c r="C294" s="217"/>
      <c r="D294" s="217"/>
      <c r="E294" s="217"/>
      <c r="F294" s="217"/>
    </row>
    <row r="295" spans="1:6" ht="12">
      <c r="A295" s="217"/>
      <c r="B295" s="289"/>
      <c r="C295" s="217"/>
      <c r="D295" s="217"/>
      <c r="E295" s="217"/>
      <c r="F295" s="217"/>
    </row>
    <row r="296" spans="1:6" ht="12">
      <c r="A296" s="217"/>
      <c r="B296" s="289"/>
      <c r="C296" s="217"/>
      <c r="D296" s="217"/>
      <c r="E296" s="217"/>
      <c r="F296" s="217"/>
    </row>
    <row r="297" spans="1:6" ht="12">
      <c r="A297" s="217"/>
      <c r="B297" s="289"/>
      <c r="C297" s="217"/>
      <c r="D297" s="217"/>
      <c r="E297" s="217"/>
      <c r="F297" s="217"/>
    </row>
    <row r="298" spans="1:6" ht="12">
      <c r="A298" s="217"/>
      <c r="B298" s="289"/>
      <c r="C298" s="217"/>
      <c r="D298" s="217"/>
      <c r="E298" s="217"/>
      <c r="F298" s="217"/>
    </row>
    <row r="299" spans="1:6" ht="12">
      <c r="A299" s="217"/>
      <c r="B299" s="289"/>
      <c r="C299" s="217"/>
      <c r="D299" s="217"/>
      <c r="E299" s="217"/>
      <c r="F299" s="217"/>
    </row>
    <row r="300" spans="1:6" ht="12">
      <c r="A300" s="217"/>
      <c r="B300" s="289"/>
      <c r="C300" s="217"/>
      <c r="D300" s="217"/>
      <c r="E300" s="217"/>
      <c r="F300" s="217"/>
    </row>
    <row r="301" spans="1:6" ht="12">
      <c r="A301" s="217"/>
      <c r="B301" s="289"/>
      <c r="C301" s="217"/>
      <c r="D301" s="217"/>
      <c r="E301" s="217"/>
      <c r="F301" s="217"/>
    </row>
    <row r="302" spans="1:6" ht="12">
      <c r="A302" s="217"/>
      <c r="B302" s="289"/>
      <c r="C302" s="217"/>
      <c r="D302" s="217"/>
      <c r="E302" s="217"/>
      <c r="F302" s="217"/>
    </row>
    <row r="303" spans="1:6" ht="12">
      <c r="A303" s="217"/>
      <c r="B303" s="289"/>
      <c r="C303" s="217"/>
      <c r="D303" s="217"/>
      <c r="E303" s="217"/>
      <c r="F303" s="217"/>
    </row>
    <row r="304" spans="1:6" ht="12">
      <c r="A304" s="217"/>
      <c r="B304" s="289"/>
      <c r="C304" s="217"/>
      <c r="D304" s="217"/>
      <c r="E304" s="217"/>
      <c r="F304" s="217"/>
    </row>
    <row r="305" spans="1:6" ht="12">
      <c r="A305" s="217"/>
      <c r="B305" s="289"/>
      <c r="C305" s="217"/>
      <c r="D305" s="217"/>
      <c r="E305" s="217"/>
      <c r="F305" s="217"/>
    </row>
    <row r="306" spans="1:6" ht="12">
      <c r="A306" s="217"/>
      <c r="B306" s="289"/>
      <c r="C306" s="217"/>
      <c r="D306" s="217"/>
      <c r="E306" s="217"/>
      <c r="F306" s="217"/>
    </row>
    <row r="307" spans="1:6" ht="12">
      <c r="A307" s="217"/>
      <c r="B307" s="289"/>
      <c r="C307" s="217"/>
      <c r="D307" s="217"/>
      <c r="E307" s="217"/>
      <c r="F307" s="217"/>
    </row>
    <row r="308" spans="1:6" ht="12">
      <c r="A308" s="217"/>
      <c r="B308" s="289"/>
      <c r="C308" s="217"/>
      <c r="D308" s="217"/>
      <c r="E308" s="217"/>
      <c r="F308" s="217"/>
    </row>
    <row r="309" spans="1:6" ht="12">
      <c r="A309" s="217"/>
      <c r="B309" s="289"/>
      <c r="C309" s="217"/>
      <c r="D309" s="217"/>
      <c r="E309" s="217"/>
      <c r="F309" s="217"/>
    </row>
    <row r="310" spans="1:6" ht="12">
      <c r="A310" s="217"/>
      <c r="B310" s="289"/>
      <c r="C310" s="217"/>
      <c r="D310" s="217"/>
      <c r="E310" s="217"/>
      <c r="F310" s="217"/>
    </row>
    <row r="311" spans="1:6" ht="12">
      <c r="A311" s="217"/>
      <c r="B311" s="289"/>
      <c r="C311" s="217"/>
      <c r="D311" s="217"/>
      <c r="E311" s="217"/>
      <c r="F311" s="217"/>
    </row>
    <row r="312" spans="1:6" ht="12">
      <c r="A312" s="217"/>
      <c r="B312" s="289"/>
      <c r="C312" s="217"/>
      <c r="D312" s="217"/>
      <c r="E312" s="217"/>
      <c r="F312" s="217"/>
    </row>
    <row r="313" spans="1:6" ht="12">
      <c r="A313" s="217"/>
      <c r="B313" s="289"/>
      <c r="C313" s="217"/>
      <c r="D313" s="217"/>
      <c r="E313" s="217"/>
      <c r="F313" s="217"/>
    </row>
    <row r="314" spans="1:6" ht="12">
      <c r="A314" s="217"/>
      <c r="B314" s="289"/>
      <c r="C314" s="217"/>
      <c r="D314" s="217"/>
      <c r="E314" s="217"/>
      <c r="F314" s="217"/>
    </row>
    <row r="315" spans="1:6" ht="12">
      <c r="A315" s="217"/>
      <c r="B315" s="289"/>
      <c r="C315" s="217"/>
      <c r="D315" s="217"/>
      <c r="E315" s="217"/>
      <c r="F315" s="217"/>
    </row>
    <row r="316" spans="1:6" ht="12">
      <c r="A316" s="217"/>
      <c r="B316" s="289"/>
      <c r="C316" s="217"/>
      <c r="D316" s="217"/>
      <c r="E316" s="217"/>
      <c r="F316" s="217"/>
    </row>
    <row r="317" spans="1:6" ht="12">
      <c r="A317" s="217"/>
      <c r="B317" s="289"/>
      <c r="C317" s="217"/>
      <c r="D317" s="217"/>
      <c r="E317" s="217"/>
      <c r="F317" s="217"/>
    </row>
    <row r="318" spans="1:6" ht="12">
      <c r="A318" s="217"/>
      <c r="B318" s="289"/>
      <c r="C318" s="217"/>
      <c r="D318" s="217"/>
      <c r="E318" s="217"/>
      <c r="F318" s="217"/>
    </row>
    <row r="319" spans="1:6" ht="12">
      <c r="A319" s="217"/>
      <c r="B319" s="289"/>
      <c r="C319" s="217"/>
      <c r="D319" s="217"/>
      <c r="E319" s="217"/>
      <c r="F319" s="217"/>
    </row>
    <row r="320" spans="1:6" ht="12">
      <c r="A320" s="217"/>
      <c r="B320" s="289"/>
      <c r="C320" s="217"/>
      <c r="D320" s="217"/>
      <c r="E320" s="217"/>
      <c r="F320" s="217"/>
    </row>
    <row r="321" spans="1:6" ht="12">
      <c r="A321" s="217"/>
      <c r="B321" s="289"/>
      <c r="C321" s="217"/>
      <c r="D321" s="217"/>
      <c r="E321" s="217"/>
      <c r="F321" s="217"/>
    </row>
    <row r="322" spans="1:6" ht="12">
      <c r="A322" s="217"/>
      <c r="B322" s="289"/>
      <c r="C322" s="217"/>
      <c r="D322" s="217"/>
      <c r="E322" s="217"/>
      <c r="F322" s="217"/>
    </row>
    <row r="323" spans="1:6" ht="12">
      <c r="A323" s="217"/>
      <c r="B323" s="289"/>
      <c r="C323" s="217"/>
      <c r="D323" s="217"/>
      <c r="E323" s="217"/>
      <c r="F323" s="217"/>
    </row>
    <row r="324" spans="1:6" ht="12">
      <c r="A324" s="217"/>
      <c r="B324" s="289"/>
      <c r="C324" s="217"/>
      <c r="D324" s="217"/>
      <c r="E324" s="217"/>
      <c r="F324" s="217"/>
    </row>
    <row r="325" spans="1:6" ht="12">
      <c r="A325" s="217"/>
      <c r="B325" s="289"/>
      <c r="C325" s="217"/>
      <c r="D325" s="217"/>
      <c r="E325" s="217"/>
      <c r="F325" s="217"/>
    </row>
    <row r="326" spans="1:6" ht="12">
      <c r="A326" s="217"/>
      <c r="B326" s="289"/>
      <c r="C326" s="217"/>
      <c r="D326" s="217"/>
      <c r="E326" s="217"/>
      <c r="F326" s="217"/>
    </row>
    <row r="327" spans="1:6" ht="12">
      <c r="A327" s="217"/>
      <c r="B327" s="289"/>
      <c r="C327" s="217"/>
      <c r="D327" s="217"/>
      <c r="E327" s="217"/>
      <c r="F327" s="217"/>
    </row>
    <row r="328" spans="1:6" ht="12">
      <c r="A328" s="217"/>
      <c r="B328" s="289"/>
      <c r="C328" s="217"/>
      <c r="D328" s="217"/>
      <c r="E328" s="217"/>
      <c r="F328" s="217"/>
    </row>
    <row r="329" spans="1:6" ht="12">
      <c r="A329" s="217"/>
      <c r="B329" s="289"/>
      <c r="C329" s="217"/>
      <c r="D329" s="217"/>
      <c r="E329" s="217"/>
      <c r="F329" s="217"/>
    </row>
    <row r="330" spans="1:6" ht="12">
      <c r="A330" s="217"/>
      <c r="B330" s="289"/>
      <c r="C330" s="217"/>
      <c r="D330" s="217"/>
      <c r="E330" s="217"/>
      <c r="F330" s="217"/>
    </row>
    <row r="331" spans="1:6" ht="12">
      <c r="A331" s="217"/>
      <c r="B331" s="289"/>
      <c r="C331" s="217"/>
      <c r="D331" s="217"/>
      <c r="E331" s="217"/>
      <c r="F331" s="217"/>
    </row>
    <row r="332" spans="1:6" ht="12">
      <c r="A332" s="217"/>
      <c r="B332" s="289"/>
      <c r="C332" s="217"/>
      <c r="D332" s="217"/>
      <c r="E332" s="217"/>
      <c r="F332" s="217"/>
    </row>
    <row r="333" spans="1:6" ht="12">
      <c r="A333" s="217"/>
      <c r="B333" s="289"/>
      <c r="C333" s="217"/>
      <c r="D333" s="217"/>
      <c r="E333" s="217"/>
      <c r="F333" s="217"/>
    </row>
    <row r="334" spans="1:6" ht="12">
      <c r="A334" s="217"/>
      <c r="B334" s="289"/>
      <c r="C334" s="217"/>
      <c r="D334" s="217"/>
      <c r="E334" s="217"/>
      <c r="F334" s="217"/>
    </row>
    <row r="335" spans="1:6" ht="12">
      <c r="A335" s="217"/>
      <c r="B335" s="289"/>
      <c r="C335" s="217"/>
      <c r="D335" s="217"/>
      <c r="E335" s="217"/>
      <c r="F335" s="217"/>
    </row>
    <row r="336" spans="1:6" ht="12">
      <c r="A336" s="217"/>
      <c r="B336" s="289"/>
      <c r="C336" s="217"/>
      <c r="D336" s="217"/>
      <c r="E336" s="217"/>
      <c r="F336" s="217"/>
    </row>
    <row r="337" spans="1:6" ht="12">
      <c r="A337" s="217"/>
      <c r="B337" s="289"/>
      <c r="C337" s="217"/>
      <c r="D337" s="217"/>
      <c r="E337" s="217"/>
      <c r="F337" s="217"/>
    </row>
    <row r="338" spans="1:6" ht="12">
      <c r="A338" s="217"/>
      <c r="B338" s="289"/>
      <c r="C338" s="217"/>
      <c r="D338" s="217"/>
      <c r="E338" s="217"/>
      <c r="F338" s="217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25:D32 F72:F74 C76:D79 F76:F79 C81:D84 F81:F84 C72:D74 F86:F89 C86:D89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37" sqref="A37"/>
    </sheetView>
  </sheetViews>
  <sheetFormatPr defaultColWidth="9.140625" defaultRowHeight="12.75"/>
  <cols>
    <col min="1" max="1" width="52.7109375" style="177" customWidth="1"/>
    <col min="2" max="2" width="9.140625" style="340" customWidth="1"/>
    <col min="3" max="3" width="12.8515625" style="177" customWidth="1"/>
    <col min="4" max="4" width="12.7109375" style="177" customWidth="1"/>
    <col min="5" max="5" width="12.8515625" style="177" customWidth="1"/>
    <col min="6" max="6" width="11.421875" style="177" customWidth="1"/>
    <col min="7" max="7" width="12.421875" style="177" customWidth="1"/>
    <col min="8" max="8" width="14.140625" style="177" customWidth="1"/>
    <col min="9" max="9" width="14.00390625" style="177" customWidth="1"/>
    <col min="10" max="16384" width="10.7109375" style="177" customWidth="1"/>
  </cols>
  <sheetData>
    <row r="1" spans="1:9" ht="12">
      <c r="A1" s="291"/>
      <c r="B1" s="292"/>
      <c r="C1" s="291"/>
      <c r="D1" s="291"/>
      <c r="E1" s="291"/>
      <c r="F1" s="291"/>
      <c r="G1" s="291"/>
      <c r="H1" s="291"/>
      <c r="I1" s="291"/>
    </row>
    <row r="2" spans="1:9" ht="12">
      <c r="A2" s="291"/>
      <c r="B2" s="292"/>
      <c r="C2" s="293"/>
      <c r="D2" s="294"/>
      <c r="E2" s="293" t="s">
        <v>786</v>
      </c>
      <c r="F2" s="293"/>
      <c r="G2" s="293"/>
      <c r="H2" s="291"/>
      <c r="I2" s="291"/>
    </row>
    <row r="3" spans="1:9" ht="12">
      <c r="A3" s="291"/>
      <c r="B3" s="292"/>
      <c r="C3" s="295" t="s">
        <v>787</v>
      </c>
      <c r="D3" s="295"/>
      <c r="E3" s="295"/>
      <c r="F3" s="295"/>
      <c r="G3" s="295"/>
      <c r="H3" s="291"/>
      <c r="I3" s="291"/>
    </row>
    <row r="4" spans="1:9" ht="12">
      <c r="A4" s="291"/>
      <c r="B4" s="292"/>
      <c r="C4" s="295"/>
      <c r="D4" s="295"/>
      <c r="E4" s="295"/>
      <c r="F4" s="295"/>
      <c r="G4" s="295"/>
      <c r="H4" s="291"/>
      <c r="I4" s="291"/>
    </row>
    <row r="5" spans="1:9" ht="12">
      <c r="A5" s="291"/>
      <c r="B5" s="292"/>
      <c r="C5" s="295"/>
      <c r="D5" s="295"/>
      <c r="E5" s="295"/>
      <c r="F5" s="295"/>
      <c r="G5" s="295"/>
      <c r="H5" s="291"/>
      <c r="I5" s="291"/>
    </row>
    <row r="6" spans="1:9" ht="15" customHeight="1">
      <c r="A6" s="296" t="s">
        <v>131</v>
      </c>
      <c r="B6" s="297"/>
      <c r="C6" s="624" t="s">
        <v>271</v>
      </c>
      <c r="D6" s="625"/>
      <c r="E6" s="625"/>
      <c r="F6" s="297"/>
      <c r="G6" s="298" t="s">
        <v>1</v>
      </c>
      <c r="H6" s="298"/>
      <c r="I6" s="215">
        <v>131457471</v>
      </c>
    </row>
    <row r="7" spans="1:9" ht="15" customHeight="1">
      <c r="A7" s="299" t="s">
        <v>3</v>
      </c>
      <c r="B7" s="300"/>
      <c r="C7" s="570" t="str">
        <f>'справка №1-БАЛАНС'!E5</f>
        <v>01.01.2009 - 30.06.2009 г.</v>
      </c>
      <c r="D7" s="569"/>
      <c r="E7" s="569"/>
      <c r="F7" s="300"/>
      <c r="G7" s="166" t="s">
        <v>2</v>
      </c>
      <c r="H7" s="301"/>
      <c r="I7" s="302"/>
    </row>
    <row r="8" spans="1:9" ht="12">
      <c r="A8" s="167"/>
      <c r="B8" s="303"/>
      <c r="C8" s="165"/>
      <c r="D8" s="165"/>
      <c r="E8" s="214"/>
      <c r="F8" s="165"/>
      <c r="G8" s="165"/>
      <c r="H8" s="165"/>
      <c r="I8" s="167" t="s">
        <v>788</v>
      </c>
    </row>
    <row r="9" spans="1:9" s="308" customFormat="1" ht="12.75" customHeight="1">
      <c r="A9" s="304" t="s">
        <v>210</v>
      </c>
      <c r="B9" s="621" t="s">
        <v>5</v>
      </c>
      <c r="C9" s="304" t="s">
        <v>789</v>
      </c>
      <c r="D9" s="305"/>
      <c r="E9" s="306"/>
      <c r="F9" s="307" t="s">
        <v>790</v>
      </c>
      <c r="G9" s="307"/>
      <c r="H9" s="307"/>
      <c r="I9" s="307"/>
    </row>
    <row r="10" spans="1:9" s="308" customFormat="1" ht="21.75" customHeight="1">
      <c r="A10" s="304"/>
      <c r="B10" s="622"/>
      <c r="C10" s="626" t="s">
        <v>791</v>
      </c>
      <c r="D10" s="626" t="s">
        <v>792</v>
      </c>
      <c r="E10" s="626" t="s">
        <v>793</v>
      </c>
      <c r="F10" s="626" t="s">
        <v>794</v>
      </c>
      <c r="G10" s="309" t="s">
        <v>795</v>
      </c>
      <c r="H10" s="309"/>
      <c r="I10" s="619" t="s">
        <v>796</v>
      </c>
    </row>
    <row r="11" spans="1:9" s="308" customFormat="1" ht="15.75" customHeight="1">
      <c r="A11" s="304"/>
      <c r="B11" s="623"/>
      <c r="C11" s="627"/>
      <c r="D11" s="627"/>
      <c r="E11" s="627"/>
      <c r="F11" s="627"/>
      <c r="G11" s="310" t="s">
        <v>539</v>
      </c>
      <c r="H11" s="310" t="s">
        <v>540</v>
      </c>
      <c r="I11" s="620"/>
    </row>
    <row r="12" spans="1:9" s="314" customFormat="1" ht="12">
      <c r="A12" s="311" t="s">
        <v>8</v>
      </c>
      <c r="B12" s="312" t="s">
        <v>9</v>
      </c>
      <c r="C12" s="313">
        <v>1</v>
      </c>
      <c r="D12" s="313">
        <v>2</v>
      </c>
      <c r="E12" s="313">
        <v>3</v>
      </c>
      <c r="F12" s="311">
        <v>4</v>
      </c>
      <c r="G12" s="311">
        <v>5</v>
      </c>
      <c r="H12" s="311">
        <v>6</v>
      </c>
      <c r="I12" s="311">
        <v>7</v>
      </c>
    </row>
    <row r="13" spans="1:9" s="314" customFormat="1" ht="12">
      <c r="A13" s="315" t="s">
        <v>797</v>
      </c>
      <c r="B13" s="316"/>
      <c r="C13" s="311"/>
      <c r="D13" s="311"/>
      <c r="E13" s="311"/>
      <c r="F13" s="311"/>
      <c r="G13" s="311"/>
      <c r="H13" s="311"/>
      <c r="I13" s="311"/>
    </row>
    <row r="14" spans="1:9" s="314" customFormat="1" ht="15">
      <c r="A14" s="317" t="s">
        <v>798</v>
      </c>
      <c r="B14" s="318" t="s">
        <v>799</v>
      </c>
      <c r="C14" s="319"/>
      <c r="D14" s="320"/>
      <c r="E14" s="320"/>
      <c r="F14" s="320"/>
      <c r="G14" s="320"/>
      <c r="H14" s="320"/>
      <c r="I14" s="321">
        <f>F14+G14-H14</f>
        <v>0</v>
      </c>
    </row>
    <row r="15" spans="1:9" s="314" customFormat="1" ht="12">
      <c r="A15" s="317" t="s">
        <v>800</v>
      </c>
      <c r="B15" s="318" t="s">
        <v>801</v>
      </c>
      <c r="C15" s="320"/>
      <c r="D15" s="320"/>
      <c r="E15" s="320"/>
      <c r="F15" s="320"/>
      <c r="G15" s="320"/>
      <c r="H15" s="320"/>
      <c r="I15" s="321">
        <f aca="true" t="shared" si="0" ref="I15:I28">F15+G15-H15</f>
        <v>0</v>
      </c>
    </row>
    <row r="16" spans="1:9" s="314" customFormat="1" ht="12">
      <c r="A16" s="317" t="s">
        <v>601</v>
      </c>
      <c r="B16" s="318" t="s">
        <v>802</v>
      </c>
      <c r="C16" s="322"/>
      <c r="D16" s="322"/>
      <c r="E16" s="322"/>
      <c r="F16" s="322"/>
      <c r="G16" s="322"/>
      <c r="H16" s="322"/>
      <c r="I16" s="321">
        <f t="shared" si="0"/>
        <v>0</v>
      </c>
    </row>
    <row r="17" spans="1:9" s="314" customFormat="1" ht="12">
      <c r="A17" s="317" t="s">
        <v>803</v>
      </c>
      <c r="B17" s="318" t="s">
        <v>804</v>
      </c>
      <c r="C17" s="320"/>
      <c r="D17" s="320"/>
      <c r="E17" s="320"/>
      <c r="F17" s="320"/>
      <c r="G17" s="320"/>
      <c r="H17" s="320"/>
      <c r="I17" s="321">
        <f t="shared" si="0"/>
        <v>0</v>
      </c>
    </row>
    <row r="18" spans="1:9" s="314" customFormat="1" ht="12">
      <c r="A18" s="317" t="s">
        <v>17</v>
      </c>
      <c r="B18" s="318" t="s">
        <v>805</v>
      </c>
      <c r="C18" s="320"/>
      <c r="D18" s="320"/>
      <c r="E18" s="320"/>
      <c r="F18" s="320"/>
      <c r="G18" s="320"/>
      <c r="H18" s="320"/>
      <c r="I18" s="321">
        <f t="shared" si="0"/>
        <v>0</v>
      </c>
    </row>
    <row r="19" spans="1:9" s="314" customFormat="1" ht="12">
      <c r="A19" s="323" t="s">
        <v>570</v>
      </c>
      <c r="B19" s="324" t="s">
        <v>806</v>
      </c>
      <c r="C19" s="311">
        <f aca="true" t="shared" si="1" ref="C19:H19">C14+C15+C17+C18</f>
        <v>0</v>
      </c>
      <c r="D19" s="311">
        <f t="shared" si="1"/>
        <v>0</v>
      </c>
      <c r="E19" s="311">
        <f t="shared" si="1"/>
        <v>0</v>
      </c>
      <c r="F19" s="311">
        <f t="shared" si="1"/>
        <v>0</v>
      </c>
      <c r="G19" s="311">
        <f t="shared" si="1"/>
        <v>0</v>
      </c>
      <c r="H19" s="311">
        <f t="shared" si="1"/>
        <v>0</v>
      </c>
      <c r="I19" s="321">
        <f t="shared" si="0"/>
        <v>0</v>
      </c>
    </row>
    <row r="20" spans="1:9" s="314" customFormat="1" ht="12">
      <c r="A20" s="315" t="s">
        <v>807</v>
      </c>
      <c r="B20" s="325"/>
      <c r="C20" s="321"/>
      <c r="D20" s="321"/>
      <c r="E20" s="321"/>
      <c r="F20" s="321"/>
      <c r="G20" s="321"/>
      <c r="H20" s="321"/>
      <c r="I20" s="321"/>
    </row>
    <row r="21" spans="1:9" s="314" customFormat="1" ht="12">
      <c r="A21" s="317" t="s">
        <v>798</v>
      </c>
      <c r="B21" s="318" t="s">
        <v>808</v>
      </c>
      <c r="C21" s="320"/>
      <c r="D21" s="320"/>
      <c r="E21" s="320"/>
      <c r="F21" s="320"/>
      <c r="G21" s="320"/>
      <c r="H21" s="320"/>
      <c r="I21" s="321">
        <f t="shared" si="0"/>
        <v>0</v>
      </c>
    </row>
    <row r="22" spans="1:9" s="314" customFormat="1" ht="12">
      <c r="A22" s="317" t="s">
        <v>809</v>
      </c>
      <c r="B22" s="318" t="s">
        <v>810</v>
      </c>
      <c r="C22" s="320"/>
      <c r="D22" s="320"/>
      <c r="E22" s="320"/>
      <c r="F22" s="320"/>
      <c r="G22" s="320"/>
      <c r="H22" s="320"/>
      <c r="I22" s="321">
        <f t="shared" si="0"/>
        <v>0</v>
      </c>
    </row>
    <row r="23" spans="1:9" s="314" customFormat="1" ht="12">
      <c r="A23" s="317" t="s">
        <v>811</v>
      </c>
      <c r="B23" s="318" t="s">
        <v>812</v>
      </c>
      <c r="C23" s="320"/>
      <c r="D23" s="320"/>
      <c r="E23" s="320"/>
      <c r="F23" s="320"/>
      <c r="G23" s="320"/>
      <c r="H23" s="320"/>
      <c r="I23" s="321">
        <f t="shared" si="0"/>
        <v>0</v>
      </c>
    </row>
    <row r="24" spans="1:9" s="314" customFormat="1" ht="12">
      <c r="A24" s="317" t="s">
        <v>813</v>
      </c>
      <c r="B24" s="318" t="s">
        <v>814</v>
      </c>
      <c r="C24" s="320"/>
      <c r="D24" s="320"/>
      <c r="E24" s="320"/>
      <c r="F24" s="326"/>
      <c r="G24" s="320"/>
      <c r="H24" s="320"/>
      <c r="I24" s="321">
        <f t="shared" si="0"/>
        <v>0</v>
      </c>
    </row>
    <row r="25" spans="1:9" s="314" customFormat="1" ht="12">
      <c r="A25" s="317" t="s">
        <v>815</v>
      </c>
      <c r="B25" s="318" t="s">
        <v>816</v>
      </c>
      <c r="C25" s="320"/>
      <c r="D25" s="320"/>
      <c r="E25" s="320"/>
      <c r="F25" s="320"/>
      <c r="G25" s="320"/>
      <c r="H25" s="320"/>
      <c r="I25" s="321">
        <f t="shared" si="0"/>
        <v>0</v>
      </c>
    </row>
    <row r="26" spans="1:9" s="314" customFormat="1" ht="12">
      <c r="A26" s="317" t="s">
        <v>817</v>
      </c>
      <c r="B26" s="318" t="s">
        <v>818</v>
      </c>
      <c r="C26" s="320"/>
      <c r="D26" s="320"/>
      <c r="E26" s="320"/>
      <c r="F26" s="320"/>
      <c r="G26" s="320"/>
      <c r="H26" s="320"/>
      <c r="I26" s="321">
        <f t="shared" si="0"/>
        <v>0</v>
      </c>
    </row>
    <row r="27" spans="1:9" s="314" customFormat="1" ht="12">
      <c r="A27" s="327" t="s">
        <v>819</v>
      </c>
      <c r="B27" s="328" t="s">
        <v>820</v>
      </c>
      <c r="C27" s="320"/>
      <c r="D27" s="320"/>
      <c r="E27" s="320"/>
      <c r="F27" s="320"/>
      <c r="G27" s="320"/>
      <c r="H27" s="320"/>
      <c r="I27" s="321">
        <f t="shared" si="0"/>
        <v>0</v>
      </c>
    </row>
    <row r="28" spans="1:9" s="314" customFormat="1" ht="12">
      <c r="A28" s="323" t="s">
        <v>821</v>
      </c>
      <c r="B28" s="324" t="s">
        <v>822</v>
      </c>
      <c r="C28" s="311">
        <f aca="true" t="shared" si="2" ref="C28:H28">SUM(C21:C27)</f>
        <v>0</v>
      </c>
      <c r="D28" s="311">
        <f t="shared" si="2"/>
        <v>0</v>
      </c>
      <c r="E28" s="311">
        <f t="shared" si="2"/>
        <v>0</v>
      </c>
      <c r="F28" s="311">
        <f t="shared" si="2"/>
        <v>0</v>
      </c>
      <c r="G28" s="311">
        <f t="shared" si="2"/>
        <v>0</v>
      </c>
      <c r="H28" s="311">
        <f t="shared" si="2"/>
        <v>0</v>
      </c>
      <c r="I28" s="321">
        <f t="shared" si="0"/>
        <v>0</v>
      </c>
    </row>
    <row r="29" spans="1:9" s="314" customFormat="1" ht="12">
      <c r="A29" s="329"/>
      <c r="B29" s="330"/>
      <c r="C29" s="331"/>
      <c r="D29" s="332"/>
      <c r="E29" s="332"/>
      <c r="F29" s="332"/>
      <c r="G29" s="332"/>
      <c r="H29" s="332"/>
      <c r="I29" s="332"/>
    </row>
    <row r="30" spans="1:9" s="314" customFormat="1" ht="12">
      <c r="A30" s="333" t="s">
        <v>823</v>
      </c>
      <c r="B30" s="333"/>
      <c r="C30" s="333"/>
      <c r="D30" s="334"/>
      <c r="E30" s="334"/>
      <c r="F30" s="334"/>
      <c r="G30" s="334"/>
      <c r="H30" s="334"/>
      <c r="I30" s="334"/>
    </row>
    <row r="31" spans="1:9" s="314" customFormat="1" ht="12">
      <c r="A31" s="333"/>
      <c r="B31" s="333"/>
      <c r="C31" s="333"/>
      <c r="D31" s="334"/>
      <c r="E31" s="334"/>
      <c r="F31" s="334"/>
      <c r="G31" s="334"/>
      <c r="H31" s="334"/>
      <c r="I31" s="334"/>
    </row>
    <row r="32" spans="1:9" s="314" customFormat="1" ht="12">
      <c r="A32" s="333"/>
      <c r="B32" s="333"/>
      <c r="C32" s="333"/>
      <c r="D32" s="334"/>
      <c r="E32" s="334"/>
      <c r="F32" s="334"/>
      <c r="G32" s="334"/>
      <c r="H32" s="334"/>
      <c r="I32" s="334"/>
    </row>
    <row r="33" spans="1:9" s="314" customFormat="1" ht="12">
      <c r="A33" s="333"/>
      <c r="B33" s="333"/>
      <c r="C33" s="333"/>
      <c r="D33" s="334"/>
      <c r="E33" s="334"/>
      <c r="F33" s="334"/>
      <c r="G33" s="334"/>
      <c r="H33" s="334"/>
      <c r="I33" s="334"/>
    </row>
    <row r="34" spans="1:9" s="314" customFormat="1" ht="12">
      <c r="A34" s="333"/>
      <c r="B34" s="333"/>
      <c r="C34" s="333"/>
      <c r="D34" s="334"/>
      <c r="E34" s="334"/>
      <c r="F34" s="334"/>
      <c r="G34" s="334"/>
      <c r="H34" s="334"/>
      <c r="I34" s="334"/>
    </row>
    <row r="35" spans="1:9" s="314" customFormat="1" ht="12">
      <c r="A35" s="291"/>
      <c r="B35" s="292"/>
      <c r="C35" s="291"/>
      <c r="D35" s="335"/>
      <c r="E35" s="335"/>
      <c r="F35" s="335"/>
      <c r="G35" s="335"/>
      <c r="H35" s="335"/>
      <c r="I35" s="335"/>
    </row>
    <row r="36" spans="1:9" s="314" customFormat="1" ht="15" customHeight="1">
      <c r="A36" s="293" t="s">
        <v>866</v>
      </c>
      <c r="B36" s="617"/>
      <c r="C36" s="617"/>
      <c r="D36" s="336" t="s">
        <v>824</v>
      </c>
      <c r="E36" s="618"/>
      <c r="F36" s="618"/>
      <c r="G36" s="618"/>
      <c r="H36" s="338" t="s">
        <v>268</v>
      </c>
      <c r="I36" s="337"/>
    </row>
    <row r="37" spans="1:9" s="314" customFormat="1" ht="12">
      <c r="A37" s="213"/>
      <c r="B37" s="339"/>
      <c r="C37" s="213"/>
      <c r="D37" s="221"/>
      <c r="E37" s="221"/>
      <c r="F37" s="221"/>
      <c r="G37" s="221"/>
      <c r="H37" s="221"/>
      <c r="I37" s="221"/>
    </row>
    <row r="38" spans="1:9" s="314" customFormat="1" ht="12">
      <c r="A38" s="213"/>
      <c r="B38" s="339"/>
      <c r="C38" s="213"/>
      <c r="D38" s="221"/>
      <c r="E38" s="615" t="s">
        <v>857</v>
      </c>
      <c r="F38" s="615"/>
      <c r="G38" s="221"/>
      <c r="H38" s="616" t="s">
        <v>858</v>
      </c>
      <c r="I38" s="616"/>
    </row>
    <row r="39" spans="1:9" s="314" customFormat="1" ht="12">
      <c r="A39" s="177"/>
      <c r="B39" s="340"/>
      <c r="C39" s="177"/>
      <c r="D39" s="341"/>
      <c r="E39" s="341"/>
      <c r="F39" s="341"/>
      <c r="G39" s="341"/>
      <c r="H39" s="341"/>
      <c r="I39" s="341"/>
    </row>
    <row r="40" spans="1:9" s="314" customFormat="1" ht="12">
      <c r="A40" s="177"/>
      <c r="B40" s="340"/>
      <c r="C40" s="177"/>
      <c r="D40" s="341"/>
      <c r="E40" s="341"/>
      <c r="F40" s="341"/>
      <c r="G40" s="341"/>
      <c r="H40" s="341"/>
      <c r="I40" s="341"/>
    </row>
    <row r="41" spans="1:9" s="314" customFormat="1" ht="12">
      <c r="A41" s="177"/>
      <c r="B41" s="340"/>
      <c r="C41" s="177"/>
      <c r="D41" s="341"/>
      <c r="E41" s="341"/>
      <c r="F41" s="341"/>
      <c r="G41" s="341"/>
      <c r="H41" s="341"/>
      <c r="I41" s="341"/>
    </row>
    <row r="42" spans="1:9" s="314" customFormat="1" ht="12">
      <c r="A42" s="177"/>
      <c r="B42" s="340"/>
      <c r="C42" s="177"/>
      <c r="D42" s="341"/>
      <c r="E42" s="341"/>
      <c r="F42" s="341"/>
      <c r="G42" s="341"/>
      <c r="H42" s="341"/>
      <c r="I42" s="341"/>
    </row>
    <row r="43" spans="4:9" ht="12">
      <c r="D43" s="341"/>
      <c r="E43" s="341"/>
      <c r="F43" s="341"/>
      <c r="G43" s="341"/>
      <c r="H43" s="341"/>
      <c r="I43" s="341"/>
    </row>
    <row r="44" spans="4:9" ht="12">
      <c r="D44" s="341"/>
      <c r="E44" s="341"/>
      <c r="F44" s="341"/>
      <c r="G44" s="341"/>
      <c r="H44" s="341"/>
      <c r="I44" s="341"/>
    </row>
    <row r="45" spans="4:9" ht="12">
      <c r="D45" s="341"/>
      <c r="E45" s="341"/>
      <c r="F45" s="341"/>
      <c r="G45" s="341"/>
      <c r="H45" s="341"/>
      <c r="I45" s="341"/>
    </row>
    <row r="46" spans="4:9" ht="12">
      <c r="D46" s="341"/>
      <c r="E46" s="341"/>
      <c r="F46" s="341"/>
      <c r="G46" s="341"/>
      <c r="H46" s="341"/>
      <c r="I46" s="341"/>
    </row>
    <row r="47" spans="4:9" ht="12">
      <c r="D47" s="341"/>
      <c r="E47" s="341"/>
      <c r="F47" s="341"/>
      <c r="G47" s="341"/>
      <c r="H47" s="341"/>
      <c r="I47" s="341"/>
    </row>
    <row r="48" spans="4:9" ht="12">
      <c r="D48" s="341"/>
      <c r="E48" s="341"/>
      <c r="F48" s="341"/>
      <c r="G48" s="341"/>
      <c r="H48" s="341"/>
      <c r="I48" s="341"/>
    </row>
    <row r="49" spans="4:9" ht="12">
      <c r="D49" s="341"/>
      <c r="E49" s="341"/>
      <c r="F49" s="341"/>
      <c r="G49" s="341"/>
      <c r="H49" s="341"/>
      <c r="I49" s="341"/>
    </row>
    <row r="50" spans="4:9" ht="12">
      <c r="D50" s="341"/>
      <c r="E50" s="341"/>
      <c r="F50" s="341"/>
      <c r="G50" s="341"/>
      <c r="H50" s="341"/>
      <c r="I50" s="341"/>
    </row>
    <row r="51" spans="4:9" ht="12">
      <c r="D51" s="341"/>
      <c r="E51" s="341"/>
      <c r="F51" s="341"/>
      <c r="G51" s="341"/>
      <c r="H51" s="341"/>
      <c r="I51" s="341"/>
    </row>
    <row r="52" spans="4:9" ht="12">
      <c r="D52" s="341"/>
      <c r="E52" s="341"/>
      <c r="F52" s="341"/>
      <c r="G52" s="341"/>
      <c r="H52" s="341"/>
      <c r="I52" s="341"/>
    </row>
    <row r="53" spans="4:9" ht="12">
      <c r="D53" s="341"/>
      <c r="E53" s="341"/>
      <c r="F53" s="341"/>
      <c r="G53" s="341"/>
      <c r="H53" s="341"/>
      <c r="I53" s="341"/>
    </row>
    <row r="54" spans="4:9" ht="12">
      <c r="D54" s="341"/>
      <c r="E54" s="341"/>
      <c r="F54" s="341"/>
      <c r="G54" s="341"/>
      <c r="H54" s="341"/>
      <c r="I54" s="341"/>
    </row>
    <row r="55" spans="4:9" ht="12">
      <c r="D55" s="341"/>
      <c r="E55" s="341"/>
      <c r="F55" s="341"/>
      <c r="G55" s="341"/>
      <c r="H55" s="341"/>
      <c r="I55" s="341"/>
    </row>
    <row r="56" spans="4:9" ht="12">
      <c r="D56" s="341"/>
      <c r="E56" s="341"/>
      <c r="F56" s="341"/>
      <c r="G56" s="341"/>
      <c r="H56" s="341"/>
      <c r="I56" s="341"/>
    </row>
    <row r="57" spans="4:9" ht="12">
      <c r="D57" s="341"/>
      <c r="E57" s="341"/>
      <c r="F57" s="341"/>
      <c r="G57" s="341"/>
      <c r="H57" s="341"/>
      <c r="I57" s="341"/>
    </row>
    <row r="58" spans="4:9" ht="12">
      <c r="D58" s="341"/>
      <c r="E58" s="341"/>
      <c r="F58" s="341"/>
      <c r="G58" s="341"/>
      <c r="H58" s="341"/>
      <c r="I58" s="341"/>
    </row>
    <row r="59" spans="4:9" ht="12">
      <c r="D59" s="341"/>
      <c r="E59" s="341"/>
      <c r="F59" s="341"/>
      <c r="G59" s="341"/>
      <c r="H59" s="341"/>
      <c r="I59" s="341"/>
    </row>
    <row r="60" spans="4:9" ht="12">
      <c r="D60" s="341"/>
      <c r="E60" s="341"/>
      <c r="F60" s="341"/>
      <c r="G60" s="341"/>
      <c r="H60" s="341"/>
      <c r="I60" s="341"/>
    </row>
    <row r="61" spans="4:9" ht="12">
      <c r="D61" s="341"/>
      <c r="E61" s="341"/>
      <c r="F61" s="341"/>
      <c r="G61" s="341"/>
      <c r="H61" s="341"/>
      <c r="I61" s="341"/>
    </row>
    <row r="62" spans="4:9" ht="12">
      <c r="D62" s="341"/>
      <c r="E62" s="341"/>
      <c r="F62" s="341"/>
      <c r="G62" s="341"/>
      <c r="H62" s="341"/>
      <c r="I62" s="341"/>
    </row>
    <row r="63" spans="4:9" ht="12">
      <c r="D63" s="341"/>
      <c r="E63" s="341"/>
      <c r="F63" s="341"/>
      <c r="G63" s="341"/>
      <c r="H63" s="341"/>
      <c r="I63" s="341"/>
    </row>
    <row r="64" spans="4:9" ht="12">
      <c r="D64" s="341"/>
      <c r="E64" s="341"/>
      <c r="F64" s="341"/>
      <c r="G64" s="341"/>
      <c r="H64" s="341"/>
      <c r="I64" s="341"/>
    </row>
    <row r="65" spans="4:9" ht="12">
      <c r="D65" s="341"/>
      <c r="E65" s="341"/>
      <c r="F65" s="341"/>
      <c r="G65" s="341"/>
      <c r="H65" s="341"/>
      <c r="I65" s="341"/>
    </row>
    <row r="66" spans="4:9" ht="12">
      <c r="D66" s="341"/>
      <c r="E66" s="341"/>
      <c r="F66" s="341"/>
      <c r="G66" s="341"/>
      <c r="H66" s="341"/>
      <c r="I66" s="341"/>
    </row>
    <row r="67" spans="4:9" ht="12">
      <c r="D67" s="341"/>
      <c r="E67" s="341"/>
      <c r="F67" s="341"/>
      <c r="G67" s="341"/>
      <c r="H67" s="341"/>
      <c r="I67" s="341"/>
    </row>
    <row r="68" spans="4:9" ht="12">
      <c r="D68" s="341"/>
      <c r="E68" s="341"/>
      <c r="F68" s="341"/>
      <c r="G68" s="341"/>
      <c r="H68" s="341"/>
      <c r="I68" s="341"/>
    </row>
    <row r="69" spans="4:9" ht="12">
      <c r="D69" s="341"/>
      <c r="E69" s="341"/>
      <c r="F69" s="341"/>
      <c r="G69" s="341"/>
      <c r="H69" s="341"/>
      <c r="I69" s="341"/>
    </row>
    <row r="70" spans="4:9" ht="12">
      <c r="D70" s="341"/>
      <c r="E70" s="341"/>
      <c r="F70" s="341"/>
      <c r="G70" s="341"/>
      <c r="H70" s="341"/>
      <c r="I70" s="341"/>
    </row>
    <row r="71" spans="4:9" ht="12">
      <c r="D71" s="341"/>
      <c r="E71" s="341"/>
      <c r="F71" s="341"/>
      <c r="G71" s="341"/>
      <c r="H71" s="341"/>
      <c r="I71" s="341"/>
    </row>
    <row r="72" spans="4:9" ht="12">
      <c r="D72" s="341"/>
      <c r="E72" s="341"/>
      <c r="F72" s="341"/>
      <c r="G72" s="341"/>
      <c r="H72" s="341"/>
      <c r="I72" s="341"/>
    </row>
    <row r="73" spans="4:9" ht="12">
      <c r="D73" s="341"/>
      <c r="E73" s="341"/>
      <c r="F73" s="341"/>
      <c r="G73" s="341"/>
      <c r="H73" s="341"/>
      <c r="I73" s="341"/>
    </row>
    <row r="74" spans="4:9" ht="12">
      <c r="D74" s="341"/>
      <c r="E74" s="341"/>
      <c r="F74" s="341"/>
      <c r="G74" s="341"/>
      <c r="H74" s="341"/>
      <c r="I74" s="341"/>
    </row>
    <row r="75" spans="4:9" ht="12">
      <c r="D75" s="341"/>
      <c r="E75" s="341"/>
      <c r="F75" s="341"/>
      <c r="G75" s="341"/>
      <c r="H75" s="341"/>
      <c r="I75" s="341"/>
    </row>
    <row r="76" spans="4:9" ht="12">
      <c r="D76" s="341"/>
      <c r="E76" s="341"/>
      <c r="F76" s="341"/>
      <c r="G76" s="341"/>
      <c r="H76" s="341"/>
      <c r="I76" s="341"/>
    </row>
    <row r="77" spans="4:9" ht="12">
      <c r="D77" s="341"/>
      <c r="E77" s="341"/>
      <c r="F77" s="341"/>
      <c r="G77" s="341"/>
      <c r="H77" s="341"/>
      <c r="I77" s="341"/>
    </row>
    <row r="78" spans="4:9" ht="12">
      <c r="D78" s="341"/>
      <c r="E78" s="341"/>
      <c r="F78" s="341"/>
      <c r="G78" s="341"/>
      <c r="H78" s="341"/>
      <c r="I78" s="341"/>
    </row>
    <row r="79" spans="4:9" ht="12">
      <c r="D79" s="341"/>
      <c r="E79" s="341"/>
      <c r="F79" s="341"/>
      <c r="G79" s="341"/>
      <c r="H79" s="341"/>
      <c r="I79" s="341"/>
    </row>
    <row r="80" spans="4:9" ht="12">
      <c r="D80" s="341"/>
      <c r="E80" s="341"/>
      <c r="F80" s="341"/>
      <c r="G80" s="341"/>
      <c r="H80" s="341"/>
      <c r="I80" s="341"/>
    </row>
    <row r="81" spans="4:9" ht="12">
      <c r="D81" s="341"/>
      <c r="E81" s="341"/>
      <c r="F81" s="341"/>
      <c r="G81" s="341"/>
      <c r="H81" s="341"/>
      <c r="I81" s="341"/>
    </row>
    <row r="82" spans="4:9" ht="12">
      <c r="D82" s="341"/>
      <c r="E82" s="341"/>
      <c r="F82" s="341"/>
      <c r="G82" s="341"/>
      <c r="H82" s="341"/>
      <c r="I82" s="341"/>
    </row>
    <row r="83" spans="4:9" ht="12">
      <c r="D83" s="341"/>
      <c r="E83" s="341"/>
      <c r="F83" s="341"/>
      <c r="G83" s="341"/>
      <c r="H83" s="341"/>
      <c r="I83" s="341"/>
    </row>
    <row r="84" spans="4:9" ht="12">
      <c r="D84" s="341"/>
      <c r="E84" s="341"/>
      <c r="F84" s="341"/>
      <c r="G84" s="341"/>
      <c r="H84" s="341"/>
      <c r="I84" s="341"/>
    </row>
    <row r="85" spans="4:9" ht="12">
      <c r="D85" s="341"/>
      <c r="E85" s="341"/>
      <c r="F85" s="341"/>
      <c r="G85" s="341"/>
      <c r="H85" s="341"/>
      <c r="I85" s="341"/>
    </row>
    <row r="86" spans="4:9" ht="12">
      <c r="D86" s="341"/>
      <c r="E86" s="341"/>
      <c r="F86" s="341"/>
      <c r="G86" s="341"/>
      <c r="H86" s="341"/>
      <c r="I86" s="341"/>
    </row>
    <row r="87" spans="4:9" ht="12">
      <c r="D87" s="341"/>
      <c r="E87" s="341"/>
      <c r="F87" s="341"/>
      <c r="G87" s="341"/>
      <c r="H87" s="341"/>
      <c r="I87" s="341"/>
    </row>
    <row r="88" spans="4:9" ht="12">
      <c r="D88" s="341"/>
      <c r="E88" s="341"/>
      <c r="F88" s="341"/>
      <c r="G88" s="341"/>
      <c r="H88" s="341"/>
      <c r="I88" s="341"/>
    </row>
    <row r="89" spans="4:9" ht="12">
      <c r="D89" s="341"/>
      <c r="E89" s="341"/>
      <c r="F89" s="341"/>
      <c r="G89" s="341"/>
      <c r="H89" s="341"/>
      <c r="I89" s="341"/>
    </row>
    <row r="90" spans="4:9" ht="12">
      <c r="D90" s="341"/>
      <c r="E90" s="341"/>
      <c r="F90" s="341"/>
      <c r="G90" s="341"/>
      <c r="H90" s="341"/>
      <c r="I90" s="341"/>
    </row>
    <row r="91" spans="4:9" ht="12">
      <c r="D91" s="341"/>
      <c r="E91" s="341"/>
      <c r="F91" s="341"/>
      <c r="G91" s="341"/>
      <c r="H91" s="341"/>
      <c r="I91" s="341"/>
    </row>
    <row r="92" spans="4:9" ht="12">
      <c r="D92" s="341"/>
      <c r="E92" s="341"/>
      <c r="F92" s="341"/>
      <c r="G92" s="341"/>
      <c r="H92" s="341"/>
      <c r="I92" s="341"/>
    </row>
    <row r="93" spans="4:9" ht="12">
      <c r="D93" s="341"/>
      <c r="E93" s="341"/>
      <c r="F93" s="341"/>
      <c r="G93" s="341"/>
      <c r="H93" s="341"/>
      <c r="I93" s="341"/>
    </row>
    <row r="94" spans="4:9" ht="12">
      <c r="D94" s="341"/>
      <c r="E94" s="341"/>
      <c r="F94" s="341"/>
      <c r="G94" s="341"/>
      <c r="H94" s="341"/>
      <c r="I94" s="341"/>
    </row>
    <row r="95" spans="4:9" ht="12">
      <c r="D95" s="341"/>
      <c r="E95" s="341"/>
      <c r="F95" s="341"/>
      <c r="G95" s="341"/>
      <c r="H95" s="341"/>
      <c r="I95" s="341"/>
    </row>
    <row r="96" spans="4:9" ht="12">
      <c r="D96" s="341"/>
      <c r="E96" s="341"/>
      <c r="F96" s="341"/>
      <c r="G96" s="341"/>
      <c r="H96" s="341"/>
      <c r="I96" s="341"/>
    </row>
    <row r="97" spans="4:9" ht="12">
      <c r="D97" s="341"/>
      <c r="E97" s="341"/>
      <c r="F97" s="341"/>
      <c r="G97" s="341"/>
      <c r="H97" s="341"/>
      <c r="I97" s="341"/>
    </row>
    <row r="98" spans="4:9" ht="12">
      <c r="D98" s="341"/>
      <c r="E98" s="341"/>
      <c r="F98" s="341"/>
      <c r="G98" s="341"/>
      <c r="H98" s="341"/>
      <c r="I98" s="341"/>
    </row>
    <row r="99" spans="4:9" ht="12">
      <c r="D99" s="341"/>
      <c r="E99" s="341"/>
      <c r="F99" s="341"/>
      <c r="G99" s="341"/>
      <c r="H99" s="341"/>
      <c r="I99" s="341"/>
    </row>
    <row r="100" spans="4:9" ht="12">
      <c r="D100" s="341"/>
      <c r="E100" s="341"/>
      <c r="F100" s="341"/>
      <c r="G100" s="341"/>
      <c r="H100" s="341"/>
      <c r="I100" s="341"/>
    </row>
    <row r="101" spans="4:9" ht="12">
      <c r="D101" s="341"/>
      <c r="E101" s="341"/>
      <c r="F101" s="341"/>
      <c r="G101" s="341"/>
      <c r="H101" s="341"/>
      <c r="I101" s="341"/>
    </row>
    <row r="102" spans="4:9" ht="12">
      <c r="D102" s="341"/>
      <c r="E102" s="341"/>
      <c r="F102" s="341"/>
      <c r="G102" s="341"/>
      <c r="H102" s="341"/>
      <c r="I102" s="341"/>
    </row>
    <row r="103" spans="4:9" ht="12">
      <c r="D103" s="341"/>
      <c r="E103" s="341"/>
      <c r="F103" s="341"/>
      <c r="G103" s="341"/>
      <c r="H103" s="341"/>
      <c r="I103" s="341"/>
    </row>
    <row r="104" spans="4:9" ht="12">
      <c r="D104" s="341"/>
      <c r="E104" s="341"/>
      <c r="F104" s="341"/>
      <c r="G104" s="341"/>
      <c r="H104" s="341"/>
      <c r="I104" s="341"/>
    </row>
    <row r="105" spans="4:9" ht="12">
      <c r="D105" s="341"/>
      <c r="E105" s="341"/>
      <c r="F105" s="341"/>
      <c r="G105" s="341"/>
      <c r="H105" s="341"/>
      <c r="I105" s="341"/>
    </row>
    <row r="106" spans="4:9" ht="12">
      <c r="D106" s="341"/>
      <c r="E106" s="341"/>
      <c r="F106" s="341"/>
      <c r="G106" s="341"/>
      <c r="H106" s="341"/>
      <c r="I106" s="341"/>
    </row>
    <row r="107" spans="4:9" ht="12">
      <c r="D107" s="341"/>
      <c r="E107" s="341"/>
      <c r="F107" s="341"/>
      <c r="G107" s="341"/>
      <c r="H107" s="341"/>
      <c r="I107" s="341"/>
    </row>
    <row r="108" spans="4:9" ht="12">
      <c r="D108" s="341"/>
      <c r="E108" s="341"/>
      <c r="F108" s="341"/>
      <c r="G108" s="341"/>
      <c r="H108" s="341"/>
      <c r="I108" s="341"/>
    </row>
    <row r="109" spans="4:9" ht="12">
      <c r="D109" s="341"/>
      <c r="E109" s="341"/>
      <c r="F109" s="341"/>
      <c r="G109" s="341"/>
      <c r="H109" s="341"/>
      <c r="I109" s="341"/>
    </row>
    <row r="110" spans="4:9" ht="12">
      <c r="D110" s="341"/>
      <c r="E110" s="341"/>
      <c r="F110" s="341"/>
      <c r="G110" s="341"/>
      <c r="H110" s="341"/>
      <c r="I110" s="341"/>
    </row>
    <row r="111" spans="4:9" ht="12">
      <c r="D111" s="341"/>
      <c r="E111" s="341"/>
      <c r="F111" s="341"/>
      <c r="G111" s="341"/>
      <c r="H111" s="341"/>
      <c r="I111" s="341"/>
    </row>
    <row r="112" spans="4:9" ht="12">
      <c r="D112" s="341"/>
      <c r="E112" s="341"/>
      <c r="F112" s="341"/>
      <c r="G112" s="341"/>
      <c r="H112" s="341"/>
      <c r="I112" s="341"/>
    </row>
    <row r="113" spans="4:9" ht="12">
      <c r="D113" s="341"/>
      <c r="E113" s="341"/>
      <c r="F113" s="341"/>
      <c r="G113" s="341"/>
      <c r="H113" s="341"/>
      <c r="I113" s="341"/>
    </row>
    <row r="114" spans="4:9" ht="12">
      <c r="D114" s="341"/>
      <c r="E114" s="341"/>
      <c r="F114" s="341"/>
      <c r="G114" s="341"/>
      <c r="H114" s="341"/>
      <c r="I114" s="341"/>
    </row>
    <row r="115" spans="4:9" ht="12">
      <c r="D115" s="341"/>
      <c r="E115" s="341"/>
      <c r="F115" s="341"/>
      <c r="G115" s="341"/>
      <c r="H115" s="341"/>
      <c r="I115" s="341"/>
    </row>
    <row r="116" spans="4:9" ht="12">
      <c r="D116" s="341"/>
      <c r="E116" s="341"/>
      <c r="F116" s="341"/>
      <c r="G116" s="341"/>
      <c r="H116" s="341"/>
      <c r="I116" s="341"/>
    </row>
    <row r="117" spans="4:9" ht="12">
      <c r="D117" s="341"/>
      <c r="E117" s="341"/>
      <c r="F117" s="341"/>
      <c r="G117" s="341"/>
      <c r="H117" s="341"/>
      <c r="I117" s="341"/>
    </row>
    <row r="118" spans="4:9" ht="12">
      <c r="D118" s="341"/>
      <c r="E118" s="341"/>
      <c r="F118" s="341"/>
      <c r="G118" s="341"/>
      <c r="H118" s="341"/>
      <c r="I118" s="341"/>
    </row>
    <row r="119" spans="4:9" ht="12">
      <c r="D119" s="341"/>
      <c r="E119" s="341"/>
      <c r="F119" s="341"/>
      <c r="G119" s="341"/>
      <c r="H119" s="341"/>
      <c r="I119" s="341"/>
    </row>
    <row r="120" spans="4:9" ht="12">
      <c r="D120" s="341"/>
      <c r="E120" s="341"/>
      <c r="F120" s="341"/>
      <c r="G120" s="341"/>
      <c r="H120" s="341"/>
      <c r="I120" s="341"/>
    </row>
    <row r="121" spans="4:9" ht="12">
      <c r="D121" s="341"/>
      <c r="E121" s="341"/>
      <c r="F121" s="341"/>
      <c r="G121" s="341"/>
      <c r="H121" s="341"/>
      <c r="I121" s="341"/>
    </row>
    <row r="122" spans="4:9" ht="12">
      <c r="D122" s="341"/>
      <c r="E122" s="341"/>
      <c r="F122" s="341"/>
      <c r="G122" s="341"/>
      <c r="H122" s="341"/>
      <c r="I122" s="341"/>
    </row>
    <row r="123" spans="4:9" ht="12">
      <c r="D123" s="341"/>
      <c r="E123" s="341"/>
      <c r="F123" s="341"/>
      <c r="G123" s="341"/>
      <c r="H123" s="341"/>
      <c r="I123" s="341"/>
    </row>
    <row r="124" spans="4:9" ht="12">
      <c r="D124" s="341"/>
      <c r="E124" s="341"/>
      <c r="F124" s="341"/>
      <c r="G124" s="341"/>
      <c r="H124" s="341"/>
      <c r="I124" s="341"/>
    </row>
    <row r="125" spans="4:9" ht="12">
      <c r="D125" s="341"/>
      <c r="E125" s="341"/>
      <c r="F125" s="341"/>
      <c r="G125" s="341"/>
      <c r="H125" s="341"/>
      <c r="I125" s="341"/>
    </row>
    <row r="126" spans="4:9" ht="12">
      <c r="D126" s="341"/>
      <c r="E126" s="341"/>
      <c r="F126" s="341"/>
      <c r="G126" s="341"/>
      <c r="H126" s="341"/>
      <c r="I126" s="341"/>
    </row>
    <row r="127" spans="4:9" ht="12">
      <c r="D127" s="341"/>
      <c r="E127" s="341"/>
      <c r="F127" s="341"/>
      <c r="G127" s="341"/>
      <c r="H127" s="341"/>
      <c r="I127" s="341"/>
    </row>
    <row r="128" spans="4:9" ht="12">
      <c r="D128" s="341"/>
      <c r="E128" s="341"/>
      <c r="F128" s="341"/>
      <c r="G128" s="341"/>
      <c r="H128" s="341"/>
      <c r="I128" s="341"/>
    </row>
    <row r="129" spans="4:9" ht="12">
      <c r="D129" s="341"/>
      <c r="E129" s="341"/>
      <c r="F129" s="341"/>
      <c r="G129" s="341"/>
      <c r="H129" s="341"/>
      <c r="I129" s="341"/>
    </row>
    <row r="130" spans="4:9" ht="12">
      <c r="D130" s="341"/>
      <c r="E130" s="341"/>
      <c r="F130" s="341"/>
      <c r="G130" s="341"/>
      <c r="H130" s="341"/>
      <c r="I130" s="341"/>
    </row>
    <row r="131" spans="4:9" ht="12">
      <c r="D131" s="341"/>
      <c r="E131" s="341"/>
      <c r="F131" s="341"/>
      <c r="G131" s="341"/>
      <c r="H131" s="341"/>
      <c r="I131" s="341"/>
    </row>
    <row r="132" spans="4:9" ht="12">
      <c r="D132" s="341"/>
      <c r="E132" s="341"/>
      <c r="F132" s="341"/>
      <c r="G132" s="341"/>
      <c r="H132" s="341"/>
      <c r="I132" s="341"/>
    </row>
    <row r="133" spans="4:9" ht="12">
      <c r="D133" s="341"/>
      <c r="E133" s="341"/>
      <c r="F133" s="341"/>
      <c r="G133" s="341"/>
      <c r="H133" s="341"/>
      <c r="I133" s="341"/>
    </row>
    <row r="134" spans="4:9" ht="12">
      <c r="D134" s="341"/>
      <c r="E134" s="341"/>
      <c r="F134" s="341"/>
      <c r="G134" s="341"/>
      <c r="H134" s="341"/>
      <c r="I134" s="341"/>
    </row>
    <row r="135" spans="4:9" ht="12">
      <c r="D135" s="341"/>
      <c r="E135" s="341"/>
      <c r="F135" s="341"/>
      <c r="G135" s="341"/>
      <c r="H135" s="341"/>
      <c r="I135" s="341"/>
    </row>
    <row r="136" spans="4:9" ht="12">
      <c r="D136" s="341"/>
      <c r="E136" s="341"/>
      <c r="F136" s="341"/>
      <c r="G136" s="341"/>
      <c r="H136" s="341"/>
      <c r="I136" s="341"/>
    </row>
    <row r="137" spans="4:9" ht="12">
      <c r="D137" s="341"/>
      <c r="E137" s="341"/>
      <c r="F137" s="341"/>
      <c r="G137" s="341"/>
      <c r="H137" s="341"/>
      <c r="I137" s="341"/>
    </row>
    <row r="138" spans="4:9" ht="12">
      <c r="D138" s="341"/>
      <c r="E138" s="341"/>
      <c r="F138" s="341"/>
      <c r="G138" s="341"/>
      <c r="H138" s="341"/>
      <c r="I138" s="341"/>
    </row>
    <row r="139" spans="4:9" ht="12">
      <c r="D139" s="341"/>
      <c r="E139" s="341"/>
      <c r="F139" s="341"/>
      <c r="G139" s="341"/>
      <c r="H139" s="341"/>
      <c r="I139" s="341"/>
    </row>
    <row r="140" spans="4:9" ht="12">
      <c r="D140" s="341"/>
      <c r="E140" s="341"/>
      <c r="F140" s="341"/>
      <c r="G140" s="341"/>
      <c r="H140" s="341"/>
      <c r="I140" s="341"/>
    </row>
    <row r="141" spans="4:9" ht="12">
      <c r="D141" s="341"/>
      <c r="E141" s="341"/>
      <c r="F141" s="341"/>
      <c r="G141" s="341"/>
      <c r="H141" s="341"/>
      <c r="I141" s="341"/>
    </row>
    <row r="142" spans="4:9" ht="12">
      <c r="D142" s="341"/>
      <c r="E142" s="341"/>
      <c r="F142" s="341"/>
      <c r="G142" s="341"/>
      <c r="H142" s="341"/>
      <c r="I142" s="341"/>
    </row>
    <row r="143" spans="4:9" ht="12">
      <c r="D143" s="341"/>
      <c r="E143" s="341"/>
      <c r="F143" s="341"/>
      <c r="G143" s="341"/>
      <c r="H143" s="341"/>
      <c r="I143" s="341"/>
    </row>
    <row r="144" spans="4:9" ht="12">
      <c r="D144" s="341"/>
      <c r="E144" s="341"/>
      <c r="F144" s="341"/>
      <c r="G144" s="341"/>
      <c r="H144" s="341"/>
      <c r="I144" s="341"/>
    </row>
    <row r="145" spans="4:9" ht="12">
      <c r="D145" s="341"/>
      <c r="E145" s="341"/>
      <c r="F145" s="341"/>
      <c r="G145" s="341"/>
      <c r="H145" s="341"/>
      <c r="I145" s="341"/>
    </row>
    <row r="146" spans="4:9" ht="12">
      <c r="D146" s="341"/>
      <c r="E146" s="341"/>
      <c r="F146" s="341"/>
      <c r="G146" s="341"/>
      <c r="H146" s="341"/>
      <c r="I146" s="341"/>
    </row>
    <row r="147" spans="4:9" ht="12">
      <c r="D147" s="341"/>
      <c r="E147" s="341"/>
      <c r="F147" s="341"/>
      <c r="G147" s="341"/>
      <c r="H147" s="341"/>
      <c r="I147" s="341"/>
    </row>
    <row r="148" spans="4:9" ht="12">
      <c r="D148" s="341"/>
      <c r="E148" s="341"/>
      <c r="F148" s="341"/>
      <c r="G148" s="341"/>
      <c r="H148" s="341"/>
      <c r="I148" s="341"/>
    </row>
    <row r="149" spans="4:9" ht="12">
      <c r="D149" s="341"/>
      <c r="E149" s="341"/>
      <c r="F149" s="341"/>
      <c r="G149" s="341"/>
      <c r="H149" s="341"/>
      <c r="I149" s="341"/>
    </row>
    <row r="150" spans="4:9" ht="12">
      <c r="D150" s="341"/>
      <c r="E150" s="341"/>
      <c r="F150" s="341"/>
      <c r="G150" s="341"/>
      <c r="H150" s="341"/>
      <c r="I150" s="341"/>
    </row>
    <row r="151" spans="4:9" ht="12">
      <c r="D151" s="341"/>
      <c r="E151" s="341"/>
      <c r="F151" s="341"/>
      <c r="G151" s="341"/>
      <c r="H151" s="341"/>
      <c r="I151" s="341"/>
    </row>
    <row r="152" spans="4:9" ht="12">
      <c r="D152" s="341"/>
      <c r="E152" s="341"/>
      <c r="F152" s="341"/>
      <c r="G152" s="341"/>
      <c r="H152" s="341"/>
      <c r="I152" s="341"/>
    </row>
    <row r="153" spans="4:9" ht="12">
      <c r="D153" s="341"/>
      <c r="E153" s="341"/>
      <c r="F153" s="341"/>
      <c r="G153" s="341"/>
      <c r="H153" s="341"/>
      <c r="I153" s="341"/>
    </row>
    <row r="154" spans="4:9" ht="12">
      <c r="D154" s="341"/>
      <c r="E154" s="341"/>
      <c r="F154" s="341"/>
      <c r="G154" s="341"/>
      <c r="H154" s="341"/>
      <c r="I154" s="341"/>
    </row>
    <row r="155" spans="4:9" ht="12">
      <c r="D155" s="341"/>
      <c r="E155" s="341"/>
      <c r="F155" s="341"/>
      <c r="G155" s="341"/>
      <c r="H155" s="341"/>
      <c r="I155" s="341"/>
    </row>
    <row r="156" spans="4:9" ht="12">
      <c r="D156" s="341"/>
      <c r="E156" s="341"/>
      <c r="F156" s="341"/>
      <c r="G156" s="341"/>
      <c r="H156" s="341"/>
      <c r="I156" s="341"/>
    </row>
    <row r="157" spans="4:9" ht="12">
      <c r="D157" s="341"/>
      <c r="E157" s="341"/>
      <c r="F157" s="341"/>
      <c r="G157" s="341"/>
      <c r="H157" s="341"/>
      <c r="I157" s="341"/>
    </row>
    <row r="158" spans="4:9" ht="12">
      <c r="D158" s="341"/>
      <c r="E158" s="341"/>
      <c r="F158" s="341"/>
      <c r="G158" s="341"/>
      <c r="H158" s="341"/>
      <c r="I158" s="341"/>
    </row>
    <row r="159" spans="4:9" ht="12">
      <c r="D159" s="341"/>
      <c r="E159" s="341"/>
      <c r="F159" s="341"/>
      <c r="G159" s="341"/>
      <c r="H159" s="341"/>
      <c r="I159" s="341"/>
    </row>
    <row r="160" spans="4:9" ht="12">
      <c r="D160" s="341"/>
      <c r="E160" s="341"/>
      <c r="F160" s="341"/>
      <c r="G160" s="341"/>
      <c r="H160" s="341"/>
      <c r="I160" s="341"/>
    </row>
    <row r="161" spans="4:9" ht="12">
      <c r="D161" s="341"/>
      <c r="E161" s="341"/>
      <c r="F161" s="341"/>
      <c r="G161" s="341"/>
      <c r="H161" s="341"/>
      <c r="I161" s="341"/>
    </row>
    <row r="162" spans="4:9" ht="12">
      <c r="D162" s="341"/>
      <c r="E162" s="341"/>
      <c r="F162" s="341"/>
      <c r="G162" s="341"/>
      <c r="H162" s="341"/>
      <c r="I162" s="341"/>
    </row>
    <row r="163" spans="4:9" ht="12">
      <c r="D163" s="341"/>
      <c r="E163" s="341"/>
      <c r="F163" s="341"/>
      <c r="G163" s="341"/>
      <c r="H163" s="341"/>
      <c r="I163" s="341"/>
    </row>
    <row r="164" spans="4:9" ht="12">
      <c r="D164" s="341"/>
      <c r="E164" s="341"/>
      <c r="F164" s="341"/>
      <c r="G164" s="341"/>
      <c r="H164" s="341"/>
      <c r="I164" s="341"/>
    </row>
    <row r="165" spans="4:9" ht="12">
      <c r="D165" s="341"/>
      <c r="E165" s="341"/>
      <c r="F165" s="341"/>
      <c r="G165" s="341"/>
      <c r="H165" s="341"/>
      <c r="I165" s="341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53" sqref="A53"/>
    </sheetView>
  </sheetViews>
  <sheetFormatPr defaultColWidth="9.140625" defaultRowHeight="12.75"/>
  <cols>
    <col min="1" max="1" width="33.8515625" style="344" customWidth="1"/>
    <col min="2" max="2" width="8.140625" style="379" customWidth="1"/>
    <col min="3" max="3" width="12.28125" style="344" bestFit="1" customWidth="1"/>
    <col min="4" max="4" width="14.140625" style="344" customWidth="1"/>
    <col min="5" max="5" width="23.140625" style="344" bestFit="1" customWidth="1"/>
    <col min="6" max="6" width="18.421875" style="344" bestFit="1" customWidth="1"/>
    <col min="7" max="16384" width="10.7109375" style="344" customWidth="1"/>
  </cols>
  <sheetData>
    <row r="1" spans="1:6" ht="15.75" customHeight="1">
      <c r="A1" s="342"/>
      <c r="B1" s="343"/>
      <c r="C1" s="342"/>
      <c r="D1" s="342"/>
      <c r="E1" s="342"/>
      <c r="F1" s="342"/>
    </row>
    <row r="2" spans="1:6" ht="12.75" customHeight="1">
      <c r="A2" s="345" t="s">
        <v>825</v>
      </c>
      <c r="B2" s="345"/>
      <c r="C2" s="345"/>
      <c r="D2" s="345"/>
      <c r="E2" s="345"/>
      <c r="F2" s="345"/>
    </row>
    <row r="3" spans="1:6" ht="12.75" customHeight="1">
      <c r="A3" s="345" t="s">
        <v>826</v>
      </c>
      <c r="B3" s="345"/>
      <c r="C3" s="345"/>
      <c r="D3" s="345"/>
      <c r="E3" s="345"/>
      <c r="F3" s="345"/>
    </row>
    <row r="4" spans="1:6" ht="12.75" customHeight="1">
      <c r="A4" s="346"/>
      <c r="B4" s="347"/>
      <c r="C4" s="346"/>
      <c r="D4" s="346"/>
      <c r="E4" s="346"/>
      <c r="F4" s="346"/>
    </row>
    <row r="5" spans="1:6" ht="12.75" customHeight="1">
      <c r="A5" s="348" t="s">
        <v>131</v>
      </c>
      <c r="B5" s="624" t="s">
        <v>271</v>
      </c>
      <c r="C5" s="624"/>
      <c r="D5" s="624"/>
      <c r="E5" s="164" t="s">
        <v>1</v>
      </c>
      <c r="F5" s="120">
        <v>131457471</v>
      </c>
    </row>
    <row r="6" spans="1:13" ht="15" customHeight="1">
      <c r="A6" s="349" t="s">
        <v>827</v>
      </c>
      <c r="B6" s="630" t="str">
        <f>'справка №1-БАЛАНС'!E5</f>
        <v>01.01.2009 - 30.06.2009 г.</v>
      </c>
      <c r="C6" s="631"/>
      <c r="D6" s="350"/>
      <c r="E6" s="166" t="s">
        <v>2</v>
      </c>
      <c r="F6" s="351"/>
      <c r="G6" s="350"/>
      <c r="H6" s="350"/>
      <c r="I6" s="350"/>
      <c r="J6" s="350"/>
      <c r="K6" s="350"/>
      <c r="L6" s="350"/>
      <c r="M6" s="350"/>
    </row>
    <row r="7" spans="2:13" s="352" customFormat="1" ht="15" customHeight="1">
      <c r="B7" s="632"/>
      <c r="C7" s="633"/>
      <c r="D7" s="353"/>
      <c r="E7" s="353"/>
      <c r="F7" s="354" t="s">
        <v>25</v>
      </c>
      <c r="G7" s="353"/>
      <c r="H7" s="353"/>
      <c r="I7" s="353"/>
      <c r="J7" s="353"/>
      <c r="K7" s="353"/>
      <c r="L7" s="353"/>
      <c r="M7" s="353"/>
    </row>
    <row r="8" spans="1:15" s="358" customFormat="1" ht="63.75">
      <c r="A8" s="356" t="s">
        <v>828</v>
      </c>
      <c r="B8" s="355" t="s">
        <v>5</v>
      </c>
      <c r="C8" s="356" t="s">
        <v>829</v>
      </c>
      <c r="D8" s="356" t="s">
        <v>830</v>
      </c>
      <c r="E8" s="356" t="s">
        <v>831</v>
      </c>
      <c r="F8" s="356" t="s">
        <v>832</v>
      </c>
      <c r="G8" s="357"/>
      <c r="H8" s="357"/>
      <c r="I8" s="357"/>
      <c r="J8" s="357"/>
      <c r="K8" s="357"/>
      <c r="L8" s="357"/>
      <c r="M8" s="357"/>
      <c r="N8" s="357"/>
      <c r="O8" s="357"/>
    </row>
    <row r="9" spans="1:6" s="358" customFormat="1" ht="12.75">
      <c r="A9" s="356" t="s">
        <v>8</v>
      </c>
      <c r="B9" s="355" t="s">
        <v>9</v>
      </c>
      <c r="C9" s="356">
        <v>1</v>
      </c>
      <c r="D9" s="356">
        <v>2</v>
      </c>
      <c r="E9" s="356">
        <v>3</v>
      </c>
      <c r="F9" s="356">
        <v>4</v>
      </c>
    </row>
    <row r="10" spans="1:6" ht="14.25" customHeight="1">
      <c r="A10" s="359" t="s">
        <v>833</v>
      </c>
      <c r="B10" s="360"/>
      <c r="C10" s="361"/>
      <c r="D10" s="361"/>
      <c r="E10" s="361"/>
      <c r="F10" s="361"/>
    </row>
    <row r="11" spans="1:6" ht="18" customHeight="1">
      <c r="A11" s="362" t="s">
        <v>834</v>
      </c>
      <c r="B11" s="363"/>
      <c r="C11" s="361"/>
      <c r="D11" s="361"/>
      <c r="E11" s="361"/>
      <c r="F11" s="361"/>
    </row>
    <row r="12" spans="1:6" ht="14.25" customHeight="1">
      <c r="A12" s="362" t="s">
        <v>835</v>
      </c>
      <c r="B12" s="363"/>
      <c r="C12" s="364"/>
      <c r="D12" s="364"/>
      <c r="E12" s="364"/>
      <c r="F12" s="365">
        <f>C12-E12</f>
        <v>0</v>
      </c>
    </row>
    <row r="13" spans="1:6" ht="12.75">
      <c r="A13" s="362" t="s">
        <v>836</v>
      </c>
      <c r="B13" s="363"/>
      <c r="C13" s="364"/>
      <c r="D13" s="364"/>
      <c r="E13" s="364"/>
      <c r="F13" s="365">
        <f>C13-E13</f>
        <v>0</v>
      </c>
    </row>
    <row r="14" spans="1:16" ht="11.25" customHeight="1">
      <c r="A14" s="366" t="s">
        <v>570</v>
      </c>
      <c r="B14" s="367" t="s">
        <v>837</v>
      </c>
      <c r="C14" s="361">
        <f>SUM(C12:C13)</f>
        <v>0</v>
      </c>
      <c r="D14" s="361"/>
      <c r="E14" s="361">
        <f>SUM(E12:E13)</f>
        <v>0</v>
      </c>
      <c r="F14" s="368">
        <f>SUM(F12:F13)</f>
        <v>0</v>
      </c>
      <c r="G14" s="369"/>
      <c r="H14" s="369"/>
      <c r="I14" s="369"/>
      <c r="J14" s="369"/>
      <c r="K14" s="369"/>
      <c r="L14" s="369"/>
      <c r="M14" s="369"/>
      <c r="N14" s="369"/>
      <c r="O14" s="369"/>
      <c r="P14" s="369"/>
    </row>
    <row r="15" spans="1:6" ht="16.5" customHeight="1">
      <c r="A15" s="362" t="s">
        <v>838</v>
      </c>
      <c r="B15" s="370"/>
      <c r="C15" s="361"/>
      <c r="D15" s="361"/>
      <c r="E15" s="361"/>
      <c r="F15" s="368"/>
    </row>
    <row r="16" spans="1:6" ht="12.75">
      <c r="A16" s="362" t="s">
        <v>546</v>
      </c>
      <c r="B16" s="370"/>
      <c r="C16" s="364"/>
      <c r="D16" s="364"/>
      <c r="E16" s="364"/>
      <c r="F16" s="365">
        <f>C16-E16</f>
        <v>0</v>
      </c>
    </row>
    <row r="17" spans="1:6" ht="12.75">
      <c r="A17" s="362" t="s">
        <v>549</v>
      </c>
      <c r="B17" s="370"/>
      <c r="C17" s="364"/>
      <c r="D17" s="364"/>
      <c r="E17" s="364"/>
      <c r="F17" s="365">
        <f>C17-E17</f>
        <v>0</v>
      </c>
    </row>
    <row r="18" spans="1:16" ht="15" customHeight="1">
      <c r="A18" s="366" t="s">
        <v>821</v>
      </c>
      <c r="B18" s="367" t="s">
        <v>839</v>
      </c>
      <c r="C18" s="361">
        <f>SUM(C16:C17)</f>
        <v>0</v>
      </c>
      <c r="D18" s="361"/>
      <c r="E18" s="361">
        <f>SUM(E16:E17)</f>
        <v>0</v>
      </c>
      <c r="F18" s="368">
        <f>SUM(F16:F17)</f>
        <v>0</v>
      </c>
      <c r="G18" s="369"/>
      <c r="H18" s="369"/>
      <c r="I18" s="369"/>
      <c r="J18" s="369"/>
      <c r="K18" s="369"/>
      <c r="L18" s="369"/>
      <c r="M18" s="369"/>
      <c r="N18" s="369"/>
      <c r="O18" s="369"/>
      <c r="P18" s="369"/>
    </row>
    <row r="19" spans="1:6" ht="12.75" customHeight="1">
      <c r="A19" s="362" t="s">
        <v>840</v>
      </c>
      <c r="B19" s="370"/>
      <c r="C19" s="361"/>
      <c r="D19" s="361"/>
      <c r="E19" s="361"/>
      <c r="F19" s="368"/>
    </row>
    <row r="20" spans="1:6" ht="12.75">
      <c r="A20" s="362" t="s">
        <v>546</v>
      </c>
      <c r="B20" s="370"/>
      <c r="C20" s="364"/>
      <c r="D20" s="364"/>
      <c r="E20" s="364"/>
      <c r="F20" s="365">
        <f>C20-E20</f>
        <v>0</v>
      </c>
    </row>
    <row r="21" spans="1:6" ht="12.75">
      <c r="A21" s="362" t="s">
        <v>549</v>
      </c>
      <c r="B21" s="370"/>
      <c r="C21" s="364"/>
      <c r="D21" s="364"/>
      <c r="E21" s="364"/>
      <c r="F21" s="365">
        <f>C21-E21</f>
        <v>0</v>
      </c>
    </row>
    <row r="22" spans="1:16" ht="12" customHeight="1">
      <c r="A22" s="366" t="s">
        <v>841</v>
      </c>
      <c r="B22" s="367" t="s">
        <v>842</v>
      </c>
      <c r="C22" s="361">
        <f>SUM(C20:C21)</f>
        <v>0</v>
      </c>
      <c r="D22" s="361"/>
      <c r="E22" s="361">
        <f>SUM(E20:E21)</f>
        <v>0</v>
      </c>
      <c r="F22" s="368">
        <f>SUM(F20:F21)</f>
        <v>0</v>
      </c>
      <c r="G22" s="369"/>
      <c r="H22" s="369"/>
      <c r="I22" s="369"/>
      <c r="J22" s="369"/>
      <c r="K22" s="369"/>
      <c r="L22" s="369"/>
      <c r="M22" s="369"/>
      <c r="N22" s="369"/>
      <c r="O22" s="369"/>
      <c r="P22" s="369"/>
    </row>
    <row r="23" spans="1:6" ht="18.75" customHeight="1">
      <c r="A23" s="362" t="s">
        <v>843</v>
      </c>
      <c r="B23" s="370"/>
      <c r="C23" s="361"/>
      <c r="D23" s="361"/>
      <c r="E23" s="361"/>
      <c r="F23" s="368"/>
    </row>
    <row r="24" spans="1:6" ht="12.75">
      <c r="A24" s="362" t="s">
        <v>546</v>
      </c>
      <c r="B24" s="370"/>
      <c r="C24" s="364"/>
      <c r="D24" s="364"/>
      <c r="E24" s="364"/>
      <c r="F24" s="365">
        <f>C24-E24</f>
        <v>0</v>
      </c>
    </row>
    <row r="25" spans="1:6" ht="12.75">
      <c r="A25" s="362" t="s">
        <v>549</v>
      </c>
      <c r="B25" s="370"/>
      <c r="C25" s="364"/>
      <c r="D25" s="364"/>
      <c r="E25" s="364"/>
      <c r="F25" s="365">
        <f>C25-E25</f>
        <v>0</v>
      </c>
    </row>
    <row r="26" spans="1:16" ht="14.25" customHeight="1">
      <c r="A26" s="366" t="s">
        <v>586</v>
      </c>
      <c r="B26" s="367" t="s">
        <v>844</v>
      </c>
      <c r="C26" s="361">
        <f>SUM(C24:C25)</f>
        <v>0</v>
      </c>
      <c r="D26" s="361"/>
      <c r="E26" s="361">
        <f>SUM(E24:E25)</f>
        <v>0</v>
      </c>
      <c r="F26" s="368">
        <f>SUM(F24:F25)</f>
        <v>0</v>
      </c>
      <c r="G26" s="369"/>
      <c r="H26" s="369"/>
      <c r="I26" s="369"/>
      <c r="J26" s="369"/>
      <c r="K26" s="369"/>
      <c r="L26" s="369"/>
      <c r="M26" s="369"/>
      <c r="N26" s="369"/>
      <c r="O26" s="369"/>
      <c r="P26" s="369"/>
    </row>
    <row r="27" spans="1:16" ht="20.25" customHeight="1">
      <c r="A27" s="371" t="s">
        <v>845</v>
      </c>
      <c r="B27" s="367" t="s">
        <v>846</v>
      </c>
      <c r="C27" s="361">
        <f>C26+C22+C18+C14</f>
        <v>0</v>
      </c>
      <c r="D27" s="361"/>
      <c r="E27" s="361">
        <f>E26+E22+E18+E14</f>
        <v>0</v>
      </c>
      <c r="F27" s="368">
        <f>F26+F22+F18+F14</f>
        <v>0</v>
      </c>
      <c r="G27" s="369"/>
      <c r="H27" s="369"/>
      <c r="I27" s="369"/>
      <c r="J27" s="369"/>
      <c r="K27" s="369"/>
      <c r="L27" s="369"/>
      <c r="M27" s="369"/>
      <c r="N27" s="369"/>
      <c r="O27" s="369"/>
      <c r="P27" s="369"/>
    </row>
    <row r="28" spans="1:6" ht="15" customHeight="1">
      <c r="A28" s="359" t="s">
        <v>847</v>
      </c>
      <c r="B28" s="367"/>
      <c r="C28" s="361"/>
      <c r="D28" s="361"/>
      <c r="E28" s="361"/>
      <c r="F28" s="368"/>
    </row>
    <row r="29" spans="1:6" ht="14.25" customHeight="1">
      <c r="A29" s="362" t="s">
        <v>834</v>
      </c>
      <c r="B29" s="370"/>
      <c r="C29" s="361"/>
      <c r="D29" s="361"/>
      <c r="E29" s="361"/>
      <c r="F29" s="368"/>
    </row>
    <row r="30" spans="1:6" ht="12.75">
      <c r="A30" s="362" t="s">
        <v>835</v>
      </c>
      <c r="B30" s="370"/>
      <c r="C30" s="364"/>
      <c r="D30" s="364"/>
      <c r="E30" s="364"/>
      <c r="F30" s="365">
        <f>C30-E30</f>
        <v>0</v>
      </c>
    </row>
    <row r="31" spans="1:6" ht="12.75">
      <c r="A31" s="362" t="s">
        <v>836</v>
      </c>
      <c r="B31" s="370"/>
      <c r="C31" s="364"/>
      <c r="D31" s="364"/>
      <c r="E31" s="364"/>
      <c r="F31" s="365">
        <f>C31-E31</f>
        <v>0</v>
      </c>
    </row>
    <row r="32" spans="1:16" ht="15" customHeight="1">
      <c r="A32" s="366" t="s">
        <v>570</v>
      </c>
      <c r="B32" s="367" t="s">
        <v>848</v>
      </c>
      <c r="C32" s="361">
        <f>SUM(C30:C31)</f>
        <v>0</v>
      </c>
      <c r="D32" s="361"/>
      <c r="E32" s="361">
        <f>SUM(E30:E31)</f>
        <v>0</v>
      </c>
      <c r="F32" s="368">
        <f>SUM(F30:F31)</f>
        <v>0</v>
      </c>
      <c r="G32" s="369"/>
      <c r="H32" s="369"/>
      <c r="I32" s="369"/>
      <c r="J32" s="369"/>
      <c r="K32" s="369"/>
      <c r="L32" s="369"/>
      <c r="M32" s="369"/>
      <c r="N32" s="369"/>
      <c r="O32" s="369"/>
      <c r="P32" s="369"/>
    </row>
    <row r="33" spans="1:6" ht="15.75" customHeight="1">
      <c r="A33" s="362" t="s">
        <v>838</v>
      </c>
      <c r="B33" s="370"/>
      <c r="C33" s="361"/>
      <c r="D33" s="361"/>
      <c r="E33" s="361"/>
      <c r="F33" s="368"/>
    </row>
    <row r="34" spans="1:6" ht="12.75">
      <c r="A34" s="362" t="s">
        <v>546</v>
      </c>
      <c r="B34" s="370"/>
      <c r="C34" s="364"/>
      <c r="D34" s="364"/>
      <c r="E34" s="364"/>
      <c r="F34" s="365">
        <f>C34-E34</f>
        <v>0</v>
      </c>
    </row>
    <row r="35" spans="1:6" ht="12.75">
      <c r="A35" s="362" t="s">
        <v>549</v>
      </c>
      <c r="B35" s="370"/>
      <c r="C35" s="364"/>
      <c r="D35" s="364"/>
      <c r="E35" s="364"/>
      <c r="F35" s="365">
        <f>C35-E35</f>
        <v>0</v>
      </c>
    </row>
    <row r="36" spans="1:16" ht="11.25" customHeight="1">
      <c r="A36" s="366" t="s">
        <v>821</v>
      </c>
      <c r="B36" s="367" t="s">
        <v>849</v>
      </c>
      <c r="C36" s="361">
        <f>SUM(C34:C35)</f>
        <v>0</v>
      </c>
      <c r="D36" s="361"/>
      <c r="E36" s="361">
        <f>SUM(E34:E35)</f>
        <v>0</v>
      </c>
      <c r="F36" s="368">
        <f>SUM(F34:F35)</f>
        <v>0</v>
      </c>
      <c r="G36" s="369"/>
      <c r="H36" s="369"/>
      <c r="I36" s="369"/>
      <c r="J36" s="369"/>
      <c r="K36" s="369"/>
      <c r="L36" s="369"/>
      <c r="M36" s="369"/>
      <c r="N36" s="369"/>
      <c r="O36" s="369"/>
      <c r="P36" s="369"/>
    </row>
    <row r="37" spans="1:6" ht="15" customHeight="1">
      <c r="A37" s="362" t="s">
        <v>840</v>
      </c>
      <c r="B37" s="370"/>
      <c r="C37" s="361"/>
      <c r="D37" s="361"/>
      <c r="E37" s="361"/>
      <c r="F37" s="368"/>
    </row>
    <row r="38" spans="1:6" ht="12.75">
      <c r="A38" s="362" t="s">
        <v>546</v>
      </c>
      <c r="B38" s="370"/>
      <c r="C38" s="364"/>
      <c r="D38" s="364"/>
      <c r="E38" s="364"/>
      <c r="F38" s="365">
        <f>C38-E38</f>
        <v>0</v>
      </c>
    </row>
    <row r="39" spans="1:6" ht="12.75">
      <c r="A39" s="362" t="s">
        <v>549</v>
      </c>
      <c r="B39" s="370"/>
      <c r="C39" s="364"/>
      <c r="D39" s="364"/>
      <c r="E39" s="364"/>
      <c r="F39" s="365">
        <f>C39-E39</f>
        <v>0</v>
      </c>
    </row>
    <row r="40" spans="1:16" ht="15.75" customHeight="1">
      <c r="A40" s="366" t="s">
        <v>841</v>
      </c>
      <c r="B40" s="367" t="s">
        <v>850</v>
      </c>
      <c r="C40" s="361">
        <f>SUM(C38:C39)</f>
        <v>0</v>
      </c>
      <c r="D40" s="361"/>
      <c r="E40" s="361">
        <f>SUM(E38:E39)</f>
        <v>0</v>
      </c>
      <c r="F40" s="368">
        <f>SUM(F38:F39)</f>
        <v>0</v>
      </c>
      <c r="G40" s="369"/>
      <c r="H40" s="369"/>
      <c r="I40" s="369"/>
      <c r="J40" s="369"/>
      <c r="K40" s="369"/>
      <c r="L40" s="369"/>
      <c r="M40" s="369"/>
      <c r="N40" s="369"/>
      <c r="O40" s="369"/>
      <c r="P40" s="369"/>
    </row>
    <row r="41" spans="1:6" ht="12.75" customHeight="1">
      <c r="A41" s="362" t="s">
        <v>843</v>
      </c>
      <c r="B41" s="370"/>
      <c r="C41" s="361"/>
      <c r="D41" s="361"/>
      <c r="E41" s="361"/>
      <c r="F41" s="368"/>
    </row>
    <row r="42" spans="1:6" ht="12.75">
      <c r="A42" s="362" t="s">
        <v>546</v>
      </c>
      <c r="B42" s="370"/>
      <c r="C42" s="364"/>
      <c r="D42" s="364"/>
      <c r="E42" s="364"/>
      <c r="F42" s="365">
        <f>C42-E42</f>
        <v>0</v>
      </c>
    </row>
    <row r="43" spans="1:6" ht="12.75">
      <c r="A43" s="362" t="s">
        <v>549</v>
      </c>
      <c r="B43" s="370"/>
      <c r="C43" s="364"/>
      <c r="D43" s="364"/>
      <c r="E43" s="364"/>
      <c r="F43" s="365">
        <f>C43-E43</f>
        <v>0</v>
      </c>
    </row>
    <row r="44" spans="1:16" ht="17.25" customHeight="1">
      <c r="A44" s="366" t="s">
        <v>586</v>
      </c>
      <c r="B44" s="367" t="s">
        <v>851</v>
      </c>
      <c r="C44" s="361">
        <f>SUM(C42:C43)</f>
        <v>0</v>
      </c>
      <c r="D44" s="361"/>
      <c r="E44" s="361">
        <f>SUM(E42:E43)</f>
        <v>0</v>
      </c>
      <c r="F44" s="368">
        <f>SUM(F42:F43)</f>
        <v>0</v>
      </c>
      <c r="G44" s="369"/>
      <c r="H44" s="369"/>
      <c r="I44" s="369"/>
      <c r="J44" s="369"/>
      <c r="K44" s="369"/>
      <c r="L44" s="369"/>
      <c r="M44" s="369"/>
      <c r="N44" s="369"/>
      <c r="O44" s="369"/>
      <c r="P44" s="369"/>
    </row>
    <row r="45" spans="1:16" ht="19.5" customHeight="1">
      <c r="A45" s="371" t="s">
        <v>852</v>
      </c>
      <c r="B45" s="367" t="s">
        <v>853</v>
      </c>
      <c r="C45" s="361">
        <f>C44+C40+C36+C32</f>
        <v>0</v>
      </c>
      <c r="D45" s="361"/>
      <c r="E45" s="361">
        <f>E44+E40+E36+E32</f>
        <v>0</v>
      </c>
      <c r="F45" s="368">
        <f>F44+F40+F36+F32</f>
        <v>0</v>
      </c>
      <c r="G45" s="369"/>
      <c r="H45" s="369"/>
      <c r="I45" s="369"/>
      <c r="J45" s="369"/>
      <c r="K45" s="369"/>
      <c r="L45" s="369"/>
      <c r="M45" s="369"/>
      <c r="N45" s="369"/>
      <c r="O45" s="369"/>
      <c r="P45" s="369"/>
    </row>
    <row r="46" spans="1:6" ht="19.5" customHeight="1">
      <c r="A46" s="372"/>
      <c r="B46" s="373"/>
      <c r="C46" s="374"/>
      <c r="D46" s="374"/>
      <c r="E46" s="374"/>
      <c r="F46" s="374"/>
    </row>
    <row r="47" spans="1:6" ht="19.5" customHeight="1">
      <c r="A47" s="372"/>
      <c r="B47" s="373"/>
      <c r="C47" s="374"/>
      <c r="D47" s="374"/>
      <c r="E47" s="374"/>
      <c r="F47" s="374"/>
    </row>
    <row r="48" spans="1:6" ht="19.5" customHeight="1">
      <c r="A48" s="372"/>
      <c r="B48" s="373"/>
      <c r="C48" s="374"/>
      <c r="D48" s="374"/>
      <c r="E48" s="374"/>
      <c r="F48" s="374"/>
    </row>
    <row r="49" spans="1:6" ht="19.5" customHeight="1">
      <c r="A49" s="372"/>
      <c r="B49" s="373"/>
      <c r="C49" s="374"/>
      <c r="D49" s="374"/>
      <c r="E49" s="374"/>
      <c r="F49" s="374"/>
    </row>
    <row r="50" spans="1:6" ht="19.5" customHeight="1">
      <c r="A50" s="372"/>
      <c r="B50" s="373"/>
      <c r="C50" s="374"/>
      <c r="D50" s="374"/>
      <c r="E50" s="374"/>
      <c r="F50" s="374"/>
    </row>
    <row r="51" spans="1:6" ht="19.5" customHeight="1">
      <c r="A51" s="372"/>
      <c r="B51" s="373"/>
      <c r="C51" s="374"/>
      <c r="D51" s="374"/>
      <c r="E51" s="374"/>
      <c r="F51" s="374"/>
    </row>
    <row r="52" spans="1:6" ht="12.75">
      <c r="A52" s="375" t="s">
        <v>866</v>
      </c>
      <c r="B52" s="376"/>
      <c r="C52" s="629" t="s">
        <v>854</v>
      </c>
      <c r="D52" s="629"/>
      <c r="E52" s="629"/>
      <c r="F52" s="629"/>
    </row>
    <row r="53" spans="1:6" ht="12.75">
      <c r="A53" s="377"/>
      <c r="B53" s="378"/>
      <c r="C53" s="377"/>
      <c r="D53" s="377"/>
      <c r="E53" s="377"/>
      <c r="F53" s="377"/>
    </row>
    <row r="54" spans="1:6" ht="12.75">
      <c r="A54" s="377"/>
      <c r="B54" s="378"/>
      <c r="C54" s="377"/>
      <c r="D54" s="377"/>
      <c r="E54" s="634" t="s">
        <v>857</v>
      </c>
      <c r="F54" s="634"/>
    </row>
    <row r="55" spans="1:6" ht="12.75">
      <c r="A55" s="377"/>
      <c r="B55" s="378"/>
      <c r="C55" s="377"/>
      <c r="D55" s="377"/>
      <c r="E55" s="377"/>
      <c r="F55" s="377"/>
    </row>
    <row r="56" spans="1:6" ht="12.75">
      <c r="A56" s="377"/>
      <c r="B56" s="378"/>
      <c r="C56" s="377"/>
      <c r="D56" s="377"/>
      <c r="E56" s="377"/>
      <c r="F56" s="377"/>
    </row>
    <row r="57" spans="1:6" ht="12.75">
      <c r="A57" s="377"/>
      <c r="B57" s="378"/>
      <c r="C57" s="377"/>
      <c r="D57" s="377"/>
      <c r="E57" s="377"/>
      <c r="F57" s="377"/>
    </row>
    <row r="58" spans="1:6" ht="12.75">
      <c r="A58" s="377"/>
      <c r="B58" s="378"/>
      <c r="C58" s="377"/>
      <c r="D58" s="377"/>
      <c r="E58" s="377"/>
      <c r="F58" s="377"/>
    </row>
    <row r="59" spans="1:6" ht="12.75">
      <c r="A59" s="377"/>
      <c r="B59" s="378"/>
      <c r="C59" s="377"/>
      <c r="D59" s="377"/>
      <c r="E59" s="377"/>
      <c r="F59" s="377"/>
    </row>
    <row r="60" spans="1:6" ht="12.75">
      <c r="A60" s="377"/>
      <c r="B60" s="378"/>
      <c r="C60" s="629" t="s">
        <v>855</v>
      </c>
      <c r="D60" s="629"/>
      <c r="E60" s="629"/>
      <c r="F60" s="629"/>
    </row>
    <row r="61" spans="3:5" ht="12.75">
      <c r="C61" s="377"/>
      <c r="E61" s="377"/>
    </row>
    <row r="63" spans="5:6" ht="12.75">
      <c r="E63" s="628" t="s">
        <v>858</v>
      </c>
      <c r="F63" s="628"/>
    </row>
  </sheetData>
  <mergeCells count="7">
    <mergeCell ref="E63:F63"/>
    <mergeCell ref="C60:F60"/>
    <mergeCell ref="B5:D5"/>
    <mergeCell ref="B6:C6"/>
    <mergeCell ref="B7:C7"/>
    <mergeCell ref="C52:F52"/>
    <mergeCell ref="E54:F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3 C16:F17 C20:F21 C24:F25 C30:F31 C34:F35 C38:F39 C42:F43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snejana</cp:lastModifiedBy>
  <cp:lastPrinted>2009-04-09T15:13:13Z</cp:lastPrinted>
  <dcterms:created xsi:type="dcterms:W3CDTF">2005-10-13T08:48:04Z</dcterms:created>
  <dcterms:modified xsi:type="dcterms:W3CDTF">2009-07-21T08:15:08Z</dcterms:modified>
  <cp:category/>
  <cp:version/>
  <cp:contentType/>
  <cp:contentStatus/>
</cp:coreProperties>
</file>