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1700" tabRatio="706" firstSheet="1" activeTab="2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  <definedName name="_xlnm.Print_Area" localSheetId="0">'Начална'!$A$1:$B$27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<sst xmlns="http://schemas.openxmlformats.org/spreadsheetml/2006/main" count="691" uniqueCount="562">
  <si>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</si>
  <si>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</si>
  <si>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</si>
  <si>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</si>
  <si>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</si>
  <si>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</si>
  <si>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</si>
  <si>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</si>
  <si>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</si>
  <si>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</si>
  <si>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</si>
  <si>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</si>
  <si>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</si>
  <si>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</si>
  <si>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</si>
  <si>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</si>
  <si>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</si>
  <si>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</si>
  <si>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</si>
  <si>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</si>
  <si>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</si>
  <si>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</si>
  <si>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</si>
  <si>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</si>
  <si>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</si>
  <si>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</si>
  <si>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</si>
  <si>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</si>
  <si>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</si>
  <si>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</si>
  <si>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</si>
  <si>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</si>
  <si>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</si>
  <si>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</si>
  <si>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</si>
  <si>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</si>
  <si>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</si>
  <si>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</si>
  <si>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</si>
  <si>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</si>
  <si>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</si>
  <si>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</si>
  <si>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</si>
  <si>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</si>
  <si>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</si>
  <si>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</si>
  <si>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</si>
  <si>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</si>
  <si>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</si>
  <si>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</si>
  <si>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</si>
  <si>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</si>
  <si>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</si>
  <si>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</si>
  <si>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</si>
  <si>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</si>
  <si>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</si>
  <si>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</si>
  <si>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</si>
  <si>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</si>
  <si>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</si>
  <si>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</si>
  <si>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</si>
  <si>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</si>
  <si>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</si>
  <si>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</si>
  <si>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</si>
  <si>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</si>
  <si>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</si>
  <si>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</si>
  <si>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</si>
  <si>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</si>
  <si>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</si>
  <si>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</si>
  <si>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</si>
  <si>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</si>
  <si>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</si>
  <si>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</si>
  <si>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</si>
  <si>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</si>
  <si>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</si>
  <si>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</si>
  <si>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</si>
  <si>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</si>
  <si>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</si>
  <si>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</si>
  <si>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</si>
  <si>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</si>
  <si>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</si>
  <si>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</si>
  <si>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</si>
  <si>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</si>
  <si>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</si>
  <si>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</si>
  <si>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</si>
  <si>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</si>
  <si>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</si>
  <si>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</si>
  <si>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</si>
  <si>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</si>
  <si>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</si>
  <si>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</si>
  <si>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</si>
  <si>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</si>
  <si>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</si>
  <si>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</si>
  <si>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</si>
  <si>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</si>
  <si>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</si>
  <si>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</si>
  <si>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</si>
  <si>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</si>
  <si>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</si>
  <si>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</si>
  <si>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</si>
  <si>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</si>
  <si>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</si>
  <si>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</si>
  <si>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</si>
  <si>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</si>
  <si>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</si>
  <si>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</si>
  <si>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</si>
  <si>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</si>
  <si>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</si>
  <si>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</si>
  <si>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</si>
  <si>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</si>
  <si>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</si>
  <si>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</si>
  <si>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</si>
  <si>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</si>
  <si>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</si>
  <si>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</si>
  <si>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</si>
  <si>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</si>
  <si>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</si>
  <si>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</si>
  <si>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</si>
  <si>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</si>
  <si>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</si>
  <si>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</si>
  <si>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</si>
  <si>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</si>
  <si>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</si>
  <si>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</si>
  <si>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</si>
  <si>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</si>
  <si>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</si>
  <si>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</si>
  <si>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</si>
  <si>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</si>
  <si>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</si>
  <si>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</si>
  <si>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</si>
  <si>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</si>
  <si>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</si>
  <si>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</si>
  <si>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</si>
  <si>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</si>
  <si>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</si>
  <si>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</si>
  <si>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</si>
  <si>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</si>
  <si>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</si>
  <si>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</si>
  <si>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</si>
  <si>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</si>
  <si>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</si>
  <si>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</si>
  <si>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</si>
  <si>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</si>
  <si>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</si>
  <si>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</si>
  <si>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</si>
  <si>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</si>
  <si>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</si>
  <si>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</si>
  <si>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</si>
  <si>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</si>
  <si>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</si>
  <si>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</si>
  <si>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</si>
  <si>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</si>
  <si>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</si>
  <si>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</si>
  <si>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</si>
  <si>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</si>
  <si>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</si>
  <si>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</si>
  <si>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</si>
  <si>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</si>
  <si>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</si>
  <si>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</si>
  <si>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</si>
  <si>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</si>
  <si>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</si>
  <si>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</si>
  <si>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</si>
  <si>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</si>
  <si>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</si>
  <si>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</si>
  <si>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</si>
  <si>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</si>
  <si>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</si>
  <si>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</si>
  <si>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</si>
  <si>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</si>
  <si>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</si>
  <si>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</si>
  <si>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</si>
  <si>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</si>
  <si>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</si>
  <si>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</si>
  <si>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</si>
  <si>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</si>
  <si>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</si>
  <si>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</si>
  <si>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</si>
  <si>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</si>
  <si>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</si>
  <si>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</si>
  <si>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</si>
  <si>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</si>
  <si>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</si>
  <si>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</si>
  <si>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</si>
  <si>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</si>
  <si>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</si>
  <si>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</si>
  <si>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</si>
  <si>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</si>
  <si>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</si>
  <si>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</si>
  <si>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</si>
  <si>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</si>
  <si>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</si>
  <si>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</si>
  <si>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</si>
  <si>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</si>
  <si>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</si>
  <si>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</si>
  <si>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</si>
  <si>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</si>
  <si>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</si>
  <si>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</si>
  <si>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</si>
  <si>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</si>
  <si>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</si>
  <si>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</si>
  <si>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</si>
  <si>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</si>
  <si>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</si>
  <si>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</si>
  <si>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</si>
  <si>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</si>
  <si>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</si>
  <si>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</si>
  <si>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</si>
  <si>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</si>
  <si>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</si>
  <si>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</si>
  <si>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</si>
  <si>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</si>
  <si>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</si>
  <si>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</si>
  <si>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</si>
  <si>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</si>
  <si>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</si>
  <si>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</si>
  <si>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</si>
  <si>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</si>
  <si>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</si>
  <si>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</si>
  <si>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</si>
  <si>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</si>
  <si>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</si>
  <si>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</si>
  <si>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</si>
  <si>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</si>
  <si>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</si>
  <si>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</si>
  <si>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</si>
  <si>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</si>
  <si>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</si>
  <si>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</si>
  <si>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</si>
  <si>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</si>
  <si>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</si>
  <si>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</si>
  <si>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</si>
  <si>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</si>
  <si>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</si>
  <si>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</si>
  <si>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</si>
  <si>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</si>
  <si>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</si>
  <si>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</si>
  <si>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</si>
  <si>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</si>
  <si>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</si>
  <si>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</si>
  <si>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</si>
  <si>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</si>
  <si>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</si>
  <si>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</si>
  <si>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</si>
  <si>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</si>
  <si>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</si>
  <si>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</si>
  <si>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</si>
  <si>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</si>
  <si>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</si>
  <si>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</si>
  <si>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</si>
  <si>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</si>
  <si>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</si>
  <si>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</si>
  <si>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</si>
  <si>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</si>
  <si>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</si>
  <si>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</si>
  <si>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</si>
  <si>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</si>
  <si>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</si>
  <si>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</si>
  <si>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</si>
  <si>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</si>
  <si>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</si>
  <si>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</si>
  <si>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</si>
  <si>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</si>
  <si>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</si>
  <si>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</si>
  <si>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</si>
  <si>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</si>
  <si>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</si>
  <si>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</si>
  <si>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</si>
  <si>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</si>
  <si>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</si>
  <si>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</si>
  <si>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</si>
  <si>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</si>
  <si>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</si>
  <si>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</si>
  <si>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</si>
  <si>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</si>
  <si>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</si>
  <si>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</si>
  <si>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</si>
  <si>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</si>
  <si>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</si>
  <si>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</si>
  <si>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</si>
  <si>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</si>
  <si>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</si>
  <si>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</si>
  <si>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</si>
  <si>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</si>
  <si>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</si>
  <si>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</si>
  <si>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</si>
  <si>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</si>
  <si>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</si>
  <si>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</si>
  <si>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</si>
  <si>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</si>
  <si>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</si>
  <si>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</si>
  <si>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</si>
  <si>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</si>
  <si>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</si>
  <si>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</si>
  <si>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</si>
  <si>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</si>
  <si>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</si>
  <si>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</si>
  <si>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</si>
  <si>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</si>
  <si>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</si>
  <si>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</si>
  <si>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</si>
  <si>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</si>
  <si>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</si>
  <si>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</si>
  <si>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</si>
  <si>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</si>
  <si>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</si>
  <si>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</si>
  <si>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</si>
  <si>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</si>
  <si>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</si>
  <si>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</si>
  <si>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</si>
  <si>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</si>
  <si>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</si>
  <si>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</si>
  <si>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</si>
  <si>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</si>
  <si>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</si>
  <si>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</si>
  <si>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</si>
  <si>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</si>
  <si>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</si>
  <si>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</si>
  <si>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</si>
  <si>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</si>
  <si>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</si>
  <si>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</si>
  <si>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</si>
  <si>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</si>
  <si>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</si>
  <si>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</si>
  <si>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</si>
  <si>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</si>
  <si>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</si>
  <si>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</si>
  <si>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</si>
  <si>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</si>
  <si>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</si>
  <si>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</si>
  <si>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</si>
  <si>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</si>
  <si>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</si>
  <si>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</si>
  <si>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</si>
  <si>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</si>
  <si>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</si>
  <si>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</si>
  <si>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</si>
  <si>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</si>
  <si>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</si>
  <si>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</si>
  <si>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</si>
  <si>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</si>
  <si>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</si>
  <si>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</si>
  <si>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</si>
  <si>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</si>
  <si>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</si>
  <si>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</si>
  <si>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</si>
  <si>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</si>
  <si>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</si>
  <si>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</si>
  <si>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</si>
  <si>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</si>
  <si>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</si>
  <si>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</si>
  <si>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</si>
  <si>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</si>
  <si>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</si>
  <si>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</si>
  <si>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</si>
  <si>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</si>
  <si>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</si>
  <si>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</si>
  <si>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</si>
  <si>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</si>
  <si>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</si>
  <si>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</si>
  <si>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</si>
  <si>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</si>
  <si>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</si>
  <si>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</si>
  <si>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</si>
  <si>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</si>
  <si>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</si>
  <si>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</si>
  <si>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</si>
  <si>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</si>
  <si>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</si>
  <si>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</si>
  <si>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</si>
  <si>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</si>
  <si>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</si>
  <si>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</si>
  <si>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</si>
  <si>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</si>
  <si>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</si>
  <si>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</si>
  <si>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</si>
  <si>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</si>
  <si>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</si>
  <si>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</si>
  <si>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</si>
  <si>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</si>
  <si>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</si>
  <si>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</si>
  <si>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</si>
  <si>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</si>
  <si>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</si>
  <si>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</si>
  <si>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</si>
  <si>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</si>
  <si>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</si>
  <si>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</si>
  <si>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</si>
  <si>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</si>
  <si>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</si>
  <si>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</si>
  <si>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</si>
  <si>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</si>
  <si>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</si>
  <si>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</si>
  <si>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</si>
  <si>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</si>
  <si>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</si>
  <si>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</si>
  <si>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</si>
  <si>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</si>
  <si>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</si>
  <si>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</si>
  <si>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</si>
  <si>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</si>
  <si>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</si>
  <si>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</si>
  <si>
    <t>ДОБРОТИЦА БСК АД-В ЛИКВИДАЦИЯ</t>
  </si>
  <si>
    <t>Лице по §1д от ЗППЦК</t>
  </si>
  <si>
    <t>Вписано решение за ликвидация</t>
  </si>
  <si>
    <t>124015652</t>
  </si>
  <si>
    <t>Радостина Иванова Рафаилова-Желева</t>
  </si>
  <si>
    <t>Ликвидатор</t>
  </si>
  <si>
    <t>гр.Добрич,бул."25-ти септември" №8</t>
  </si>
  <si>
    <t>dobrotica.bck@gmail.com</t>
  </si>
  <si>
    <t>Румяна Ангелова Стефанова</t>
  </si>
  <si>
    <t>счетоводител</t>
  </si>
  <si>
    <t>Земя , сгради и съоръжения</t>
  </si>
  <si>
    <t>продажба на  земя , сгради и съоръжения</t>
  </si>
  <si>
    <t>Сграда</t>
  </si>
  <si>
    <t>продажба на  Магазин 3</t>
  </si>
  <si>
    <t>продажба на   ап.№ 3 и ап.№ 6</t>
  </si>
  <si>
    <t>1. БГ транс АД</t>
  </si>
  <si>
    <t>приключване  услуги</t>
  </si>
  <si>
    <t>2. Соренто ЕООД</t>
  </si>
  <si>
    <t>задължение фактури</t>
  </si>
  <si>
    <t xml:space="preserve">3. получени аванси </t>
  </si>
  <si>
    <t>изваване окончателни фактури</t>
  </si>
  <si>
    <t>4. Възнаграждения СД</t>
  </si>
  <si>
    <t>решение ОС възнаграждение</t>
  </si>
  <si>
    <t>5. Подостчетни лица</t>
  </si>
  <si>
    <t>платени фактури</t>
  </si>
  <si>
    <t>6. ДДС</t>
  </si>
  <si>
    <t>СД по ЗДДС</t>
  </si>
  <si>
    <t>7. ДДФЛ</t>
  </si>
  <si>
    <t>ведомости ТВ</t>
  </si>
  <si>
    <t>8. Местни данъци и такси</t>
  </si>
  <si>
    <t>ДНИ, ТБО</t>
  </si>
  <si>
    <t>9. Персонал</t>
  </si>
  <si>
    <t>10. Ликвидатор</t>
  </si>
  <si>
    <t>11.Доставчици</t>
  </si>
  <si>
    <t>фактури за издръжка дейност</t>
  </si>
  <si>
    <t>12.БГ ТРАНС АД</t>
  </si>
  <si>
    <t>краткосрочен заем</t>
  </si>
  <si>
    <t>0889504311</t>
  </si>
  <si>
    <r>
      <t>Дата на съставяне:</t>
    </r>
    <r>
      <rPr>
        <sz val="9"/>
        <rFont val="Times New Roman"/>
        <family val="1"/>
      </rPr>
      <t>06.07.2022 г.</t>
    </r>
  </si>
  <si>
    <t>Дата на съставяне: 06.07.2022 г.</t>
  </si>
  <si>
    <t xml:space="preserve"> Дата  на съставяне: 06.07.2022 г.                                        </t>
  </si>
  <si>
    <t xml:space="preserve">Дата на съставяне: 06.07.2022 г.                                                     </t>
  </si>
  <si>
    <t xml:space="preserve">Дата на съставяне:06.07.2022 г.                                                      </t>
  </si>
  <si>
    <t>Дата на съставяне:06.07.2022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</si>
</sst>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78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8.5"/>
      <color indexed="12"/>
      <name val="TmsCyr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8.5"/>
      <color theme="10"/>
      <name val="TmsCyr"/>
      <family val="0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6" applyNumberFormat="0" applyAlignment="0" applyProtection="0"/>
    <xf numFmtId="0" fontId="65" fillId="29" borderId="2" applyNumberFormat="0" applyAlignment="0" applyProtection="0"/>
    <xf numFmtId="0" fontId="66" fillId="30" borderId="7" applyNumberFormat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2" fillId="0" borderId="10" xfId="42" applyFont="1" applyBorder="1" applyAlignment="1" applyProtection="1">
      <alignment horizontal="centerContinuous" vertical="center" wrapText="1"/>
      <protection/>
    </xf>
    <xf numFmtId="0" fontId="3" fillId="0" borderId="11" xfId="42" applyFont="1" applyBorder="1" applyAlignment="1" applyProtection="1">
      <alignment horizontal="centerContinuous" vertical="center" wrapText="1"/>
      <protection/>
    </xf>
    <xf numFmtId="0" fontId="74" fillId="0" borderId="0" xfId="37" applyFont="1" applyProtection="1">
      <alignment/>
      <protection/>
    </xf>
    <xf numFmtId="0" fontId="75" fillId="0" borderId="12" xfId="42" applyFont="1" applyBorder="1" applyAlignment="1" applyProtection="1">
      <alignment horizontal="centerContinuous" vertical="center" wrapText="1"/>
      <protection/>
    </xf>
    <xf numFmtId="0" fontId="3" fillId="0" borderId="13" xfId="42" applyFont="1" applyBorder="1" applyAlignment="1" applyProtection="1">
      <alignment horizontal="centerContinuous" vertical="center" wrapText="1"/>
      <protection/>
    </xf>
    <xf numFmtId="0" fontId="2" fillId="0" borderId="12" xfId="42" applyFont="1" applyBorder="1" applyAlignment="1" applyProtection="1">
      <alignment horizontal="centerContinuous" vertical="center" wrapText="1"/>
      <protection/>
    </xf>
    <xf numFmtId="0" fontId="2" fillId="0" borderId="14" xfId="42" applyFont="1" applyFill="1" applyBorder="1" applyAlignment="1" applyProtection="1">
      <alignment horizontal="centerContinuous" vertical="center" wrapText="1"/>
      <protection/>
    </xf>
    <xf numFmtId="0" fontId="3" fillId="0" borderId="15" xfId="42" applyFont="1" applyFill="1" applyBorder="1" applyAlignment="1" applyProtection="1">
      <alignment horizontal="centerContinuous" vertical="center" wrapText="1"/>
      <protection/>
    </xf>
    <xf numFmtId="0" fontId="2" fillId="0" borderId="14" xfId="42" applyFont="1" applyBorder="1" applyAlignment="1" applyProtection="1">
      <alignment horizontal="centerContinuous" vertical="center"/>
      <protection/>
    </xf>
    <xf numFmtId="0" fontId="2" fillId="0" borderId="15" xfId="42" applyFont="1" applyBorder="1" applyAlignment="1" applyProtection="1">
      <alignment horizontal="centerContinuous" vertical="center"/>
      <protection/>
    </xf>
    <xf numFmtId="0" fontId="3" fillId="0" borderId="16" xfId="42" applyFont="1" applyBorder="1" applyAlignment="1" applyProtection="1">
      <alignment horizontal="right" vertical="center" wrapText="1"/>
      <protection/>
    </xf>
    <xf numFmtId="14" fontId="3" fillId="33" borderId="16" xfId="42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42" applyFont="1" applyBorder="1" applyAlignment="1" applyProtection="1">
      <alignment horizontal="left" vertical="center" wrapText="1"/>
      <protection/>
    </xf>
    <xf numFmtId="0" fontId="3" fillId="0" borderId="11" xfId="42" applyFont="1" applyBorder="1" applyAlignment="1" applyProtection="1">
      <alignment horizontal="left" vertical="center" wrapText="1"/>
      <protection/>
    </xf>
    <xf numFmtId="0" fontId="2" fillId="0" borderId="14" xfId="42" applyFont="1" applyBorder="1" applyAlignment="1" applyProtection="1">
      <alignment horizontal="centerContinuous" vertical="center" wrapText="1"/>
      <protection/>
    </xf>
    <xf numFmtId="0" fontId="3" fillId="0" borderId="15" xfId="42" applyFont="1" applyBorder="1" applyAlignment="1" applyProtection="1">
      <alignment horizontal="centerContinuous" vertical="center" wrapText="1"/>
      <protection/>
    </xf>
    <xf numFmtId="49" fontId="3" fillId="33" borderId="16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42" applyFont="1" applyBorder="1" applyAlignment="1" applyProtection="1">
      <alignment horizontal="right"/>
      <protection/>
    </xf>
    <xf numFmtId="49" fontId="3" fillId="33" borderId="16" xfId="42" applyNumberFormat="1" applyFont="1" applyFill="1" applyBorder="1" applyProtection="1">
      <alignment/>
      <protection locked="0"/>
    </xf>
    <xf numFmtId="49" fontId="76" fillId="33" borderId="17" xfId="35" applyNumberFormat="1" applyFont="1" applyFill="1" applyBorder="1" applyAlignment="1" applyProtection="1">
      <alignment/>
      <protection locked="0"/>
    </xf>
    <xf numFmtId="0" fontId="3" fillId="0" borderId="0" xfId="36" applyFont="1" applyProtection="1">
      <alignment/>
      <protection/>
    </xf>
    <xf numFmtId="0" fontId="5" fillId="0" borderId="0" xfId="36" applyFont="1" applyFill="1" applyProtection="1">
      <alignment/>
      <protection/>
    </xf>
    <xf numFmtId="0" fontId="3" fillId="0" borderId="0" xfId="36" applyFont="1" applyFill="1" applyProtection="1">
      <alignment/>
      <protection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8" fillId="0" borderId="0" xfId="39" applyFont="1" applyAlignment="1" applyProtection="1">
      <alignment horizontal="centerContinuous" vertical="top" wrapText="1"/>
      <protection locked="0"/>
    </xf>
    <xf numFmtId="0" fontId="8" fillId="0" borderId="0" xfId="39" applyFont="1" applyAlignment="1" applyProtection="1">
      <alignment horizontal="center" vertical="top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7" fillId="0" borderId="0" xfId="39" applyFont="1" applyBorder="1" applyAlignment="1" applyProtection="1">
      <alignment vertical="top"/>
      <protection locked="0"/>
    </xf>
    <xf numFmtId="0" fontId="9" fillId="0" borderId="0" xfId="39" applyFont="1" applyAlignment="1">
      <alignment vertical="top"/>
      <protection/>
    </xf>
    <xf numFmtId="0" fontId="8" fillId="0" borderId="0" xfId="39" applyFont="1" applyBorder="1" applyAlignment="1" applyProtection="1">
      <alignment vertical="top" wrapText="1"/>
      <protection locked="0"/>
    </xf>
    <xf numFmtId="0" fontId="8" fillId="0" borderId="0" xfId="39" applyFont="1" applyBorder="1" applyAlignment="1" applyProtection="1">
      <alignment horizontal="centerContinuous" vertical="top"/>
      <protection locked="0"/>
    </xf>
    <xf numFmtId="0" fontId="8" fillId="0" borderId="0" xfId="39" applyFont="1" applyBorder="1" applyAlignment="1" applyProtection="1">
      <alignment horizontal="center" vertical="top"/>
      <protection locked="0"/>
    </xf>
    <xf numFmtId="0" fontId="10" fillId="0" borderId="0" xfId="39" applyFont="1" applyAlignment="1" applyProtection="1">
      <alignment vertical="top"/>
      <protection locked="0"/>
    </xf>
    <xf numFmtId="0" fontId="10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8" fillId="0" borderId="18" xfId="39" applyFont="1" applyBorder="1" applyAlignment="1">
      <alignment horizontal="centerContinuous" vertical="top"/>
      <protection/>
    </xf>
    <xf numFmtId="0" fontId="8" fillId="0" borderId="16" xfId="39" applyFont="1" applyBorder="1" applyAlignment="1">
      <alignment horizontal="centerContinuous" vertical="top"/>
      <protection/>
    </xf>
    <xf numFmtId="0" fontId="8" fillId="0" borderId="18" xfId="39" applyFont="1" applyBorder="1" applyAlignment="1">
      <alignment horizontal="center" vertical="top"/>
      <protection/>
    </xf>
    <xf numFmtId="49" fontId="8" fillId="0" borderId="17" xfId="39" applyNumberFormat="1" applyFont="1" applyBorder="1" applyAlignment="1">
      <alignment horizontal="center" vertical="top" wrapText="1"/>
      <protection/>
    </xf>
    <xf numFmtId="49" fontId="8" fillId="0" borderId="19" xfId="39" applyNumberFormat="1" applyFont="1" applyBorder="1" applyAlignment="1">
      <alignment horizontal="centerContinuous" vertical="top"/>
      <protection/>
    </xf>
    <xf numFmtId="49" fontId="8" fillId="0" borderId="20" xfId="39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39" applyFont="1" applyBorder="1" applyAlignment="1">
      <alignment horizontal="center" vertical="top"/>
      <protection/>
    </xf>
    <xf numFmtId="49" fontId="8" fillId="0" borderId="16" xfId="39" applyNumberFormat="1" applyFont="1" applyBorder="1" applyAlignment="1">
      <alignment horizontal="center" vertical="top" wrapText="1"/>
      <protection/>
    </xf>
    <xf numFmtId="0" fontId="8" fillId="0" borderId="16" xfId="39" applyFont="1" applyBorder="1" applyAlignment="1">
      <alignment horizontal="center" vertical="top" wrapText="1"/>
      <protection/>
    </xf>
    <xf numFmtId="0" fontId="8" fillId="0" borderId="19" xfId="39" applyFont="1" applyBorder="1" applyAlignment="1">
      <alignment horizontal="center" vertical="top" wrapText="1"/>
      <protection/>
    </xf>
    <xf numFmtId="49" fontId="8" fillId="0" borderId="16" xfId="39" applyNumberFormat="1" applyFont="1" applyBorder="1" applyAlignment="1">
      <alignment horizontal="center" vertical="top"/>
      <protection/>
    </xf>
    <xf numFmtId="0" fontId="8" fillId="0" borderId="16" xfId="39" applyFont="1" applyBorder="1" applyAlignment="1">
      <alignment horizontal="center" vertical="top"/>
      <protection/>
    </xf>
    <xf numFmtId="0" fontId="8" fillId="0" borderId="21" xfId="39" applyFont="1" applyBorder="1" applyAlignment="1">
      <alignment horizontal="center" vertical="top" wrapText="1"/>
      <protection/>
    </xf>
    <xf numFmtId="0" fontId="8" fillId="0" borderId="16" xfId="39" applyFont="1" applyBorder="1" applyAlignment="1">
      <alignment horizontal="left" vertical="top" wrapText="1"/>
      <protection/>
    </xf>
    <xf numFmtId="3" fontId="7" fillId="0" borderId="16" xfId="39" applyNumberFormat="1" applyFont="1" applyBorder="1" applyAlignment="1">
      <alignment horizontal="center" vertical="top"/>
      <protection/>
    </xf>
    <xf numFmtId="3" fontId="7" fillId="0" borderId="16" xfId="39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39" applyNumberFormat="1" applyFont="1" applyBorder="1" applyAlignment="1">
      <alignment horizontal="center" vertical="top" wrapText="1"/>
      <protection/>
    </xf>
    <xf numFmtId="3" fontId="8" fillId="0" borderId="16" xfId="39" applyNumberFormat="1" applyFont="1" applyBorder="1" applyAlignment="1">
      <alignment horizontal="center" vertical="top" wrapText="1"/>
      <protection/>
    </xf>
    <xf numFmtId="3" fontId="8" fillId="0" borderId="16" xfId="39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39" applyNumberFormat="1" applyFont="1" applyFill="1" applyBorder="1" applyAlignment="1" applyProtection="1">
      <alignment horizontal="right" vertical="top"/>
      <protection locked="0"/>
    </xf>
    <xf numFmtId="3" fontId="7" fillId="0" borderId="16" xfId="39" applyNumberFormat="1" applyFont="1" applyFill="1" applyBorder="1" applyAlignment="1" applyProtection="1">
      <alignment horizontal="right" vertical="top"/>
      <protection/>
    </xf>
    <xf numFmtId="3" fontId="7" fillId="33" borderId="16" xfId="39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39" applyNumberFormat="1" applyFont="1" applyBorder="1" applyAlignment="1" applyProtection="1">
      <alignment horizontal="center" vertical="top" wrapText="1"/>
      <protection/>
    </xf>
    <xf numFmtId="0" fontId="9" fillId="0" borderId="0" xfId="39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39" applyFont="1" applyBorder="1" applyAlignment="1" applyProtection="1">
      <alignment horizontal="left" vertical="top" wrapText="1"/>
      <protection/>
    </xf>
    <xf numFmtId="3" fontId="7" fillId="34" borderId="16" xfId="39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39" applyNumberFormat="1" applyFont="1" applyFill="1" applyBorder="1" applyAlignment="1" applyProtection="1">
      <alignment horizontal="right" vertical="top" wrapText="1"/>
      <protection locked="0"/>
    </xf>
    <xf numFmtId="0" fontId="11" fillId="0" borderId="16" xfId="39" applyFont="1" applyBorder="1" applyAlignment="1" applyProtection="1">
      <alignment horizontal="right" vertical="top" wrapText="1"/>
      <protection/>
    </xf>
    <xf numFmtId="49" fontId="11" fillId="0" borderId="16" xfId="39" applyNumberFormat="1" applyFont="1" applyBorder="1" applyAlignment="1" applyProtection="1">
      <alignment horizontal="center" vertical="top" wrapText="1"/>
      <protection/>
    </xf>
    <xf numFmtId="3" fontId="7" fillId="0" borderId="16" xfId="39" applyNumberFormat="1" applyFont="1" applyBorder="1" applyAlignment="1" applyProtection="1">
      <alignment horizontal="right" vertical="top" wrapText="1"/>
      <protection/>
    </xf>
    <xf numFmtId="49" fontId="7" fillId="0" borderId="16" xfId="39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39" applyNumberFormat="1" applyFont="1" applyFill="1" applyBorder="1" applyAlignment="1" applyProtection="1">
      <alignment horizontal="right" vertical="top" wrapText="1"/>
      <protection locked="0"/>
    </xf>
    <xf numFmtId="3" fontId="7" fillId="36" borderId="16" xfId="39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39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39" applyNumberFormat="1" applyFont="1" applyBorder="1" applyAlignment="1" applyProtection="1">
      <alignment horizontal="center" vertical="top" wrapText="1"/>
      <protection/>
    </xf>
    <xf numFmtId="3" fontId="7" fillId="0" borderId="16" xfId="39" applyNumberFormat="1" applyFont="1" applyBorder="1" applyAlignment="1" applyProtection="1">
      <alignment horizontal="right" vertical="top"/>
      <protection/>
    </xf>
    <xf numFmtId="0" fontId="11" fillId="0" borderId="16" xfId="39" applyFont="1" applyBorder="1" applyAlignment="1">
      <alignment horizontal="right" vertical="top" wrapText="1"/>
      <protection/>
    </xf>
    <xf numFmtId="49" fontId="11" fillId="0" borderId="16" xfId="39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39" applyNumberFormat="1" applyFont="1" applyBorder="1" applyAlignment="1">
      <alignment horizontal="right" vertical="top"/>
      <protection/>
    </xf>
    <xf numFmtId="3" fontId="7" fillId="0" borderId="16" xfId="39" applyNumberFormat="1" applyFont="1" applyFill="1" applyBorder="1" applyAlignment="1">
      <alignment horizontal="right" vertical="top"/>
      <protection/>
    </xf>
    <xf numFmtId="3" fontId="7" fillId="0" borderId="16" xfId="39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39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39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39" applyNumberFormat="1" applyFont="1" applyBorder="1" applyAlignment="1" applyProtection="1">
      <alignment horizontal="right" vertical="top" wrapText="1"/>
      <protection/>
    </xf>
    <xf numFmtId="3" fontId="9" fillId="0" borderId="16" xfId="39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39" applyNumberFormat="1" applyFont="1" applyFill="1" applyBorder="1" applyAlignment="1" applyProtection="1">
      <alignment horizontal="right" vertical="top" wrapText="1"/>
      <protection locked="0"/>
    </xf>
    <xf numFmtId="49" fontId="9" fillId="0" borderId="16" xfId="39" applyNumberFormat="1" applyFont="1" applyBorder="1" applyAlignment="1" applyProtection="1">
      <alignment horizontal="center" vertical="top" wrapText="1"/>
      <protection/>
    </xf>
    <xf numFmtId="49" fontId="14" fillId="0" borderId="16" xfId="39" applyNumberFormat="1" applyFont="1" applyBorder="1" applyAlignment="1" applyProtection="1">
      <alignment horizontal="center" vertical="top" wrapText="1"/>
      <protection/>
    </xf>
    <xf numFmtId="49" fontId="15" fillId="0" borderId="16" xfId="39" applyNumberFormat="1" applyFont="1" applyBorder="1" applyAlignment="1" applyProtection="1">
      <alignment horizontal="center" vertical="top" wrapText="1"/>
      <protection/>
    </xf>
    <xf numFmtId="0" fontId="9" fillId="0" borderId="16" xfId="39" applyFont="1" applyBorder="1" applyAlignment="1">
      <alignment vertical="top" wrapText="1"/>
      <protection/>
    </xf>
    <xf numFmtId="0" fontId="9" fillId="0" borderId="16" xfId="39" applyFont="1" applyBorder="1" applyAlignment="1" applyProtection="1">
      <alignment vertical="top" wrapText="1"/>
      <protection/>
    </xf>
    <xf numFmtId="0" fontId="9" fillId="0" borderId="16" xfId="39" applyFont="1" applyBorder="1" applyAlignment="1" applyProtection="1">
      <alignment horizontal="center" vertical="top" wrapText="1"/>
      <protection/>
    </xf>
    <xf numFmtId="0" fontId="7" fillId="0" borderId="16" xfId="39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39" applyFont="1" applyBorder="1" applyAlignment="1">
      <alignment vertical="top"/>
      <protection/>
    </xf>
    <xf numFmtId="3" fontId="7" fillId="0" borderId="16" xfId="39" applyNumberFormat="1" applyFont="1" applyBorder="1" applyAlignment="1" applyProtection="1">
      <alignment horizontal="right" vertical="top" wrapText="1"/>
      <protection locked="0"/>
    </xf>
    <xf numFmtId="3" fontId="7" fillId="0" borderId="16" xfId="39" applyNumberFormat="1" applyFont="1" applyBorder="1" applyAlignment="1" applyProtection="1">
      <alignment horizontal="right" vertical="top"/>
      <protection locked="0"/>
    </xf>
    <xf numFmtId="0" fontId="16" fillId="0" borderId="16" xfId="39" applyFont="1" applyBorder="1" applyAlignment="1" applyProtection="1">
      <alignment horizontal="left" vertical="top" wrapText="1"/>
      <protection/>
    </xf>
    <xf numFmtId="0" fontId="8" fillId="0" borderId="16" xfId="39" applyFont="1" applyBorder="1" applyAlignment="1">
      <alignment horizontal="right" vertical="top" wrapText="1"/>
      <protection/>
    </xf>
    <xf numFmtId="0" fontId="8" fillId="0" borderId="16" xfId="39" applyFont="1" applyBorder="1" applyAlignment="1" applyProtection="1">
      <alignment horizontal="left" vertical="top" wrapText="1"/>
      <protection/>
    </xf>
    <xf numFmtId="0" fontId="8" fillId="0" borderId="0" xfId="39" applyFont="1" applyBorder="1" applyAlignment="1">
      <alignment horizontal="right" vertical="top" wrapText="1"/>
      <protection/>
    </xf>
    <xf numFmtId="49" fontId="7" fillId="0" borderId="0" xfId="39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39" applyNumberFormat="1" applyFont="1" applyBorder="1" applyAlignment="1">
      <alignment vertical="top" wrapText="1"/>
      <protection/>
    </xf>
    <xf numFmtId="1" fontId="7" fillId="0" borderId="0" xfId="39" applyNumberFormat="1" applyFont="1" applyBorder="1" applyAlignment="1" applyProtection="1">
      <alignment vertical="top" wrapText="1"/>
      <protection locked="0"/>
    </xf>
    <xf numFmtId="0" fontId="8" fillId="0" borderId="0" xfId="39" applyFont="1" applyBorder="1" applyAlignment="1">
      <alignment horizontal="left" vertical="top" wrapText="1"/>
      <protection/>
    </xf>
    <xf numFmtId="0" fontId="8" fillId="0" borderId="0" xfId="39" applyFont="1" applyBorder="1" applyAlignment="1">
      <alignment vertical="top" wrapText="1"/>
      <protection/>
    </xf>
    <xf numFmtId="3" fontId="8" fillId="0" borderId="0" xfId="39" applyNumberFormat="1" applyFont="1" applyBorder="1" applyAlignment="1" applyProtection="1">
      <alignment vertical="top"/>
      <protection locked="0"/>
    </xf>
    <xf numFmtId="0" fontId="8" fillId="0" borderId="0" xfId="39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39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39" applyNumberFormat="1" applyFont="1" applyBorder="1" applyAlignment="1" applyProtection="1">
      <alignment horizontal="left" vertical="top"/>
      <protection locked="0"/>
    </xf>
    <xf numFmtId="0" fontId="8" fillId="0" borderId="0" xfId="39" applyFont="1" applyBorder="1" applyAlignment="1" applyProtection="1">
      <alignment horizontal="right" vertical="top" wrapText="1"/>
      <protection locked="0"/>
    </xf>
    <xf numFmtId="49" fontId="11" fillId="0" borderId="0" xfId="39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39" applyFont="1" applyAlignment="1" applyProtection="1">
      <alignment vertical="top" wrapText="1"/>
      <protection locked="0"/>
    </xf>
    <xf numFmtId="1" fontId="9" fillId="0" borderId="0" xfId="39" applyNumberFormat="1" applyFont="1" applyAlignment="1" applyProtection="1">
      <alignment vertical="top" wrapText="1"/>
      <protection locked="0"/>
    </xf>
    <xf numFmtId="49" fontId="8" fillId="0" borderId="0" xfId="39" applyNumberFormat="1" applyFont="1" applyBorder="1" applyAlignment="1" applyProtection="1">
      <alignment horizontal="center" vertical="top" wrapText="1"/>
      <protection locked="0"/>
    </xf>
    <xf numFmtId="0" fontId="9" fillId="0" borderId="0" xfId="39" applyFont="1" applyAlignment="1">
      <alignment vertical="top" wrapText="1"/>
      <protection/>
    </xf>
    <xf numFmtId="49" fontId="7" fillId="0" borderId="0" xfId="39" applyNumberFormat="1" applyFont="1" applyFill="1" applyBorder="1" applyAlignment="1">
      <alignment horizontal="center" vertical="top" wrapText="1"/>
      <protection/>
    </xf>
    <xf numFmtId="1" fontId="9" fillId="0" borderId="0" xfId="39" applyNumberFormat="1" applyFont="1" applyAlignment="1">
      <alignment vertical="top" wrapText="1"/>
      <protection/>
    </xf>
    <xf numFmtId="49" fontId="8" fillId="0" borderId="0" xfId="39" applyNumberFormat="1" applyFont="1" applyBorder="1" applyAlignment="1">
      <alignment horizontal="center" vertical="top" wrapText="1"/>
      <protection/>
    </xf>
    <xf numFmtId="49" fontId="15" fillId="0" borderId="0" xfId="39" applyNumberFormat="1" applyFont="1" applyBorder="1" applyAlignment="1">
      <alignment horizontal="center" vertical="top" wrapText="1"/>
      <protection/>
    </xf>
    <xf numFmtId="49" fontId="15" fillId="0" borderId="0" xfId="39" applyNumberFormat="1" applyFont="1" applyBorder="1" applyAlignment="1">
      <alignment vertical="top" wrapText="1"/>
      <protection/>
    </xf>
    <xf numFmtId="49" fontId="11" fillId="0" borderId="0" xfId="39" applyNumberFormat="1" applyFont="1" applyBorder="1" applyAlignment="1">
      <alignment horizontal="center" vertical="top" wrapText="1"/>
      <protection/>
    </xf>
    <xf numFmtId="0" fontId="9" fillId="0" borderId="0" xfId="39" applyFont="1" applyBorder="1" applyAlignment="1">
      <alignment vertical="top" wrapText="1"/>
      <protection/>
    </xf>
    <xf numFmtId="0" fontId="18" fillId="0" borderId="0" xfId="41" applyFont="1" applyBorder="1" applyAlignment="1" applyProtection="1">
      <alignment horizontal="centerContinuous" vertical="center" wrapText="1"/>
      <protection locked="0"/>
    </xf>
    <xf numFmtId="0" fontId="19" fillId="0" borderId="0" xfId="41" applyFont="1" applyAlignment="1" applyProtection="1">
      <alignment horizontal="centerContinuous"/>
      <protection locked="0"/>
    </xf>
    <xf numFmtId="0" fontId="19" fillId="0" borderId="0" xfId="41" applyFont="1" applyAlignment="1" applyProtection="1">
      <alignment horizontal="centerContinuous" wrapText="1"/>
      <protection locked="0"/>
    </xf>
    <xf numFmtId="0" fontId="19" fillId="0" borderId="0" xfId="41" applyFont="1" applyProtection="1">
      <alignment/>
      <protection locked="0"/>
    </xf>
    <xf numFmtId="0" fontId="19" fillId="0" borderId="0" xfId="41" applyFont="1">
      <alignment/>
      <protection/>
    </xf>
    <xf numFmtId="0" fontId="20" fillId="0" borderId="0" xfId="39" applyFont="1" applyBorder="1" applyAlignment="1" applyProtection="1">
      <alignment vertical="top" wrapText="1"/>
      <protection locked="0"/>
    </xf>
    <xf numFmtId="0" fontId="18" fillId="0" borderId="0" xfId="41" applyFont="1" applyAlignment="1" applyProtection="1">
      <alignment horizontal="centerContinuous"/>
      <protection locked="0"/>
    </xf>
    <xf numFmtId="0" fontId="19" fillId="0" borderId="0" xfId="41" applyFont="1" applyAlignment="1" applyProtection="1">
      <alignment wrapText="1"/>
      <protection locked="0"/>
    </xf>
    <xf numFmtId="0" fontId="20" fillId="0" borderId="0" xfId="39" applyFont="1" applyBorder="1" applyAlignment="1" applyProtection="1">
      <alignment horizontal="centerContinuous" vertical="top"/>
      <protection locked="0"/>
    </xf>
    <xf numFmtId="0" fontId="18" fillId="0" borderId="19" xfId="41" applyFont="1" applyBorder="1" applyAlignment="1">
      <alignment horizontal="center" vertical="center" wrapText="1"/>
      <protection/>
    </xf>
    <xf numFmtId="0" fontId="18" fillId="0" borderId="16" xfId="41" applyFont="1" applyBorder="1" applyAlignment="1">
      <alignment horizontal="center" vertical="center" wrapText="1"/>
      <protection/>
    </xf>
    <xf numFmtId="0" fontId="18" fillId="0" borderId="17" xfId="41" applyFont="1" applyBorder="1" applyAlignment="1">
      <alignment horizontal="center" vertical="center" wrapText="1"/>
      <protection/>
    </xf>
    <xf numFmtId="0" fontId="18" fillId="0" borderId="16" xfId="41" applyFont="1" applyBorder="1" applyAlignment="1">
      <alignment horizontal="center" wrapText="1"/>
      <protection/>
    </xf>
    <xf numFmtId="0" fontId="18" fillId="0" borderId="21" xfId="41" applyFont="1" applyBorder="1" applyAlignment="1">
      <alignment horizontal="center" wrapText="1"/>
      <protection/>
    </xf>
    <xf numFmtId="0" fontId="18" fillId="0" borderId="16" xfId="41" applyFont="1" applyBorder="1" applyAlignment="1">
      <alignment horizontal="center"/>
      <protection/>
    </xf>
    <xf numFmtId="0" fontId="18" fillId="0" borderId="16" xfId="41" applyFont="1" applyBorder="1" applyAlignment="1">
      <alignment vertical="center" wrapText="1"/>
      <protection/>
    </xf>
    <xf numFmtId="3" fontId="18" fillId="0" borderId="16" xfId="41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41" applyNumberFormat="1" applyFont="1" applyBorder="1" applyAlignment="1" applyProtection="1">
      <alignment vertical="center"/>
      <protection locked="0"/>
    </xf>
    <xf numFmtId="0" fontId="19" fillId="0" borderId="16" xfId="41" applyFont="1" applyBorder="1" applyAlignment="1">
      <alignment vertical="center" wrapText="1"/>
      <protection/>
    </xf>
    <xf numFmtId="0" fontId="19" fillId="0" borderId="16" xfId="41" applyFont="1" applyBorder="1" applyAlignment="1">
      <alignment horizontal="center" vertical="center" wrapText="1"/>
      <protection/>
    </xf>
    <xf numFmtId="3" fontId="19" fillId="33" borderId="16" xfId="41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41" applyNumberFormat="1" applyFont="1" applyBorder="1">
      <alignment/>
      <protection/>
    </xf>
    <xf numFmtId="3" fontId="19" fillId="0" borderId="16" xfId="41" applyNumberFormat="1" applyFont="1" applyBorder="1" applyProtection="1">
      <alignment/>
      <protection/>
    </xf>
    <xf numFmtId="0" fontId="19" fillId="0" borderId="0" xfId="41" applyFont="1" applyProtection="1">
      <alignment/>
      <protection/>
    </xf>
    <xf numFmtId="0" fontId="19" fillId="0" borderId="16" xfId="41" applyFont="1" applyBorder="1" applyAlignment="1">
      <alignment horizontal="left" vertical="center" wrapText="1"/>
      <protection/>
    </xf>
    <xf numFmtId="0" fontId="19" fillId="0" borderId="16" xfId="41" applyFont="1" applyBorder="1" applyAlignment="1">
      <alignment horizontal="center" vertical="center" wrapText="1"/>
      <protection/>
    </xf>
    <xf numFmtId="3" fontId="19" fillId="34" borderId="16" xfId="41" applyNumberFormat="1" applyFont="1" applyFill="1" applyBorder="1" applyProtection="1">
      <alignment/>
      <protection locked="0"/>
    </xf>
    <xf numFmtId="0" fontId="22" fillId="0" borderId="16" xfId="41" applyFont="1" applyBorder="1" applyAlignment="1">
      <alignment horizontal="right" vertical="center" wrapText="1"/>
      <protection/>
    </xf>
    <xf numFmtId="0" fontId="22" fillId="0" borderId="16" xfId="41" applyFont="1" applyBorder="1" applyAlignment="1">
      <alignment horizontal="center" vertical="center" wrapText="1"/>
      <protection/>
    </xf>
    <xf numFmtId="0" fontId="22" fillId="0" borderId="16" xfId="41" applyFont="1" applyBorder="1" applyAlignment="1">
      <alignment horizontal="center" vertical="center" wrapText="1"/>
      <protection/>
    </xf>
    <xf numFmtId="0" fontId="22" fillId="0" borderId="16" xfId="41" applyFont="1" applyBorder="1" applyAlignment="1" applyProtection="1">
      <alignment horizontal="right" vertical="center" wrapText="1"/>
      <protection/>
    </xf>
    <xf numFmtId="0" fontId="22" fillId="0" borderId="16" xfId="41" applyFont="1" applyBorder="1" applyAlignment="1" applyProtection="1">
      <alignment horizontal="center" vertical="center" wrapText="1"/>
      <protection/>
    </xf>
    <xf numFmtId="0" fontId="18" fillId="0" borderId="16" xfId="41" applyFont="1" applyBorder="1" applyAlignment="1">
      <alignment horizontal="left" vertical="center" wrapText="1"/>
      <protection/>
    </xf>
    <xf numFmtId="3" fontId="19" fillId="0" borderId="16" xfId="41" applyNumberFormat="1" applyFont="1" applyFill="1" applyBorder="1">
      <alignment/>
      <protection/>
    </xf>
    <xf numFmtId="0" fontId="18" fillId="0" borderId="16" xfId="41" applyFont="1" applyBorder="1" applyAlignment="1" applyProtection="1">
      <alignment horizontal="left" vertical="center" wrapText="1"/>
      <protection/>
    </xf>
    <xf numFmtId="0" fontId="18" fillId="0" borderId="16" xfId="41" applyFont="1" applyBorder="1" applyAlignment="1" applyProtection="1">
      <alignment horizontal="center" vertical="center" wrapText="1"/>
      <protection/>
    </xf>
    <xf numFmtId="49" fontId="18" fillId="0" borderId="16" xfId="41" applyNumberFormat="1" applyFont="1" applyBorder="1" applyAlignment="1">
      <alignment horizontal="center" vertical="center" wrapText="1"/>
      <protection/>
    </xf>
    <xf numFmtId="49" fontId="22" fillId="0" borderId="16" xfId="41" applyNumberFormat="1" applyFont="1" applyBorder="1" applyAlignment="1">
      <alignment horizontal="center" vertical="center" wrapText="1"/>
      <protection/>
    </xf>
    <xf numFmtId="3" fontId="18" fillId="0" borderId="16" xfId="41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41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41" applyNumberFormat="1" applyFont="1" applyFill="1" applyBorder="1" applyProtection="1">
      <alignment/>
      <protection/>
    </xf>
    <xf numFmtId="49" fontId="18" fillId="0" borderId="16" xfId="41" applyNumberFormat="1" applyFont="1" applyBorder="1" applyAlignment="1" applyProtection="1">
      <alignment horizontal="center" vertical="center" wrapText="1"/>
      <protection/>
    </xf>
    <xf numFmtId="0" fontId="18" fillId="0" borderId="16" xfId="41" applyFont="1" applyBorder="1" applyAlignment="1">
      <alignment horizontal="right" vertical="center" wrapText="1"/>
      <protection/>
    </xf>
    <xf numFmtId="0" fontId="18" fillId="0" borderId="16" xfId="41" applyFont="1" applyBorder="1" applyAlignment="1" applyProtection="1">
      <alignment horizontal="right" vertical="center" wrapText="1"/>
      <protection/>
    </xf>
    <xf numFmtId="49" fontId="7" fillId="0" borderId="0" xfId="39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39" applyNumberFormat="1" applyFont="1" applyBorder="1" applyAlignment="1">
      <alignment horizontal="left" vertical="top" wrapText="1"/>
      <protection/>
    </xf>
    <xf numFmtId="1" fontId="7" fillId="0" borderId="0" xfId="39" applyNumberFormat="1" applyFont="1" applyBorder="1" applyAlignment="1" applyProtection="1">
      <alignment horizontal="left" vertical="top" wrapText="1"/>
      <protection locked="0"/>
    </xf>
    <xf numFmtId="3" fontId="8" fillId="0" borderId="0" xfId="39" applyNumberFormat="1" applyFont="1" applyBorder="1" applyAlignment="1" applyProtection="1">
      <alignment horizontal="left" vertical="top"/>
      <protection locked="0"/>
    </xf>
    <xf numFmtId="0" fontId="9" fillId="0" borderId="0" xfId="39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39" applyFont="1" applyBorder="1" applyAlignment="1" applyProtection="1">
      <alignment horizontal="left" vertical="top"/>
      <protection locked="0"/>
    </xf>
    <xf numFmtId="0" fontId="20" fillId="0" borderId="0" xfId="39" applyFont="1" applyBorder="1" applyAlignment="1" applyProtection="1">
      <alignment horizontal="right" vertical="top" wrapText="1"/>
      <protection locked="0"/>
    </xf>
    <xf numFmtId="0" fontId="21" fillId="0" borderId="0" xfId="39" applyFont="1" applyBorder="1" applyAlignment="1" applyProtection="1">
      <alignment vertical="top"/>
      <protection locked="0"/>
    </xf>
    <xf numFmtId="0" fontId="19" fillId="0" borderId="0" xfId="41" applyFont="1" applyAlignment="1" applyProtection="1">
      <alignment/>
      <protection locked="0"/>
    </xf>
    <xf numFmtId="0" fontId="19" fillId="0" borderId="0" xfId="41" applyFont="1" applyAlignment="1">
      <alignment wrapText="1"/>
      <protection/>
    </xf>
    <xf numFmtId="0" fontId="15" fillId="0" borderId="0" xfId="40" applyFont="1" applyBorder="1" applyAlignment="1" applyProtection="1">
      <alignment horizontal="centerContinuous" vertical="center" wrapText="1"/>
      <protection locked="0"/>
    </xf>
    <xf numFmtId="0" fontId="19" fillId="0" borderId="0" xfId="40" applyFont="1" applyAlignment="1" applyProtection="1">
      <alignment wrapText="1"/>
      <protection locked="0"/>
    </xf>
    <xf numFmtId="0" fontId="19" fillId="0" borderId="0" xfId="40" applyFont="1" applyAlignment="1" applyProtection="1">
      <alignment wrapText="1"/>
      <protection/>
    </xf>
    <xf numFmtId="0" fontId="8" fillId="0" borderId="0" xfId="39" applyFont="1" applyBorder="1" applyAlignment="1" applyProtection="1">
      <alignment horizontal="center" vertical="top" wrapText="1"/>
      <protection locked="0"/>
    </xf>
    <xf numFmtId="0" fontId="15" fillId="0" borderId="0" xfId="41" applyFont="1" applyAlignment="1" applyProtection="1">
      <alignment horizontal="center"/>
      <protection locked="0"/>
    </xf>
    <xf numFmtId="0" fontId="9" fillId="0" borderId="0" xfId="40" applyFont="1" applyAlignment="1" applyProtection="1">
      <alignment wrapText="1"/>
      <protection locked="0"/>
    </xf>
    <xf numFmtId="0" fontId="9" fillId="0" borderId="0" xfId="41" applyFont="1" applyProtection="1">
      <alignment/>
      <protection locked="0"/>
    </xf>
    <xf numFmtId="0" fontId="10" fillId="0" borderId="0" xfId="39" applyFont="1" applyAlignment="1" applyProtection="1">
      <alignment horizontal="right" vertical="top"/>
      <protection locked="0"/>
    </xf>
    <xf numFmtId="0" fontId="8" fillId="0" borderId="0" xfId="39" applyFont="1" applyBorder="1" applyAlignment="1" applyProtection="1">
      <alignment vertical="top" wrapText="1"/>
      <protection/>
    </xf>
    <xf numFmtId="0" fontId="9" fillId="0" borderId="0" xfId="41" applyFont="1" applyProtection="1">
      <alignment/>
      <protection/>
    </xf>
    <xf numFmtId="0" fontId="15" fillId="0" borderId="0" xfId="41" applyFont="1" applyAlignment="1" applyProtection="1">
      <alignment horizontal="right"/>
      <protection/>
    </xf>
    <xf numFmtId="0" fontId="15" fillId="0" borderId="16" xfId="40" applyFont="1" applyBorder="1" applyAlignment="1" applyProtection="1">
      <alignment horizontal="center" vertical="center" wrapText="1"/>
      <protection/>
    </xf>
    <xf numFmtId="0" fontId="15" fillId="0" borderId="16" xfId="40" applyFont="1" applyBorder="1" applyAlignment="1" applyProtection="1">
      <alignment horizontal="center" wrapText="1"/>
      <protection/>
    </xf>
    <xf numFmtId="0" fontId="14" fillId="0" borderId="16" xfId="40" applyFont="1" applyBorder="1" applyAlignment="1" applyProtection="1">
      <alignment wrapText="1"/>
      <protection/>
    </xf>
    <xf numFmtId="3" fontId="9" fillId="0" borderId="16" xfId="40" applyNumberFormat="1" applyFont="1" applyBorder="1" applyAlignment="1" applyProtection="1">
      <alignment wrapText="1"/>
      <protection/>
    </xf>
    <xf numFmtId="0" fontId="9" fillId="0" borderId="16" xfId="40" applyFont="1" applyBorder="1" applyAlignment="1" applyProtection="1">
      <alignment wrapText="1"/>
      <protection/>
    </xf>
    <xf numFmtId="0" fontId="9" fillId="0" borderId="16" xfId="40" applyFont="1" applyBorder="1" applyAlignment="1" applyProtection="1">
      <alignment horizontal="center" wrapText="1"/>
      <protection/>
    </xf>
    <xf numFmtId="3" fontId="9" fillId="33" borderId="16" xfId="40" applyNumberFormat="1" applyFont="1" applyFill="1" applyBorder="1" applyAlignment="1" applyProtection="1">
      <alignment wrapText="1"/>
      <protection locked="0"/>
    </xf>
    <xf numFmtId="0" fontId="14" fillId="0" borderId="16" xfId="40" applyFont="1" applyBorder="1" applyAlignment="1" applyProtection="1">
      <alignment horizontal="right" wrapText="1"/>
      <protection/>
    </xf>
    <xf numFmtId="0" fontId="14" fillId="0" borderId="16" xfId="40" applyFont="1" applyBorder="1" applyAlignment="1" applyProtection="1">
      <alignment horizontal="center" wrapText="1"/>
      <protection/>
    </xf>
    <xf numFmtId="0" fontId="15" fillId="0" borderId="16" xfId="40" applyFont="1" applyBorder="1" applyAlignment="1" applyProtection="1">
      <alignment horizontal="right" wrapText="1"/>
      <protection/>
    </xf>
    <xf numFmtId="0" fontId="24" fillId="0" borderId="16" xfId="40" applyFont="1" applyBorder="1" applyAlignment="1" applyProtection="1">
      <alignment wrapText="1"/>
      <protection/>
    </xf>
    <xf numFmtId="0" fontId="14" fillId="0" borderId="16" xfId="40" applyFont="1" applyBorder="1" applyAlignment="1" applyProtection="1">
      <alignment horizontal="left" wrapText="1"/>
      <protection/>
    </xf>
    <xf numFmtId="0" fontId="19" fillId="0" borderId="0" xfId="40" applyFont="1" applyBorder="1" applyAlignment="1" applyProtection="1">
      <alignment wrapText="1"/>
      <protection/>
    </xf>
    <xf numFmtId="0" fontId="14" fillId="0" borderId="0" xfId="40" applyFont="1" applyBorder="1" applyAlignment="1" applyProtection="1">
      <alignment horizontal="left" wrapText="1"/>
      <protection locked="0"/>
    </xf>
    <xf numFmtId="0" fontId="15" fillId="0" borderId="0" xfId="40" applyFont="1" applyBorder="1" applyAlignment="1" applyProtection="1">
      <alignment horizontal="center" wrapText="1"/>
      <protection locked="0"/>
    </xf>
    <xf numFmtId="3" fontId="9" fillId="0" borderId="0" xfId="40" applyNumberFormat="1" applyFont="1" applyBorder="1" applyAlignment="1" applyProtection="1">
      <alignment wrapText="1"/>
      <protection locked="0"/>
    </xf>
    <xf numFmtId="0" fontId="8" fillId="0" borderId="0" xfId="40" applyFont="1" applyAlignment="1" applyProtection="1">
      <alignment horizontal="left"/>
      <protection locked="0"/>
    </xf>
    <xf numFmtId="0" fontId="15" fillId="0" borderId="0" xfId="40" applyFont="1" applyAlignment="1" applyProtection="1">
      <alignment horizontal="right"/>
      <protection locked="0"/>
    </xf>
    <xf numFmtId="0" fontId="8" fillId="0" borderId="0" xfId="40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39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38" applyNumberFormat="1" applyFont="1" applyAlignment="1" applyProtection="1">
      <alignment horizontal="left"/>
      <protection locked="0"/>
    </xf>
    <xf numFmtId="0" fontId="7" fillId="0" borderId="0" xfId="38" applyFont="1" applyProtection="1">
      <alignment/>
      <protection locked="0"/>
    </xf>
    <xf numFmtId="0" fontId="7" fillId="0" borderId="0" xfId="38" applyFont="1" applyBorder="1" applyProtection="1">
      <alignment/>
      <protection locked="0"/>
    </xf>
    <xf numFmtId="0" fontId="26" fillId="0" borderId="0" xfId="38" applyFont="1" applyAlignment="1" applyProtection="1">
      <alignment horizontal="right"/>
      <protection locked="0"/>
    </xf>
    <xf numFmtId="0" fontId="21" fillId="0" borderId="0" xfId="38" applyFont="1" applyProtection="1">
      <alignment/>
      <protection locked="0"/>
    </xf>
    <xf numFmtId="0" fontId="21" fillId="0" borderId="0" xfId="38" applyFont="1" applyProtection="1">
      <alignment/>
      <protection/>
    </xf>
    <xf numFmtId="0" fontId="8" fillId="0" borderId="0" xfId="38" applyFont="1" applyProtection="1">
      <alignment/>
      <protection locked="0"/>
    </xf>
    <xf numFmtId="0" fontId="8" fillId="0" borderId="0" xfId="38" applyFont="1" applyBorder="1" applyProtection="1">
      <alignment/>
      <protection locked="0"/>
    </xf>
    <xf numFmtId="0" fontId="21" fillId="0" borderId="0" xfId="38" applyFont="1" applyBorder="1" applyProtection="1">
      <alignment/>
      <protection locked="0"/>
    </xf>
    <xf numFmtId="0" fontId="21" fillId="0" borderId="0" xfId="38" applyFont="1" applyBorder="1" applyProtection="1">
      <alignment/>
      <protection/>
    </xf>
    <xf numFmtId="0" fontId="8" fillId="0" borderId="0" xfId="38" applyFont="1" applyBorder="1" applyProtection="1">
      <alignment/>
      <protection/>
    </xf>
    <xf numFmtId="0" fontId="8" fillId="0" borderId="16" xfId="38" applyFont="1" applyBorder="1" applyAlignment="1" applyProtection="1">
      <alignment horizontal="center" vertical="center" wrapText="1"/>
      <protection/>
    </xf>
    <xf numFmtId="0" fontId="7" fillId="0" borderId="0" xfId="38" applyFont="1" applyBorder="1" applyProtection="1">
      <alignment/>
      <protection/>
    </xf>
    <xf numFmtId="0" fontId="8" fillId="0" borderId="16" xfId="38" applyFont="1" applyBorder="1" applyAlignment="1" applyProtection="1">
      <alignment horizontal="left" vertical="center" wrapText="1"/>
      <protection/>
    </xf>
    <xf numFmtId="3" fontId="8" fillId="0" borderId="16" xfId="38" applyNumberFormat="1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3" fontId="8" fillId="0" borderId="19" xfId="38" applyNumberFormat="1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left" vertical="center"/>
      <protection/>
    </xf>
    <xf numFmtId="3" fontId="7" fillId="36" borderId="17" xfId="38" applyNumberFormat="1" applyFont="1" applyFill="1" applyBorder="1" applyProtection="1">
      <alignment/>
      <protection locked="0"/>
    </xf>
    <xf numFmtId="3" fontId="8" fillId="36" borderId="16" xfId="38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38" applyFont="1" applyBorder="1" applyAlignment="1" applyProtection="1">
      <alignment vertical="center" wrapText="1"/>
      <protection/>
    </xf>
    <xf numFmtId="3" fontId="7" fillId="33" borderId="16" xfId="38" applyNumberFormat="1" applyFont="1" applyFill="1" applyBorder="1" applyProtection="1">
      <alignment/>
      <protection locked="0"/>
    </xf>
    <xf numFmtId="3" fontId="7" fillId="33" borderId="19" xfId="38" applyNumberFormat="1" applyFont="1" applyFill="1" applyBorder="1" applyProtection="1">
      <alignment/>
      <protection locked="0"/>
    </xf>
    <xf numFmtId="0" fontId="7" fillId="0" borderId="21" xfId="38" applyFont="1" applyBorder="1" applyAlignment="1" applyProtection="1">
      <alignment horizontal="left" vertical="center"/>
      <protection/>
    </xf>
    <xf numFmtId="3" fontId="7" fillId="36" borderId="16" xfId="38" applyNumberFormat="1" applyFont="1" applyFill="1" applyBorder="1" applyProtection="1">
      <alignment/>
      <protection locked="0"/>
    </xf>
    <xf numFmtId="0" fontId="7" fillId="0" borderId="16" xfId="38" applyFont="1" applyBorder="1" applyAlignment="1" applyProtection="1">
      <alignment horizontal="left" vertical="center" wrapText="1"/>
      <protection/>
    </xf>
    <xf numFmtId="49" fontId="7" fillId="0" borderId="16" xfId="39" applyNumberFormat="1" applyFont="1" applyFill="1" applyBorder="1" applyAlignment="1" applyProtection="1">
      <alignment horizontal="center" vertical="top" wrapText="1"/>
      <protection/>
    </xf>
    <xf numFmtId="3" fontId="7" fillId="33" borderId="16" xfId="38" applyNumberFormat="1" applyFont="1" applyFill="1" applyBorder="1" applyAlignment="1" applyProtection="1">
      <alignment vertical="center"/>
      <protection locked="0"/>
    </xf>
    <xf numFmtId="3" fontId="7" fillId="34" borderId="16" xfId="38" applyNumberFormat="1" applyFont="1" applyFill="1" applyBorder="1" applyProtection="1">
      <alignment/>
      <protection locked="0"/>
    </xf>
    <xf numFmtId="0" fontId="7" fillId="0" borderId="16" xfId="38" applyFont="1" applyBorder="1" applyAlignment="1" applyProtection="1">
      <alignment wrapText="1"/>
      <protection/>
    </xf>
    <xf numFmtId="3" fontId="7" fillId="0" borderId="16" xfId="38" applyNumberFormat="1" applyFont="1" applyBorder="1" applyProtection="1">
      <alignment/>
      <protection/>
    </xf>
    <xf numFmtId="0" fontId="7" fillId="0" borderId="16" xfId="38" applyFont="1" applyBorder="1" applyAlignment="1" applyProtection="1">
      <alignment horizontal="left" vertical="center" wrapText="1"/>
      <protection/>
    </xf>
    <xf numFmtId="49" fontId="11" fillId="0" borderId="16" xfId="39" applyNumberFormat="1" applyFont="1" applyFill="1" applyBorder="1" applyAlignment="1" applyProtection="1">
      <alignment horizontal="center" vertical="top" wrapText="1"/>
      <protection/>
    </xf>
    <xf numFmtId="0" fontId="7" fillId="0" borderId="16" xfId="38" applyFont="1" applyBorder="1" applyAlignment="1" applyProtection="1">
      <alignment wrapText="1"/>
      <protection/>
    </xf>
    <xf numFmtId="0" fontId="7" fillId="0" borderId="16" xfId="38" applyFont="1" applyBorder="1" applyProtection="1">
      <alignment/>
      <protection locked="0"/>
    </xf>
    <xf numFmtId="3" fontId="11" fillId="36" borderId="16" xfId="38" applyNumberFormat="1" applyFont="1" applyFill="1" applyBorder="1" applyProtection="1">
      <alignment/>
      <protection locked="0"/>
    </xf>
    <xf numFmtId="0" fontId="27" fillId="0" borderId="0" xfId="38" applyFont="1" applyBorder="1" applyProtection="1">
      <alignment/>
      <protection/>
    </xf>
    <xf numFmtId="3" fontId="21" fillId="33" borderId="0" xfId="38" applyNumberFormat="1" applyFont="1" applyFill="1" applyBorder="1" applyProtection="1">
      <alignment/>
      <protection locked="0"/>
    </xf>
    <xf numFmtId="49" fontId="7" fillId="0" borderId="16" xfId="38" applyNumberFormat="1" applyFont="1" applyBorder="1" applyAlignment="1" applyProtection="1">
      <alignment horizontal="left"/>
      <protection locked="0"/>
    </xf>
    <xf numFmtId="3" fontId="7" fillId="36" borderId="16" xfId="38" applyNumberFormat="1" applyFont="1" applyFill="1" applyBorder="1" applyAlignment="1" applyProtection="1">
      <alignment wrapText="1"/>
      <protection locked="0"/>
    </xf>
    <xf numFmtId="0" fontId="7" fillId="0" borderId="16" xfId="38" applyFont="1" applyBorder="1" applyAlignment="1" applyProtection="1">
      <alignment wrapText="1"/>
      <protection locked="0"/>
    </xf>
    <xf numFmtId="49" fontId="7" fillId="0" borderId="16" xfId="38" applyNumberFormat="1" applyFont="1" applyBorder="1" applyAlignment="1" applyProtection="1">
      <alignment horizontal="center"/>
      <protection/>
    </xf>
    <xf numFmtId="49" fontId="11" fillId="0" borderId="16" xfId="38" applyNumberFormat="1" applyFont="1" applyBorder="1" applyAlignment="1" applyProtection="1">
      <alignment horizontal="center"/>
      <protection/>
    </xf>
    <xf numFmtId="49" fontId="8" fillId="0" borderId="16" xfId="38" applyNumberFormat="1" applyFont="1" applyBorder="1" applyAlignment="1" applyProtection="1">
      <alignment horizontal="center"/>
      <protection/>
    </xf>
    <xf numFmtId="0" fontId="8" fillId="0" borderId="16" xfId="39" applyFont="1" applyBorder="1" applyAlignment="1" applyProtection="1">
      <alignment horizontal="right" vertical="top" wrapText="1"/>
      <protection/>
    </xf>
    <xf numFmtId="3" fontId="7" fillId="0" borderId="16" xfId="38" applyNumberFormat="1" applyFont="1" applyFill="1" applyBorder="1" applyProtection="1">
      <alignment/>
      <protection/>
    </xf>
    <xf numFmtId="0" fontId="8" fillId="0" borderId="0" xfId="38" applyFont="1" applyProtection="1">
      <alignment/>
      <protection/>
    </xf>
    <xf numFmtId="0" fontId="7" fillId="0" borderId="0" xfId="38" applyFont="1" applyProtection="1">
      <alignment/>
      <protection/>
    </xf>
    <xf numFmtId="49" fontId="7" fillId="0" borderId="0" xfId="38" applyNumberFormat="1" applyFont="1" applyBorder="1" applyAlignment="1" applyProtection="1">
      <alignment horizontal="left" wrapText="1"/>
      <protection/>
    </xf>
    <xf numFmtId="0" fontId="28" fillId="0" borderId="0" xfId="38" applyFont="1" applyAlignment="1" applyProtection="1">
      <alignment wrapText="1"/>
      <protection/>
    </xf>
    <xf numFmtId="0" fontId="7" fillId="0" borderId="0" xfId="38" applyFont="1" applyBorder="1" applyAlignment="1" applyProtection="1">
      <alignment wrapText="1"/>
      <protection locked="0"/>
    </xf>
    <xf numFmtId="0" fontId="7" fillId="0" borderId="0" xfId="38" applyFont="1" applyBorder="1" applyAlignment="1" applyProtection="1">
      <alignment horizontal="right" wrapText="1"/>
      <protection locked="0"/>
    </xf>
    <xf numFmtId="0" fontId="8" fillId="0" borderId="0" xfId="39" applyFont="1" applyBorder="1" applyAlignment="1" applyProtection="1">
      <alignment vertical="top"/>
      <protection locked="0"/>
    </xf>
    <xf numFmtId="0" fontId="18" fillId="0" borderId="0" xfId="41" applyFont="1" applyAlignment="1" applyProtection="1">
      <alignment horizontal="left"/>
      <protection locked="0"/>
    </xf>
    <xf numFmtId="0" fontId="30" fillId="0" borderId="0" xfId="40" applyFont="1" applyAlignment="1" applyProtection="1">
      <alignment wrapText="1"/>
      <protection/>
    </xf>
    <xf numFmtId="0" fontId="3" fillId="0" borderId="0" xfId="40" applyFont="1" applyAlignment="1" applyProtection="1">
      <alignment wrapText="1"/>
      <protection/>
    </xf>
    <xf numFmtId="0" fontId="3" fillId="0" borderId="0" xfId="40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14" fontId="21" fillId="37" borderId="16" xfId="0" applyNumberFormat="1" applyFont="1" applyFill="1" applyBorder="1" applyAlignment="1">
      <alignment vertical="center"/>
    </xf>
    <xf numFmtId="0" fontId="8" fillId="0" borderId="18" xfId="39" applyFont="1" applyBorder="1" applyAlignment="1">
      <alignment horizontal="center" vertical="top" wrapText="1"/>
      <protection/>
    </xf>
    <xf numFmtId="0" fontId="8" fillId="0" borderId="21" xfId="39" applyFont="1" applyBorder="1" applyAlignment="1">
      <alignment horizontal="center" vertical="top" wrapText="1"/>
      <protection/>
    </xf>
    <xf numFmtId="0" fontId="8" fillId="0" borderId="0" xfId="39" applyFont="1" applyBorder="1" applyAlignment="1" applyProtection="1">
      <alignment horizontal="left" vertical="top"/>
      <protection locked="0"/>
    </xf>
    <xf numFmtId="0" fontId="8" fillId="0" borderId="0" xfId="39" applyFont="1" applyBorder="1" applyAlignment="1" applyProtection="1">
      <alignment vertical="top" wrapText="1"/>
      <protection locked="0"/>
    </xf>
    <xf numFmtId="0" fontId="8" fillId="0" borderId="0" xfId="39" applyFont="1" applyBorder="1" applyAlignment="1" applyProtection="1">
      <alignment horizontal="center" wrapText="1"/>
      <protection locked="0"/>
    </xf>
    <xf numFmtId="0" fontId="31" fillId="0" borderId="0" xfId="40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39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18" xfId="38" applyFont="1" applyBorder="1" applyAlignment="1" applyProtection="1">
      <alignment wrapText="1"/>
      <protection/>
    </xf>
    <xf numFmtId="0" fontId="7" fillId="0" borderId="21" xfId="38" applyFont="1" applyBorder="1" applyAlignment="1" applyProtection="1">
      <alignment wrapText="1"/>
      <protection/>
    </xf>
    <xf numFmtId="49" fontId="7" fillId="0" borderId="0" xfId="38" applyNumberFormat="1" applyFont="1" applyBorder="1" applyAlignment="1" applyProtection="1">
      <alignment horizontal="left" wrapText="1"/>
      <protection/>
    </xf>
    <xf numFmtId="0" fontId="7" fillId="0" borderId="0" xfId="38" applyFont="1" applyBorder="1" applyAlignment="1" applyProtection="1">
      <alignment horizontal="center" wrapText="1"/>
      <protection locked="0"/>
    </xf>
    <xf numFmtId="0" fontId="28" fillId="0" borderId="0" xfId="38" applyFont="1" applyAlignment="1" applyProtection="1">
      <alignment wrapText="1"/>
      <protection/>
    </xf>
    <xf numFmtId="0" fontId="8" fillId="0" borderId="0" xfId="39" applyFont="1" applyBorder="1" applyAlignment="1" applyProtection="1">
      <alignment vertical="top"/>
      <protection locked="0"/>
    </xf>
    <xf numFmtId="0" fontId="8" fillId="0" borderId="16" xfId="38" applyFont="1" applyBorder="1" applyAlignment="1" applyProtection="1">
      <alignment horizontal="center" vertical="center" wrapText="1"/>
      <protection/>
    </xf>
    <xf numFmtId="0" fontId="8" fillId="0" borderId="16" xfId="38" applyFont="1" applyBorder="1" applyAlignment="1" applyProtection="1">
      <alignment/>
      <protection/>
    </xf>
    <xf numFmtId="0" fontId="25" fillId="0" borderId="21" xfId="38" applyBorder="1" applyProtection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Hyperlink 2" xfId="35"/>
    <cellStyle name="Normal 16" xfId="36"/>
    <cellStyle name="Normal 2" xfId="37"/>
    <cellStyle name="Normal_nesastoiatelnost97" xfId="38"/>
    <cellStyle name="Normal_Баланс" xfId="39"/>
    <cellStyle name="Normal_Отч.парич.поток" xfId="40"/>
    <cellStyle name="Normal_Отч.прих-разх" xfId="41"/>
    <cellStyle name="Normal_Финансов отчет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517</v>
      </c>
      <c r="B2" s="5"/>
    </row>
    <row r="3" spans="1:12" ht="15.75">
      <c r="A3" s="6" t="s">
        <v>511</v>
      </c>
      <c r="B3" s="5"/>
      <c r="C3"/>
      <c r="D3"/>
      <c r="E3"/>
      <c r="F3"/>
      <c r="G3"/>
      <c r="H3"/>
      <c r="I3"/>
      <c r="J3"/>
      <c r="K3"/>
      <c r="L3"/>
    </row>
    <row r="4" spans="1:12" ht="15.75">
      <c r="A4" s="7" t="s">
        <v>510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2</v>
      </c>
      <c r="B8" s="12">
        <v>44562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3</v>
      </c>
      <c r="B9" s="12">
        <v>44742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4</v>
      </c>
      <c r="B10" s="12">
        <v>44748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6</v>
      </c>
      <c r="B13" s="17" t="s">
        <v>518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7</v>
      </c>
      <c r="B14" s="19" t="s">
        <v>519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516</v>
      </c>
      <c r="B15" s="19" t="s">
        <v>520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8</v>
      </c>
      <c r="B16" s="17" t="s">
        <v>521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513</v>
      </c>
      <c r="B17" s="17" t="s">
        <v>522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9</v>
      </c>
      <c r="B18" s="17" t="s">
        <v>523</v>
      </c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10</v>
      </c>
      <c r="B19" s="17" t="s">
        <v>524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11</v>
      </c>
      <c r="B20" s="17" t="s">
        <v>524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12</v>
      </c>
      <c r="B21" s="19" t="s">
        <v>555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13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14</v>
      </c>
      <c r="B23" s="20" t="s">
        <v>525</v>
      </c>
    </row>
    <row r="24" spans="1:2" ht="15.75">
      <c r="A24" s="18" t="s">
        <v>15</v>
      </c>
      <c r="B24" s="19" t="s">
        <v>526</v>
      </c>
    </row>
    <row r="25" spans="1:2" ht="15.75">
      <c r="A25" s="18" t="s">
        <v>16</v>
      </c>
      <c r="B25" s="19" t="s">
        <v>527</v>
      </c>
    </row>
    <row r="26" spans="1:2" ht="15.75">
      <c r="A26" s="21"/>
      <c r="B26" s="21"/>
    </row>
    <row r="27" spans="1:2" ht="15.75">
      <c r="A27" s="22" t="s">
        <v>515</v>
      </c>
      <c r="B27" s="23"/>
    </row>
  </sheetData>
  <sheetProtection password="E11D" sheet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0"/>
  <sheetViews>
    <sheetView showOutlineSymbols="0" zoomScalePageLayoutView="0" workbookViewId="0" topLeftCell="A32">
      <selection activeCell="D90" sqref="D90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17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48" t="str">
        <f>CONCATENATE("Име на отчитащото се предприятие: ",Начална!pdeName)</f>
        <v>Име на отчитащото се предприятие: ДОБРОТИЦА БСК АД-В ЛИКВИДАЦИЯ</v>
      </c>
      <c r="B3" s="348"/>
      <c r="C3" s="348"/>
      <c r="D3" s="348"/>
      <c r="E3" s="31"/>
      <c r="F3" s="340" t="s">
        <v>512</v>
      </c>
      <c r="G3" s="31"/>
      <c r="H3" s="32"/>
      <c r="I3" s="33" t="str">
        <f>CONCATENATE("ЕИК: ",Начална!pdeManager)</f>
        <v>ЕИК: 124015652</v>
      </c>
      <c r="J3" s="27"/>
      <c r="L3" s="28"/>
    </row>
    <row r="4" spans="1:12" ht="14.25">
      <c r="A4" s="349" t="str">
        <f>CONCATENATE("Отчетен период: от ",TEXT(Начална!B8,"dd.mm.yyyy")," г. до ",TEXT(Начална!B9,"dd.mm.yyyy")," г.")</f>
        <v>Отчетен период: от 01.01.2022 г. до 30.06.2022 г.</v>
      </c>
      <c r="B4" s="349"/>
      <c r="C4" s="349"/>
      <c r="D4" s="349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18</v>
      </c>
    </row>
    <row r="6" spans="1:12" ht="12">
      <c r="A6" s="36" t="s">
        <v>19</v>
      </c>
      <c r="B6" s="37"/>
      <c r="C6" s="37"/>
      <c r="D6" s="37"/>
      <c r="E6" s="37"/>
      <c r="F6" s="37"/>
      <c r="G6" s="36" t="s">
        <v>20</v>
      </c>
      <c r="H6" s="37"/>
      <c r="I6" s="37"/>
      <c r="J6" s="37"/>
      <c r="K6" s="37"/>
      <c r="L6" s="37"/>
    </row>
    <row r="7" spans="1:12" ht="13.5" customHeight="1">
      <c r="A7" s="38"/>
      <c r="B7" s="39" t="s">
        <v>21</v>
      </c>
      <c r="C7" s="40" t="s">
        <v>22</v>
      </c>
      <c r="D7" s="41"/>
      <c r="E7" s="42"/>
      <c r="F7" s="346" t="s">
        <v>23</v>
      </c>
      <c r="G7" s="38"/>
      <c r="H7" s="39" t="s">
        <v>21</v>
      </c>
      <c r="I7" s="40" t="s">
        <v>22</v>
      </c>
      <c r="J7" s="41"/>
      <c r="K7" s="42"/>
      <c r="L7" s="346" t="s">
        <v>23</v>
      </c>
    </row>
    <row r="8" spans="1:12" ht="24">
      <c r="A8" s="43" t="s">
        <v>24</v>
      </c>
      <c r="B8" s="39" t="s">
        <v>25</v>
      </c>
      <c r="C8" s="44" t="s">
        <v>26</v>
      </c>
      <c r="D8" s="45" t="s">
        <v>27</v>
      </c>
      <c r="E8" s="46" t="s">
        <v>28</v>
      </c>
      <c r="F8" s="347"/>
      <c r="G8" s="43" t="s">
        <v>24</v>
      </c>
      <c r="H8" s="39" t="s">
        <v>25</v>
      </c>
      <c r="I8" s="44" t="s">
        <v>26</v>
      </c>
      <c r="J8" s="45" t="s">
        <v>27</v>
      </c>
      <c r="K8" s="46" t="s">
        <v>28</v>
      </c>
      <c r="L8" s="347"/>
    </row>
    <row r="9" spans="1:12" ht="12">
      <c r="A9" s="43" t="s">
        <v>29</v>
      </c>
      <c r="B9" s="47" t="s">
        <v>30</v>
      </c>
      <c r="C9" s="47" t="s">
        <v>31</v>
      </c>
      <c r="D9" s="48">
        <v>2</v>
      </c>
      <c r="E9" s="48">
        <v>3</v>
      </c>
      <c r="F9" s="45">
        <v>4</v>
      </c>
      <c r="G9" s="49" t="s">
        <v>29</v>
      </c>
      <c r="H9" s="45" t="s">
        <v>30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32</v>
      </c>
      <c r="B10" s="47"/>
      <c r="C10" s="51"/>
      <c r="D10" s="51"/>
      <c r="E10" s="51"/>
      <c r="F10" s="52"/>
      <c r="G10" s="53" t="s">
        <v>33</v>
      </c>
      <c r="H10" s="54"/>
      <c r="I10" s="55"/>
      <c r="J10" s="55"/>
      <c r="K10" s="56"/>
      <c r="L10" s="56"/>
    </row>
    <row r="11" spans="1:12" ht="12">
      <c r="A11" s="53" t="s">
        <v>34</v>
      </c>
      <c r="B11" s="57"/>
      <c r="C11" s="58"/>
      <c r="D11" s="51"/>
      <c r="E11" s="51"/>
      <c r="F11" s="52"/>
      <c r="G11" s="59" t="s">
        <v>35</v>
      </c>
      <c r="H11" s="54"/>
      <c r="I11" s="55"/>
      <c r="J11" s="55"/>
      <c r="K11" s="56"/>
      <c r="L11" s="56"/>
    </row>
    <row r="12" spans="1:17" ht="12">
      <c r="A12" s="60" t="s">
        <v>36</v>
      </c>
      <c r="B12" s="54" t="s">
        <v>37</v>
      </c>
      <c r="C12" s="61"/>
      <c r="D12" s="62"/>
      <c r="E12" s="63">
        <f>C12+D12</f>
        <v>0</v>
      </c>
      <c r="F12" s="64">
        <v>126</v>
      </c>
      <c r="G12" s="65" t="s">
        <v>38</v>
      </c>
      <c r="H12" s="66" t="s">
        <v>39</v>
      </c>
      <c r="I12" s="64"/>
      <c r="J12" s="64">
        <v>89</v>
      </c>
      <c r="K12" s="63">
        <f>I12+J12</f>
        <v>89</v>
      </c>
      <c r="L12" s="64">
        <v>89</v>
      </c>
      <c r="M12" s="67"/>
      <c r="N12" s="67"/>
      <c r="O12" s="67"/>
      <c r="P12" s="67"/>
      <c r="Q12" s="67"/>
    </row>
    <row r="13" spans="1:17" ht="12">
      <c r="A13" s="60" t="s">
        <v>40</v>
      </c>
      <c r="B13" s="54" t="s">
        <v>41</v>
      </c>
      <c r="C13" s="68"/>
      <c r="D13" s="62"/>
      <c r="E13" s="63">
        <f aca="true" t="shared" si="0" ref="E13:E71">C13+D13</f>
        <v>0</v>
      </c>
      <c r="F13" s="64">
        <v>45</v>
      </c>
      <c r="G13" s="69" t="s">
        <v>42</v>
      </c>
      <c r="H13" s="66" t="s">
        <v>43</v>
      </c>
      <c r="I13" s="70"/>
      <c r="J13" s="70"/>
      <c r="K13" s="63">
        <f>I13+J13</f>
        <v>0</v>
      </c>
      <c r="L13" s="70"/>
      <c r="M13" s="67"/>
      <c r="N13" s="67"/>
      <c r="O13" s="67"/>
      <c r="P13" s="67"/>
      <c r="Q13" s="67"/>
    </row>
    <row r="14" spans="1:17" ht="12">
      <c r="A14" s="71" t="s">
        <v>44</v>
      </c>
      <c r="B14" s="54" t="s">
        <v>45</v>
      </c>
      <c r="C14" s="68"/>
      <c r="D14" s="62"/>
      <c r="E14" s="63">
        <f t="shared" si="0"/>
        <v>0</v>
      </c>
      <c r="F14" s="64"/>
      <c r="G14" s="69" t="s">
        <v>46</v>
      </c>
      <c r="H14" s="66" t="s">
        <v>47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48</v>
      </c>
      <c r="B15" s="54" t="s">
        <v>49</v>
      </c>
      <c r="C15" s="68"/>
      <c r="D15" s="62"/>
      <c r="E15" s="63">
        <f t="shared" si="0"/>
        <v>0</v>
      </c>
      <c r="F15" s="64">
        <v>13</v>
      </c>
      <c r="G15" s="69" t="s">
        <v>50</v>
      </c>
      <c r="H15" s="66" t="s">
        <v>51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52</v>
      </c>
      <c r="B16" s="54" t="s">
        <v>53</v>
      </c>
      <c r="C16" s="68"/>
      <c r="D16" s="62"/>
      <c r="E16" s="63">
        <f t="shared" si="0"/>
        <v>0</v>
      </c>
      <c r="F16" s="64"/>
      <c r="G16" s="73" t="s">
        <v>54</v>
      </c>
      <c r="H16" s="74" t="s">
        <v>55</v>
      </c>
      <c r="I16" s="75">
        <f>I15+I12</f>
        <v>0</v>
      </c>
      <c r="J16" s="75">
        <f>J15+J12</f>
        <v>89</v>
      </c>
      <c r="K16" s="75">
        <f>K15+K12</f>
        <v>89</v>
      </c>
      <c r="L16" s="75">
        <f>L15+L12</f>
        <v>89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56</v>
      </c>
      <c r="B17" s="76" t="s">
        <v>57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58</v>
      </c>
      <c r="B18" s="54" t="s">
        <v>59</v>
      </c>
      <c r="C18" s="68"/>
      <c r="D18" s="62"/>
      <c r="E18" s="63">
        <f t="shared" si="0"/>
        <v>0</v>
      </c>
      <c r="F18" s="64"/>
      <c r="G18" s="77" t="s">
        <v>60</v>
      </c>
      <c r="H18" s="74" t="s">
        <v>61</v>
      </c>
      <c r="I18" s="78"/>
      <c r="J18" s="78">
        <v>316</v>
      </c>
      <c r="K18" s="63">
        <f>I18+J18</f>
        <v>316</v>
      </c>
      <c r="L18" s="79">
        <v>656</v>
      </c>
      <c r="M18" s="67"/>
      <c r="N18" s="67"/>
      <c r="O18" s="67"/>
      <c r="P18" s="67"/>
      <c r="Q18" s="67"/>
    </row>
    <row r="19" spans="1:17" ht="12">
      <c r="A19" s="71" t="s">
        <v>62</v>
      </c>
      <c r="B19" s="54" t="s">
        <v>63</v>
      </c>
      <c r="C19" s="80"/>
      <c r="D19" s="81"/>
      <c r="E19" s="63">
        <f t="shared" si="0"/>
        <v>0</v>
      </c>
      <c r="F19" s="70"/>
      <c r="G19" s="77" t="s">
        <v>64</v>
      </c>
      <c r="H19" s="74" t="s">
        <v>65</v>
      </c>
      <c r="I19" s="78"/>
      <c r="J19" s="78">
        <v>36</v>
      </c>
      <c r="K19" s="63">
        <f>I19+J19</f>
        <v>36</v>
      </c>
      <c r="L19" s="79">
        <v>4</v>
      </c>
      <c r="M19" s="67"/>
      <c r="N19" s="67"/>
      <c r="O19" s="67"/>
      <c r="P19" s="67"/>
      <c r="Q19" s="67"/>
    </row>
    <row r="20" spans="1:16" ht="12">
      <c r="A20" s="71" t="s">
        <v>66</v>
      </c>
      <c r="B20" s="54" t="s">
        <v>67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54</v>
      </c>
      <c r="B21" s="86" t="s">
        <v>68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184</v>
      </c>
      <c r="G21" s="77" t="s">
        <v>69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70</v>
      </c>
      <c r="H22" s="54" t="s">
        <v>71</v>
      </c>
      <c r="I22" s="64"/>
      <c r="J22" s="64"/>
      <c r="K22" s="90">
        <f>I22+J22</f>
        <v>0</v>
      </c>
      <c r="L22" s="64"/>
    </row>
    <row r="23" spans="1:12" ht="12">
      <c r="A23" s="53" t="s">
        <v>72</v>
      </c>
      <c r="B23" s="93"/>
      <c r="C23" s="87"/>
      <c r="D23" s="89"/>
      <c r="E23" s="90"/>
      <c r="F23" s="91"/>
      <c r="G23" s="71" t="s">
        <v>73</v>
      </c>
      <c r="H23" s="54" t="s">
        <v>74</v>
      </c>
      <c r="I23" s="78"/>
      <c r="J23" s="78">
        <v>-1189</v>
      </c>
      <c r="K23" s="90">
        <f>I23+J23</f>
        <v>-1189</v>
      </c>
      <c r="L23" s="78">
        <v>-2426</v>
      </c>
    </row>
    <row r="24" spans="1:22" ht="12">
      <c r="A24" s="71" t="s">
        <v>75</v>
      </c>
      <c r="B24" s="54" t="s">
        <v>76</v>
      </c>
      <c r="C24" s="61"/>
      <c r="D24" s="61"/>
      <c r="E24" s="63">
        <f t="shared" si="0"/>
        <v>0</v>
      </c>
      <c r="F24" s="61"/>
      <c r="G24" s="73" t="s">
        <v>77</v>
      </c>
      <c r="H24" s="74" t="s">
        <v>78</v>
      </c>
      <c r="I24" s="75">
        <f>I23+I22</f>
        <v>0</v>
      </c>
      <c r="J24" s="75">
        <f>J23+J22</f>
        <v>-1189</v>
      </c>
      <c r="K24" s="75">
        <f>K23+K22</f>
        <v>-1189</v>
      </c>
      <c r="L24" s="75">
        <f>L23+L22</f>
        <v>-2426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79</v>
      </c>
      <c r="B25" s="54" t="s">
        <v>80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81</v>
      </c>
      <c r="B26" s="54" t="s">
        <v>82</v>
      </c>
      <c r="C26" s="61"/>
      <c r="D26" s="61"/>
      <c r="E26" s="63">
        <f t="shared" si="0"/>
        <v>0</v>
      </c>
      <c r="F26" s="61"/>
      <c r="G26" s="95" t="s">
        <v>83</v>
      </c>
      <c r="H26" s="96" t="s">
        <v>84</v>
      </c>
      <c r="I26" s="75">
        <f>I24+I18+I16+I19</f>
        <v>0</v>
      </c>
      <c r="J26" s="75">
        <f>J24+J18+J16+J19</f>
        <v>-748</v>
      </c>
      <c r="K26" s="75">
        <f>K24+K18+K16+K19</f>
        <v>-748</v>
      </c>
      <c r="L26" s="75">
        <f>L24+L18+L16+L19</f>
        <v>-1677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85</v>
      </c>
      <c r="B27" s="54" t="s">
        <v>86</v>
      </c>
      <c r="C27" s="61"/>
      <c r="D27" s="61"/>
      <c r="E27" s="63">
        <f t="shared" si="0"/>
        <v>0</v>
      </c>
      <c r="F27" s="61">
        <v>40</v>
      </c>
      <c r="G27" s="97" t="s">
        <v>87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88</v>
      </c>
      <c r="B28" s="93" t="s">
        <v>89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40</v>
      </c>
      <c r="G28" s="77" t="s">
        <v>90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91</v>
      </c>
      <c r="B29" s="54"/>
      <c r="C29" s="87"/>
      <c r="D29" s="89"/>
      <c r="E29" s="90"/>
      <c r="F29" s="91"/>
      <c r="G29" s="92" t="s">
        <v>92</v>
      </c>
      <c r="H29" s="54" t="s">
        <v>93</v>
      </c>
      <c r="I29" s="64"/>
      <c r="J29" s="64"/>
      <c r="K29" s="63">
        <f aca="true" t="shared" si="1" ref="K29:K39">I29+J29</f>
        <v>0</v>
      </c>
      <c r="L29" s="64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94</v>
      </c>
      <c r="B30" s="54" t="s">
        <v>95</v>
      </c>
      <c r="C30" s="68"/>
      <c r="D30" s="68"/>
      <c r="E30" s="63">
        <f t="shared" si="0"/>
        <v>0</v>
      </c>
      <c r="F30" s="68"/>
      <c r="G30" s="100" t="s">
        <v>96</v>
      </c>
      <c r="H30" s="66" t="s">
        <v>97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98</v>
      </c>
      <c r="B31" s="76" t="s">
        <v>99</v>
      </c>
      <c r="C31" s="68"/>
      <c r="D31" s="68"/>
      <c r="E31" s="63">
        <f t="shared" si="0"/>
        <v>0</v>
      </c>
      <c r="F31" s="68"/>
      <c r="G31" s="100" t="s">
        <v>100</v>
      </c>
      <c r="H31" s="66" t="s">
        <v>101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102</v>
      </c>
      <c r="B32" s="54" t="s">
        <v>103</v>
      </c>
      <c r="C32" s="68"/>
      <c r="D32" s="68"/>
      <c r="E32" s="63">
        <f t="shared" si="0"/>
        <v>0</v>
      </c>
      <c r="F32" s="68"/>
      <c r="G32" s="100" t="s">
        <v>104</v>
      </c>
      <c r="H32" s="66" t="s">
        <v>105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106</v>
      </c>
      <c r="B33" s="54" t="s">
        <v>107</v>
      </c>
      <c r="C33" s="61"/>
      <c r="D33" s="61"/>
      <c r="E33" s="63">
        <f t="shared" si="0"/>
        <v>0</v>
      </c>
      <c r="F33" s="61"/>
      <c r="G33" s="100" t="s">
        <v>108</v>
      </c>
      <c r="H33" s="66" t="s">
        <v>109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110</v>
      </c>
      <c r="B34" s="54" t="s">
        <v>111</v>
      </c>
      <c r="C34" s="64"/>
      <c r="D34" s="64"/>
      <c r="E34" s="63">
        <f t="shared" si="0"/>
        <v>0</v>
      </c>
      <c r="F34" s="64"/>
      <c r="G34" s="65" t="s">
        <v>112</v>
      </c>
      <c r="H34" s="66" t="s">
        <v>113</v>
      </c>
      <c r="I34" s="64"/>
      <c r="J34" s="64"/>
      <c r="K34" s="63">
        <f t="shared" si="1"/>
        <v>0</v>
      </c>
      <c r="L34" s="64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114</v>
      </c>
      <c r="B35" s="86" t="s">
        <v>115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116</v>
      </c>
      <c r="H35" s="66" t="s">
        <v>117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118</v>
      </c>
      <c r="B36" s="86" t="s">
        <v>119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224</v>
      </c>
      <c r="G36" s="65" t="s">
        <v>120</v>
      </c>
      <c r="H36" s="66" t="s">
        <v>121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122</v>
      </c>
      <c r="B37" s="54"/>
      <c r="C37" s="87"/>
      <c r="D37" s="89"/>
      <c r="E37" s="90"/>
      <c r="F37" s="91"/>
      <c r="G37" s="92" t="s">
        <v>123</v>
      </c>
      <c r="H37" s="54" t="s">
        <v>124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125</v>
      </c>
      <c r="B38" s="54"/>
      <c r="C38" s="87"/>
      <c r="D38" s="89"/>
      <c r="E38" s="90"/>
      <c r="F38" s="91"/>
      <c r="G38" s="92" t="s">
        <v>126</v>
      </c>
      <c r="H38" s="54" t="s">
        <v>127</v>
      </c>
      <c r="I38" s="64"/>
      <c r="J38" s="64"/>
      <c r="K38" s="63">
        <f t="shared" si="1"/>
        <v>0</v>
      </c>
      <c r="L38" s="64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128</v>
      </c>
      <c r="B39" s="54" t="s">
        <v>129</v>
      </c>
      <c r="C39" s="103"/>
      <c r="D39" s="103"/>
      <c r="E39" s="63">
        <f t="shared" si="0"/>
        <v>0</v>
      </c>
      <c r="F39" s="103"/>
      <c r="G39" s="100" t="s">
        <v>130</v>
      </c>
      <c r="H39" s="104" t="s">
        <v>131</v>
      </c>
      <c r="I39" s="64"/>
      <c r="J39" s="64"/>
      <c r="K39" s="63">
        <f t="shared" si="1"/>
        <v>0</v>
      </c>
      <c r="L39" s="64"/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132</v>
      </c>
      <c r="B40" s="54" t="s">
        <v>133</v>
      </c>
      <c r="C40" s="68"/>
      <c r="D40" s="68"/>
      <c r="E40" s="63">
        <f t="shared" si="0"/>
        <v>0</v>
      </c>
      <c r="F40" s="68"/>
      <c r="G40" s="73" t="s">
        <v>54</v>
      </c>
      <c r="H40" s="105" t="s">
        <v>134</v>
      </c>
      <c r="I40" s="75">
        <f>SUM(I29:I39)</f>
        <v>0</v>
      </c>
      <c r="J40" s="75">
        <f>SUM(J29:J39)</f>
        <v>0</v>
      </c>
      <c r="K40" s="75">
        <f>SUM(K29:K39)</f>
        <v>0</v>
      </c>
      <c r="L40" s="75">
        <f>SUM(L29:L39)</f>
        <v>0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135</v>
      </c>
      <c r="B41" s="54" t="s">
        <v>136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137</v>
      </c>
      <c r="B42" s="76" t="s">
        <v>138</v>
      </c>
      <c r="C42" s="68"/>
      <c r="D42" s="68"/>
      <c r="E42" s="63">
        <f t="shared" si="0"/>
        <v>0</v>
      </c>
      <c r="F42" s="68"/>
      <c r="G42" s="77" t="s">
        <v>139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110</v>
      </c>
      <c r="B43" s="54" t="s">
        <v>140</v>
      </c>
      <c r="C43" s="68"/>
      <c r="D43" s="68"/>
      <c r="E43" s="63">
        <f t="shared" si="0"/>
        <v>0</v>
      </c>
      <c r="F43" s="68"/>
      <c r="G43" s="100" t="s">
        <v>141</v>
      </c>
      <c r="H43" s="66" t="s">
        <v>142</v>
      </c>
      <c r="I43" s="64"/>
      <c r="J43" s="64">
        <v>808</v>
      </c>
      <c r="K43" s="63">
        <f aca="true" t="shared" si="2" ref="K43:K50">I43+J43</f>
        <v>808</v>
      </c>
      <c r="L43" s="64">
        <v>1852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54</v>
      </c>
      <c r="B44" s="86" t="s">
        <v>143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144</v>
      </c>
      <c r="H44" s="66" t="s">
        <v>145</v>
      </c>
      <c r="I44" s="64"/>
      <c r="J44" s="64"/>
      <c r="K44" s="63">
        <f t="shared" si="2"/>
        <v>0</v>
      </c>
      <c r="L44" s="64">
        <v>96</v>
      </c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146</v>
      </c>
      <c r="H45" s="54" t="s">
        <v>147</v>
      </c>
      <c r="I45" s="64"/>
      <c r="J45" s="64"/>
      <c r="K45" s="63">
        <f t="shared" si="2"/>
        <v>0</v>
      </c>
      <c r="L45" s="64">
        <v>1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148</v>
      </c>
      <c r="B46" s="54"/>
      <c r="C46" s="87"/>
      <c r="D46" s="89"/>
      <c r="E46" s="90"/>
      <c r="F46" s="91"/>
      <c r="G46" s="92" t="s">
        <v>149</v>
      </c>
      <c r="H46" s="54" t="s">
        <v>150</v>
      </c>
      <c r="I46" s="64"/>
      <c r="J46" s="64"/>
      <c r="K46" s="63">
        <f t="shared" si="2"/>
        <v>0</v>
      </c>
      <c r="L46" s="64">
        <v>1</v>
      </c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151</v>
      </c>
      <c r="B47" s="54" t="s">
        <v>152</v>
      </c>
      <c r="C47" s="68"/>
      <c r="D47" s="68">
        <v>59</v>
      </c>
      <c r="E47" s="63">
        <f t="shared" si="0"/>
        <v>59</v>
      </c>
      <c r="F47" s="68">
        <v>92</v>
      </c>
      <c r="G47" s="100" t="s">
        <v>153</v>
      </c>
      <c r="H47" s="66" t="s">
        <v>142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154</v>
      </c>
      <c r="B48" s="54" t="s">
        <v>155</v>
      </c>
      <c r="C48" s="68"/>
      <c r="D48" s="68"/>
      <c r="E48" s="63">
        <f t="shared" si="0"/>
        <v>0</v>
      </c>
      <c r="F48" s="68"/>
      <c r="G48" s="100" t="s">
        <v>156</v>
      </c>
      <c r="H48" s="66" t="s">
        <v>157</v>
      </c>
      <c r="I48" s="64"/>
      <c r="J48" s="64"/>
      <c r="K48" s="63">
        <f t="shared" si="2"/>
        <v>0</v>
      </c>
      <c r="L48" s="64">
        <v>30</v>
      </c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158</v>
      </c>
      <c r="B49" s="54" t="s">
        <v>159</v>
      </c>
      <c r="C49" s="61"/>
      <c r="D49" s="61"/>
      <c r="E49" s="63">
        <f t="shared" si="0"/>
        <v>0</v>
      </c>
      <c r="F49" s="61"/>
      <c r="G49" s="100" t="s">
        <v>160</v>
      </c>
      <c r="H49" s="66" t="s">
        <v>161</v>
      </c>
      <c r="I49" s="64"/>
      <c r="J49" s="64"/>
      <c r="K49" s="63">
        <f t="shared" si="2"/>
        <v>0</v>
      </c>
      <c r="L49" s="64">
        <v>6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162</v>
      </c>
      <c r="B50" s="76" t="s">
        <v>163</v>
      </c>
      <c r="C50" s="68"/>
      <c r="D50" s="68"/>
      <c r="E50" s="63">
        <f t="shared" si="0"/>
        <v>0</v>
      </c>
      <c r="F50" s="68"/>
      <c r="G50" s="100" t="s">
        <v>66</v>
      </c>
      <c r="H50" s="66" t="s">
        <v>164</v>
      </c>
      <c r="I50" s="64"/>
      <c r="J50" s="64"/>
      <c r="K50" s="63">
        <f t="shared" si="2"/>
        <v>0</v>
      </c>
      <c r="L50" s="64">
        <v>9</v>
      </c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165</v>
      </c>
      <c r="B51" s="54" t="s">
        <v>166</v>
      </c>
      <c r="C51" s="68"/>
      <c r="D51" s="68"/>
      <c r="E51" s="63">
        <f t="shared" si="0"/>
        <v>0</v>
      </c>
      <c r="F51" s="68"/>
      <c r="G51" s="73" t="s">
        <v>88</v>
      </c>
      <c r="H51" s="74" t="s">
        <v>167</v>
      </c>
      <c r="I51" s="75">
        <f>SUM(I43:I50)</f>
        <v>0</v>
      </c>
      <c r="J51" s="75">
        <f>SUM(J43:J50)</f>
        <v>808</v>
      </c>
      <c r="K51" s="75">
        <f>SUM(K43:K50)</f>
        <v>808</v>
      </c>
      <c r="L51" s="75">
        <f>SUM(L43:L50)</f>
        <v>1995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168</v>
      </c>
      <c r="B52" s="54" t="s">
        <v>169</v>
      </c>
      <c r="C52" s="68"/>
      <c r="D52" s="68"/>
      <c r="E52" s="63">
        <f t="shared" si="0"/>
        <v>0</v>
      </c>
      <c r="F52" s="68"/>
      <c r="G52" s="97" t="s">
        <v>170</v>
      </c>
      <c r="H52" s="74" t="s">
        <v>171</v>
      </c>
      <c r="I52" s="75">
        <f>I40+I51</f>
        <v>0</v>
      </c>
      <c r="J52" s="75">
        <f>J40+J51</f>
        <v>808</v>
      </c>
      <c r="K52" s="75">
        <f>K40+K51</f>
        <v>808</v>
      </c>
      <c r="L52" s="75">
        <f>L40+L51</f>
        <v>1995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88</v>
      </c>
      <c r="B53" s="86" t="s">
        <v>172</v>
      </c>
      <c r="C53" s="87">
        <f>SUM(C47:C52)</f>
        <v>0</v>
      </c>
      <c r="D53" s="88">
        <f>SUM(D47:D52)</f>
        <v>59</v>
      </c>
      <c r="E53" s="63">
        <f t="shared" si="0"/>
        <v>59</v>
      </c>
      <c r="F53" s="88">
        <f>SUM(F47:F52)</f>
        <v>92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173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174</v>
      </c>
      <c r="B55" s="76" t="s">
        <v>175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176</v>
      </c>
      <c r="B56" s="54" t="s">
        <v>177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178</v>
      </c>
      <c r="B57" s="54" t="s">
        <v>179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180</v>
      </c>
      <c r="B58" s="54" t="s">
        <v>181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182</v>
      </c>
      <c r="B59" s="54" t="s">
        <v>183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184</v>
      </c>
      <c r="B60" s="54" t="s">
        <v>185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186</v>
      </c>
      <c r="B61" s="54" t="s">
        <v>187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188</v>
      </c>
      <c r="B62" s="54" t="s">
        <v>189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190</v>
      </c>
      <c r="B63" s="54" t="s">
        <v>191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110</v>
      </c>
      <c r="B64" s="54" t="s">
        <v>192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114</v>
      </c>
      <c r="B65" s="93" t="s">
        <v>193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194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195</v>
      </c>
      <c r="B67" s="54" t="s">
        <v>196</v>
      </c>
      <c r="C67" s="64"/>
      <c r="D67" s="64"/>
      <c r="E67" s="63">
        <f t="shared" si="0"/>
        <v>0</v>
      </c>
      <c r="F67" s="64">
        <v>2</v>
      </c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197</v>
      </c>
      <c r="B68" s="54" t="s">
        <v>198</v>
      </c>
      <c r="C68" s="64"/>
      <c r="D68" s="64">
        <v>1</v>
      </c>
      <c r="E68" s="63">
        <f t="shared" si="0"/>
        <v>1</v>
      </c>
      <c r="F68" s="64"/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77</v>
      </c>
      <c r="B69" s="86" t="s">
        <v>199</v>
      </c>
      <c r="C69" s="101">
        <f>C68+C67</f>
        <v>0</v>
      </c>
      <c r="D69" s="102">
        <f>D68+D67</f>
        <v>1</v>
      </c>
      <c r="E69" s="63">
        <f t="shared" si="0"/>
        <v>1</v>
      </c>
      <c r="F69" s="102">
        <f>F68+F67</f>
        <v>2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200</v>
      </c>
      <c r="B70" s="44" t="s">
        <v>201</v>
      </c>
      <c r="C70" s="91">
        <f>C69+C65+C53+C44</f>
        <v>0</v>
      </c>
      <c r="D70" s="75">
        <f>D69+D65+D53+D44</f>
        <v>60</v>
      </c>
      <c r="E70" s="63">
        <f t="shared" si="0"/>
        <v>60</v>
      </c>
      <c r="F70" s="75">
        <f>F69+F65+F53+F44</f>
        <v>94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202</v>
      </c>
      <c r="B71" s="44" t="s">
        <v>203</v>
      </c>
      <c r="C71" s="87">
        <f>C70+C36</f>
        <v>0</v>
      </c>
      <c r="D71" s="88">
        <f>D70+D36</f>
        <v>60</v>
      </c>
      <c r="E71" s="63">
        <f t="shared" si="0"/>
        <v>60</v>
      </c>
      <c r="F71" s="88">
        <f>F70+F36</f>
        <v>318</v>
      </c>
      <c r="G71" s="117" t="s">
        <v>204</v>
      </c>
      <c r="H71" s="96" t="s">
        <v>205</v>
      </c>
      <c r="I71" s="75">
        <f>I52+I26</f>
        <v>0</v>
      </c>
      <c r="J71" s="75">
        <f>J52+J26</f>
        <v>60</v>
      </c>
      <c r="K71" s="75">
        <f>K52+K26</f>
        <v>60</v>
      </c>
      <c r="L71" s="75">
        <f>L52+L26</f>
        <v>318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">
      <c r="A75" s="127" t="s">
        <v>556</v>
      </c>
      <c r="B75" s="128"/>
      <c r="C75" s="129"/>
      <c r="D75" s="130" t="s">
        <v>206</v>
      </c>
      <c r="E75" s="130"/>
      <c r="F75" s="131" t="s">
        <v>207</v>
      </c>
      <c r="G75" s="132" t="s">
        <v>513</v>
      </c>
      <c r="H75" s="133"/>
      <c r="I75" s="28" t="s">
        <v>207</v>
      </c>
      <c r="J75" s="28"/>
      <c r="K75" s="130"/>
      <c r="L75" s="28"/>
    </row>
    <row r="76" spans="1:12" ht="12">
      <c r="A76" s="127"/>
      <c r="B76" s="128"/>
      <c r="C76" s="129"/>
      <c r="D76" s="130"/>
      <c r="E76" s="130"/>
      <c r="F76" s="131"/>
      <c r="G76" s="132"/>
      <c r="H76" s="133"/>
      <c r="I76" s="28"/>
      <c r="J76" s="28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fitToHeight="1" fitToWidth="1" horizontalDpi="600" verticalDpi="600" orientation="landscape" paperSize="9" scale="55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4">
      <selection activeCell="A40" sqref="A40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208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ДОБРОТИЦА БСК АД-В ЛИКВИДАЦИЯ</v>
      </c>
      <c r="B3" s="159"/>
      <c r="C3" s="160"/>
      <c r="D3" s="160" t="s">
        <v>512</v>
      </c>
      <c r="E3" s="161"/>
      <c r="F3" s="33" t="str">
        <f>bulstat</f>
        <v>ЕИК: 124015652</v>
      </c>
      <c r="G3" s="27"/>
      <c r="H3" s="27"/>
    </row>
    <row r="4" spans="1:8" ht="15">
      <c r="A4" s="159" t="str">
        <f>'справка №1-БАЛАНС'!A4:D4</f>
        <v>Отчетен период: от 01.01.2022 г. до 30.06.2022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209</v>
      </c>
    </row>
    <row r="6" spans="1:8" ht="25.5">
      <c r="A6" s="163" t="s">
        <v>210</v>
      </c>
      <c r="B6" s="164" t="s">
        <v>211</v>
      </c>
      <c r="C6" s="165" t="s">
        <v>22</v>
      </c>
      <c r="D6" s="164" t="s">
        <v>212</v>
      </c>
      <c r="E6" s="163" t="s">
        <v>213</v>
      </c>
      <c r="F6" s="164" t="s">
        <v>211</v>
      </c>
      <c r="G6" s="165" t="s">
        <v>22</v>
      </c>
      <c r="H6" s="164" t="s">
        <v>212</v>
      </c>
    </row>
    <row r="7" spans="1:8" ht="12.75">
      <c r="A7" s="166" t="s">
        <v>29</v>
      </c>
      <c r="B7" s="167" t="s">
        <v>30</v>
      </c>
      <c r="C7" s="168">
        <v>1</v>
      </c>
      <c r="D7" s="168">
        <v>2</v>
      </c>
      <c r="E7" s="166" t="s">
        <v>29</v>
      </c>
      <c r="F7" s="167" t="s">
        <v>30</v>
      </c>
      <c r="G7" s="168">
        <v>1</v>
      </c>
      <c r="H7" s="168">
        <v>2</v>
      </c>
    </row>
    <row r="8" spans="1:8" ht="12.75">
      <c r="A8" s="169" t="s">
        <v>214</v>
      </c>
      <c r="B8" s="169"/>
      <c r="C8" s="170"/>
      <c r="D8" s="170"/>
      <c r="E8" s="171" t="s">
        <v>215</v>
      </c>
      <c r="F8" s="171"/>
      <c r="G8" s="172"/>
      <c r="H8" s="172"/>
    </row>
    <row r="9" spans="1:18" ht="12.75">
      <c r="A9" s="173" t="s">
        <v>216</v>
      </c>
      <c r="B9" s="174" t="s">
        <v>217</v>
      </c>
      <c r="C9" s="175">
        <v>2</v>
      </c>
      <c r="D9" s="175">
        <v>9</v>
      </c>
      <c r="E9" s="176" t="s">
        <v>218</v>
      </c>
      <c r="F9" s="177" t="s">
        <v>219</v>
      </c>
      <c r="G9" s="178">
        <f>SUM(G10:G12)</f>
        <v>452</v>
      </c>
      <c r="H9" s="179">
        <f>SUM(H10:H12)</f>
        <v>5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220</v>
      </c>
      <c r="B10" s="174" t="s">
        <v>221</v>
      </c>
      <c r="C10" s="175">
        <v>3</v>
      </c>
      <c r="D10" s="175">
        <v>11</v>
      </c>
      <c r="E10" s="176" t="s">
        <v>222</v>
      </c>
      <c r="F10" s="177" t="s">
        <v>223</v>
      </c>
      <c r="G10" s="175">
        <v>452</v>
      </c>
      <c r="H10" s="175">
        <v>5</v>
      </c>
    </row>
    <row r="11" spans="1:8" ht="12.75">
      <c r="A11" s="173" t="s">
        <v>224</v>
      </c>
      <c r="B11" s="174" t="s">
        <v>225</v>
      </c>
      <c r="C11" s="175">
        <v>2</v>
      </c>
      <c r="D11" s="175">
        <v>5</v>
      </c>
      <c r="E11" s="176" t="s">
        <v>226</v>
      </c>
      <c r="F11" s="177" t="s">
        <v>227</v>
      </c>
      <c r="G11" s="175"/>
      <c r="H11" s="175"/>
    </row>
    <row r="12" spans="1:8" ht="12.75">
      <c r="A12" s="173" t="s">
        <v>228</v>
      </c>
      <c r="B12" s="174" t="s">
        <v>229</v>
      </c>
      <c r="C12" s="175"/>
      <c r="D12" s="175"/>
      <c r="E12" s="176" t="s">
        <v>230</v>
      </c>
      <c r="F12" s="177" t="s">
        <v>231</v>
      </c>
      <c r="G12" s="175"/>
      <c r="H12" s="175"/>
    </row>
    <row r="13" spans="1:8" ht="25.5">
      <c r="A13" s="173" t="s">
        <v>232</v>
      </c>
      <c r="B13" s="174" t="s">
        <v>233</v>
      </c>
      <c r="C13" s="175">
        <v>224</v>
      </c>
      <c r="D13" s="175"/>
      <c r="E13" s="176" t="s">
        <v>234</v>
      </c>
      <c r="F13" s="177" t="s">
        <v>235</v>
      </c>
      <c r="G13" s="175">
        <v>95</v>
      </c>
      <c r="H13" s="175"/>
    </row>
    <row r="14" spans="1:8" ht="12.75">
      <c r="A14" s="173" t="s">
        <v>236</v>
      </c>
      <c r="B14" s="174" t="s">
        <v>237</v>
      </c>
      <c r="C14" s="175"/>
      <c r="D14" s="175"/>
      <c r="E14" s="176" t="s">
        <v>238</v>
      </c>
      <c r="F14" s="177" t="s">
        <v>239</v>
      </c>
      <c r="G14" s="175"/>
      <c r="H14" s="175">
        <v>37</v>
      </c>
    </row>
    <row r="15" spans="1:8" ht="12.75">
      <c r="A15" s="173" t="s">
        <v>240</v>
      </c>
      <c r="B15" s="174" t="s">
        <v>241</v>
      </c>
      <c r="C15" s="175"/>
      <c r="D15" s="175">
        <v>5</v>
      </c>
      <c r="E15" s="181" t="s">
        <v>242</v>
      </c>
      <c r="F15" s="182" t="s">
        <v>243</v>
      </c>
      <c r="G15" s="183"/>
      <c r="H15" s="183"/>
    </row>
    <row r="16" spans="1:8" ht="12.75">
      <c r="A16" s="181" t="s">
        <v>244</v>
      </c>
      <c r="B16" s="174" t="s">
        <v>245</v>
      </c>
      <c r="C16" s="183"/>
      <c r="D16" s="183"/>
      <c r="E16" s="176" t="s">
        <v>246</v>
      </c>
      <c r="F16" s="182" t="s">
        <v>247</v>
      </c>
      <c r="G16" s="175"/>
      <c r="H16" s="175"/>
    </row>
    <row r="17" spans="1:18" ht="13.5">
      <c r="A17" s="176" t="s">
        <v>248</v>
      </c>
      <c r="B17" s="182" t="s">
        <v>249</v>
      </c>
      <c r="C17" s="175"/>
      <c r="D17" s="175"/>
      <c r="E17" s="184" t="s">
        <v>250</v>
      </c>
      <c r="F17" s="185" t="s">
        <v>251</v>
      </c>
      <c r="G17" s="178">
        <f>+G16+G14+G13+G9</f>
        <v>547</v>
      </c>
      <c r="H17" s="178">
        <f>+H16+H14+H13+H9</f>
        <v>42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252</v>
      </c>
      <c r="B18" s="186" t="s">
        <v>253</v>
      </c>
      <c r="C18" s="178">
        <f>SUM(C9:C15)+C17</f>
        <v>231</v>
      </c>
      <c r="D18" s="178">
        <f>SUM(D9:D15)+D17</f>
        <v>30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254</v>
      </c>
      <c r="B19" s="185" t="s">
        <v>255</v>
      </c>
      <c r="C19" s="190">
        <f>+IF((G17-C18)&lt;0,0,(G17-C18))</f>
        <v>316</v>
      </c>
      <c r="D19" s="190">
        <f>+IF((H17-D18)&lt;0,0,(H17-D18))</f>
        <v>12</v>
      </c>
      <c r="E19" s="191" t="s">
        <v>256</v>
      </c>
      <c r="F19" s="192" t="s">
        <v>257</v>
      </c>
      <c r="G19" s="179">
        <f>+IF((C18-G17)&lt;0,0,(C18-G17))</f>
        <v>0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258</v>
      </c>
      <c r="B20" s="186" t="s">
        <v>259</v>
      </c>
      <c r="C20" s="175"/>
      <c r="D20" s="175"/>
      <c r="E20" s="189" t="s">
        <v>260</v>
      </c>
      <c r="F20" s="193" t="s">
        <v>261</v>
      </c>
      <c r="G20" s="178">
        <f>IF((C19=0),(G19+C20),IF((C19-C20)&lt;0,C20-C19,0))</f>
        <v>0</v>
      </c>
      <c r="H20" s="178">
        <f>IF((D19=0),(H19+D20),IF((D19-D20)&lt;0,D20-D19,0))</f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262</v>
      </c>
      <c r="B21" s="194" t="s">
        <v>263</v>
      </c>
      <c r="C21" s="195">
        <f>IF((C19-C20&gt;0),(C19-C20),0)</f>
        <v>316</v>
      </c>
      <c r="D21" s="195">
        <f>IF((D19-D20&gt;0),(D19-D20),0)</f>
        <v>12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264</v>
      </c>
      <c r="B23" s="164"/>
      <c r="C23" s="178"/>
      <c r="D23" s="178"/>
      <c r="E23" s="171" t="s">
        <v>265</v>
      </c>
      <c r="F23" s="196"/>
      <c r="G23" s="178"/>
      <c r="H23" s="178"/>
    </row>
    <row r="24" spans="1:18" ht="12.75">
      <c r="A24" s="176" t="s">
        <v>266</v>
      </c>
      <c r="B24" s="174" t="s">
        <v>267</v>
      </c>
      <c r="C24" s="175"/>
      <c r="D24" s="175"/>
      <c r="E24" s="176" t="s">
        <v>218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268</v>
      </c>
      <c r="B25" s="197" t="s">
        <v>269</v>
      </c>
      <c r="C25" s="175">
        <v>1</v>
      </c>
      <c r="D25" s="175"/>
      <c r="E25" s="176" t="s">
        <v>270</v>
      </c>
      <c r="F25" s="177" t="s">
        <v>271</v>
      </c>
      <c r="G25" s="175"/>
      <c r="H25" s="175"/>
    </row>
    <row r="26" spans="1:8" ht="12.75">
      <c r="A26" s="176" t="s">
        <v>272</v>
      </c>
      <c r="B26" s="177" t="s">
        <v>225</v>
      </c>
      <c r="C26" s="175">
        <v>1</v>
      </c>
      <c r="D26" s="175">
        <v>4</v>
      </c>
      <c r="E26" s="176" t="s">
        <v>273</v>
      </c>
      <c r="F26" s="177" t="s">
        <v>274</v>
      </c>
      <c r="G26" s="175"/>
      <c r="H26" s="175"/>
    </row>
    <row r="27" spans="1:8" ht="12.75">
      <c r="A27" s="176" t="s">
        <v>275</v>
      </c>
      <c r="B27" s="177" t="s">
        <v>276</v>
      </c>
      <c r="C27" s="175"/>
      <c r="D27" s="175">
        <v>1</v>
      </c>
      <c r="E27" s="176" t="s">
        <v>277</v>
      </c>
      <c r="F27" s="177" t="s">
        <v>278</v>
      </c>
      <c r="G27" s="175"/>
      <c r="H27" s="175"/>
    </row>
    <row r="28" spans="1:8" ht="12.75">
      <c r="A28" s="176" t="s">
        <v>279</v>
      </c>
      <c r="B28" s="177" t="s">
        <v>241</v>
      </c>
      <c r="C28" s="175"/>
      <c r="D28" s="175">
        <v>1</v>
      </c>
      <c r="E28" s="176" t="s">
        <v>280</v>
      </c>
      <c r="F28" s="177" t="s">
        <v>281</v>
      </c>
      <c r="G28" s="175">
        <v>38</v>
      </c>
      <c r="H28" s="175">
        <v>7</v>
      </c>
    </row>
    <row r="29" spans="1:8" ht="12.75">
      <c r="A29" s="176" t="s">
        <v>282</v>
      </c>
      <c r="B29" s="177" t="s">
        <v>229</v>
      </c>
      <c r="C29" s="183"/>
      <c r="D29" s="183"/>
      <c r="E29" s="176" t="s">
        <v>283</v>
      </c>
      <c r="F29" s="177" t="s">
        <v>284</v>
      </c>
      <c r="G29" s="183"/>
      <c r="H29" s="183"/>
    </row>
    <row r="30" spans="1:8" ht="12.75">
      <c r="A30" s="198" t="s">
        <v>285</v>
      </c>
      <c r="B30" s="177" t="s">
        <v>233</v>
      </c>
      <c r="C30" s="175"/>
      <c r="D30" s="175"/>
      <c r="E30" s="176" t="s">
        <v>286</v>
      </c>
      <c r="F30" s="177" t="s">
        <v>287</v>
      </c>
      <c r="G30" s="175"/>
      <c r="H30" s="175"/>
    </row>
    <row r="31" spans="1:18" ht="15.75" customHeight="1">
      <c r="A31" s="176" t="s">
        <v>288</v>
      </c>
      <c r="B31" s="177" t="s">
        <v>237</v>
      </c>
      <c r="C31" s="175"/>
      <c r="D31" s="175"/>
      <c r="E31" s="184" t="s">
        <v>289</v>
      </c>
      <c r="F31" s="199" t="s">
        <v>251</v>
      </c>
      <c r="G31" s="200">
        <f>+G24+G28+G30</f>
        <v>38</v>
      </c>
      <c r="H31" s="200">
        <f>+H24+H28+H30</f>
        <v>7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290</v>
      </c>
      <c r="B32" s="199" t="s">
        <v>253</v>
      </c>
      <c r="C32" s="178">
        <f>SUM(C24:C28)+C30+C31</f>
        <v>2</v>
      </c>
      <c r="D32" s="178">
        <f>SUM(D24:D28)+D30+D31</f>
        <v>6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291</v>
      </c>
      <c r="B33" s="164" t="s">
        <v>255</v>
      </c>
      <c r="C33" s="190">
        <f>+IF((G31-C32)&lt;0,0,(G31-C32))</f>
        <v>36</v>
      </c>
      <c r="D33" s="190">
        <f>+IF((H31-D32)&lt;0,0,(H31-D32))</f>
        <v>1</v>
      </c>
      <c r="E33" s="191" t="s">
        <v>292</v>
      </c>
      <c r="F33" s="188" t="s">
        <v>257</v>
      </c>
      <c r="G33" s="202">
        <f>+IF((C32-G31)&lt;0,0,(C32-G31))</f>
        <v>0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293</v>
      </c>
      <c r="B34" s="185" t="s">
        <v>259</v>
      </c>
      <c r="C34" s="175"/>
      <c r="D34" s="175"/>
      <c r="E34" s="189"/>
      <c r="F34" s="164"/>
      <c r="G34" s="178"/>
      <c r="H34" s="178"/>
    </row>
    <row r="35" spans="1:18" ht="12.75">
      <c r="A35" s="189" t="s">
        <v>294</v>
      </c>
      <c r="B35" s="193" t="s">
        <v>263</v>
      </c>
      <c r="C35" s="195">
        <f>IF((C33-C34&gt;0),(C33-C34),0)</f>
        <v>36</v>
      </c>
      <c r="D35" s="195">
        <f>IF((D33-D34&gt;0),(D33-D34),0)</f>
        <v>1</v>
      </c>
      <c r="E35" s="191" t="s">
        <v>295</v>
      </c>
      <c r="F35" s="203" t="s">
        <v>261</v>
      </c>
      <c r="G35" s="178">
        <f>IF((C33=0),(G33+C34),IF((C33-C34)&lt;0,C34-C33,0))</f>
        <v>0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296</v>
      </c>
      <c r="B36" s="193" t="s">
        <v>297</v>
      </c>
      <c r="C36" s="178">
        <f>+C35+C34+C32+C21+C20+C18</f>
        <v>585</v>
      </c>
      <c r="D36" s="178">
        <f>+D35+D34+D32+D21+D20+D18</f>
        <v>49</v>
      </c>
      <c r="E36" s="205" t="s">
        <v>298</v>
      </c>
      <c r="F36" s="192" t="s">
        <v>299</v>
      </c>
      <c r="G36" s="179">
        <f>+G35+G31+G20+G17</f>
        <v>585</v>
      </c>
      <c r="H36" s="179">
        <f>+H35+H31+H20+H17</f>
        <v>49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">
        <v>557</v>
      </c>
      <c r="B39" s="212"/>
      <c r="C39" s="213" t="s">
        <v>206</v>
      </c>
      <c r="D39" s="214" t="s">
        <v>207</v>
      </c>
      <c r="E39" s="132" t="s">
        <v>513</v>
      </c>
      <c r="F39" s="215"/>
      <c r="G39" s="216" t="s">
        <v>207</v>
      </c>
      <c r="H39" s="217"/>
    </row>
    <row r="40" spans="1:8" ht="12.75">
      <c r="A40" s="161"/>
      <c r="B40" s="161"/>
      <c r="C40" s="217"/>
      <c r="D40" s="217"/>
      <c r="E40" s="161"/>
      <c r="F40" s="161"/>
      <c r="G40" s="217"/>
      <c r="H40" s="217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4">
      <selection activeCell="A53" sqref="A53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300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ДОБРОТИЦА БСК АД-В ЛИКВИДАЦИЯ</v>
      </c>
      <c r="B3" s="222"/>
      <c r="C3" s="223" t="s">
        <v>514</v>
      </c>
      <c r="D3" s="224"/>
      <c r="E3" s="220"/>
      <c r="F3" s="220"/>
    </row>
    <row r="4" spans="1:6" ht="15.75" customHeight="1">
      <c r="A4" s="30" t="str">
        <f>reportingPeriod</f>
        <v>Отчетен период: от 01.01.2022 г. до 30.06.2022 г.</v>
      </c>
      <c r="B4" s="30"/>
      <c r="C4" s="225"/>
      <c r="D4" s="226" t="str">
        <f>bulstat</f>
        <v>ЕИК: 124015652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301</v>
      </c>
    </row>
    <row r="7" spans="1:4" ht="24">
      <c r="A7" s="230" t="s">
        <v>302</v>
      </c>
      <c r="B7" s="230" t="s">
        <v>211</v>
      </c>
      <c r="C7" s="231" t="s">
        <v>303</v>
      </c>
      <c r="D7" s="231" t="s">
        <v>212</v>
      </c>
    </row>
    <row r="8" spans="1:4" ht="12.75">
      <c r="A8" s="230" t="s">
        <v>29</v>
      </c>
      <c r="B8" s="230" t="s">
        <v>30</v>
      </c>
      <c r="C8" s="230">
        <v>1</v>
      </c>
      <c r="D8" s="230">
        <v>2</v>
      </c>
    </row>
    <row r="9" spans="1:4" ht="12.75">
      <c r="A9" s="232" t="s">
        <v>304</v>
      </c>
      <c r="B9" s="232"/>
      <c r="C9" s="233"/>
      <c r="D9" s="233"/>
    </row>
    <row r="10" spans="1:4" ht="12.75">
      <c r="A10" s="234" t="s">
        <v>305</v>
      </c>
      <c r="B10" s="235" t="s">
        <v>306</v>
      </c>
      <c r="C10" s="236">
        <v>11</v>
      </c>
      <c r="D10" s="236">
        <v>127</v>
      </c>
    </row>
    <row r="11" spans="1:4" ht="12.75">
      <c r="A11" s="234" t="s">
        <v>307</v>
      </c>
      <c r="B11" s="235" t="s">
        <v>308</v>
      </c>
      <c r="C11" s="236"/>
      <c r="D11" s="236"/>
    </row>
    <row r="12" spans="1:4" ht="12.75">
      <c r="A12" s="234" t="s">
        <v>309</v>
      </c>
      <c r="B12" s="235" t="s">
        <v>310</v>
      </c>
      <c r="C12" s="236"/>
      <c r="D12" s="236"/>
    </row>
    <row r="13" spans="1:4" ht="12.75">
      <c r="A13" s="234" t="s">
        <v>311</v>
      </c>
      <c r="B13" s="235" t="s">
        <v>312</v>
      </c>
      <c r="C13" s="236"/>
      <c r="D13" s="236"/>
    </row>
    <row r="14" spans="1:4" ht="12.75">
      <c r="A14" s="234" t="s">
        <v>313</v>
      </c>
      <c r="B14" s="235" t="s">
        <v>314</v>
      </c>
      <c r="C14" s="236"/>
      <c r="D14" s="236"/>
    </row>
    <row r="15" spans="1:4" ht="12.75">
      <c r="A15" s="234" t="s">
        <v>315</v>
      </c>
      <c r="B15" s="235" t="s">
        <v>316</v>
      </c>
      <c r="C15" s="236"/>
      <c r="D15" s="236"/>
    </row>
    <row r="16" spans="1:4" ht="12.75">
      <c r="A16" s="234" t="s">
        <v>317</v>
      </c>
      <c r="B16" s="235" t="s">
        <v>318</v>
      </c>
      <c r="C16" s="236"/>
      <c r="D16" s="236"/>
    </row>
    <row r="17" spans="1:4" ht="12.75">
      <c r="A17" s="234" t="s">
        <v>319</v>
      </c>
      <c r="B17" s="235" t="s">
        <v>320</v>
      </c>
      <c r="C17" s="236"/>
      <c r="D17" s="236"/>
    </row>
    <row r="18" spans="1:4" ht="12.75">
      <c r="A18" s="234" t="s">
        <v>321</v>
      </c>
      <c r="B18" s="235" t="s">
        <v>322</v>
      </c>
      <c r="C18" s="236"/>
      <c r="D18" s="236"/>
    </row>
    <row r="19" spans="1:4" ht="12.75">
      <c r="A19" s="234" t="s">
        <v>323</v>
      </c>
      <c r="B19" s="235" t="s">
        <v>324</v>
      </c>
      <c r="C19" s="236"/>
      <c r="D19" s="236"/>
    </row>
    <row r="20" spans="1:4" ht="12.75">
      <c r="A20" s="237" t="s">
        <v>325</v>
      </c>
      <c r="B20" s="238" t="s">
        <v>326</v>
      </c>
      <c r="C20" s="233">
        <f>SUM(C10:C19)</f>
        <v>11</v>
      </c>
      <c r="D20" s="233">
        <f>SUM(D10:D19)</f>
        <v>127</v>
      </c>
    </row>
    <row r="21" spans="1:4" ht="12.75">
      <c r="A21" s="234" t="s">
        <v>327</v>
      </c>
      <c r="B21" s="235" t="s">
        <v>328</v>
      </c>
      <c r="C21" s="236"/>
      <c r="D21" s="236"/>
    </row>
    <row r="22" spans="1:4" ht="12.75">
      <c r="A22" s="234" t="s">
        <v>329</v>
      </c>
      <c r="B22" s="235" t="s">
        <v>330</v>
      </c>
      <c r="C22" s="236"/>
      <c r="D22" s="236"/>
    </row>
    <row r="23" spans="1:4" ht="12.75">
      <c r="A23" s="234" t="s">
        <v>331</v>
      </c>
      <c r="B23" s="235" t="s">
        <v>332</v>
      </c>
      <c r="C23" s="236">
        <v>12</v>
      </c>
      <c r="D23" s="236">
        <v>27</v>
      </c>
    </row>
    <row r="24" spans="1:4" ht="12.75">
      <c r="A24" s="234" t="s">
        <v>333</v>
      </c>
      <c r="B24" s="235" t="s">
        <v>334</v>
      </c>
      <c r="C24" s="236"/>
      <c r="D24" s="236"/>
    </row>
    <row r="25" spans="1:4" ht="12.75">
      <c r="A25" s="234" t="s">
        <v>335</v>
      </c>
      <c r="B25" s="235" t="s">
        <v>336</v>
      </c>
      <c r="C25" s="236"/>
      <c r="D25" s="236">
        <v>1</v>
      </c>
    </row>
    <row r="26" spans="1:4" ht="12.75">
      <c r="A26" s="234" t="s">
        <v>337</v>
      </c>
      <c r="B26" s="235" t="s">
        <v>338</v>
      </c>
      <c r="C26" s="236">
        <v>1</v>
      </c>
      <c r="D26" s="236">
        <v>16</v>
      </c>
    </row>
    <row r="27" spans="1:4" ht="12.75">
      <c r="A27" s="234" t="s">
        <v>339</v>
      </c>
      <c r="B27" s="235" t="s">
        <v>340</v>
      </c>
      <c r="C27" s="236">
        <v>2</v>
      </c>
      <c r="D27" s="236">
        <v>10</v>
      </c>
    </row>
    <row r="28" spans="1:4" ht="12.75">
      <c r="A28" s="237" t="s">
        <v>341</v>
      </c>
      <c r="B28" s="238" t="s">
        <v>342</v>
      </c>
      <c r="C28" s="233">
        <f>SUM(C21:C27)</f>
        <v>15</v>
      </c>
      <c r="D28" s="233">
        <f>SUM(D21:D27)</f>
        <v>54</v>
      </c>
    </row>
    <row r="29" spans="1:4" ht="12.75">
      <c r="A29" s="239" t="s">
        <v>343</v>
      </c>
      <c r="B29" s="231" t="s">
        <v>344</v>
      </c>
      <c r="C29" s="233">
        <f>+C20-C28</f>
        <v>-4</v>
      </c>
      <c r="D29" s="233">
        <f>+D20-D28</f>
        <v>73</v>
      </c>
    </row>
    <row r="30" spans="1:4" ht="12.75">
      <c r="A30" s="232" t="s">
        <v>345</v>
      </c>
      <c r="B30" s="240"/>
      <c r="C30" s="233"/>
      <c r="D30" s="233"/>
    </row>
    <row r="31" spans="1:4" ht="12.75">
      <c r="A31" s="234" t="s">
        <v>346</v>
      </c>
      <c r="B31" s="235" t="s">
        <v>347</v>
      </c>
      <c r="C31" s="236">
        <v>5</v>
      </c>
      <c r="D31" s="236">
        <v>87</v>
      </c>
    </row>
    <row r="32" spans="1:4" ht="12.75">
      <c r="A32" s="234" t="s">
        <v>348</v>
      </c>
      <c r="B32" s="235" t="s">
        <v>349</v>
      </c>
      <c r="C32" s="236"/>
      <c r="D32" s="236"/>
    </row>
    <row r="33" spans="1:4" ht="12.75">
      <c r="A33" s="234" t="s">
        <v>350</v>
      </c>
      <c r="B33" s="235" t="s">
        <v>351</v>
      </c>
      <c r="C33" s="236"/>
      <c r="D33" s="236"/>
    </row>
    <row r="34" spans="1:4" ht="12.75">
      <c r="A34" s="237" t="s">
        <v>325</v>
      </c>
      <c r="B34" s="232" t="s">
        <v>352</v>
      </c>
      <c r="C34" s="233">
        <f>SUM(C31:C33)</f>
        <v>5</v>
      </c>
      <c r="D34" s="233">
        <f>SUM(D31:D33)</f>
        <v>87</v>
      </c>
    </row>
    <row r="35" spans="1:4" ht="12.75">
      <c r="A35" s="234" t="s">
        <v>353</v>
      </c>
      <c r="B35" s="235" t="s">
        <v>354</v>
      </c>
      <c r="C35" s="236"/>
      <c r="D35" s="236">
        <v>137</v>
      </c>
    </row>
    <row r="36" spans="1:4" ht="12.75">
      <c r="A36" s="234" t="s">
        <v>355</v>
      </c>
      <c r="B36" s="235" t="s">
        <v>356</v>
      </c>
      <c r="C36" s="236">
        <v>2</v>
      </c>
      <c r="D36" s="236">
        <v>10</v>
      </c>
    </row>
    <row r="37" spans="1:4" ht="12.75">
      <c r="A37" s="234" t="s">
        <v>357</v>
      </c>
      <c r="B37" s="235" t="s">
        <v>358</v>
      </c>
      <c r="C37" s="236"/>
      <c r="D37" s="236">
        <v>18</v>
      </c>
    </row>
    <row r="38" spans="1:4" ht="12.75">
      <c r="A38" s="234" t="s">
        <v>359</v>
      </c>
      <c r="B38" s="235" t="s">
        <v>360</v>
      </c>
      <c r="C38" s="236"/>
      <c r="D38" s="236">
        <v>4</v>
      </c>
    </row>
    <row r="39" spans="1:4" ht="12.75">
      <c r="A39" s="237" t="s">
        <v>341</v>
      </c>
      <c r="B39" s="238" t="s">
        <v>361</v>
      </c>
      <c r="C39" s="233">
        <f>SUM(C35:C38)</f>
        <v>2</v>
      </c>
      <c r="D39" s="233">
        <f>SUM(D35:D38)</f>
        <v>169</v>
      </c>
    </row>
    <row r="40" spans="1:4" ht="12.75">
      <c r="A40" s="239" t="s">
        <v>362</v>
      </c>
      <c r="B40" s="231" t="s">
        <v>363</v>
      </c>
      <c r="C40" s="233">
        <f>+C34-C39</f>
        <v>3</v>
      </c>
      <c r="D40" s="233">
        <f>+D34-D39</f>
        <v>-82</v>
      </c>
    </row>
    <row r="41" spans="1:4" ht="12.75">
      <c r="A41" s="241" t="s">
        <v>364</v>
      </c>
      <c r="B41" s="238" t="s">
        <v>365</v>
      </c>
      <c r="C41" s="233">
        <f>+C29+C40</f>
        <v>-1</v>
      </c>
      <c r="D41" s="233">
        <f>+D29+D40</f>
        <v>-9</v>
      </c>
    </row>
    <row r="42" spans="1:4" ht="12.75">
      <c r="A42" s="241" t="s">
        <v>366</v>
      </c>
      <c r="B42" s="238" t="s">
        <v>367</v>
      </c>
      <c r="C42" s="233">
        <f>+D43</f>
        <v>2</v>
      </c>
      <c r="D42" s="236">
        <v>11</v>
      </c>
    </row>
    <row r="43" spans="1:4" s="242" customFormat="1" ht="12.75">
      <c r="A43" s="241" t="s">
        <v>368</v>
      </c>
      <c r="B43" s="231" t="s">
        <v>369</v>
      </c>
      <c r="C43" s="233">
        <f>+C41+C42</f>
        <v>1</v>
      </c>
      <c r="D43" s="233">
        <f>+D41+D42</f>
        <v>2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401</v>
      </c>
      <c r="B45" s="342"/>
      <c r="C45" s="343"/>
      <c r="D45" s="343"/>
    </row>
    <row r="46" spans="1:4" s="242" customFormat="1" ht="30" customHeight="1">
      <c r="A46" s="351" t="s">
        <v>508</v>
      </c>
      <c r="B46" s="351"/>
      <c r="C46" s="351"/>
      <c r="D46" s="351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370</v>
      </c>
      <c r="B49" s="350" t="s">
        <v>513</v>
      </c>
      <c r="C49" s="350"/>
      <c r="D49" s="247" t="s">
        <v>371</v>
      </c>
    </row>
    <row r="50" spans="1:4" ht="12.75">
      <c r="A50" s="246"/>
      <c r="B50" s="246"/>
      <c r="C50" s="224"/>
      <c r="D50" s="247"/>
    </row>
    <row r="51" spans="1:4" ht="12.75">
      <c r="A51" s="224"/>
      <c r="B51" s="224"/>
      <c r="C51" s="224"/>
      <c r="D51" s="224"/>
    </row>
    <row r="52" spans="1:4" ht="12.75">
      <c r="A52" s="248" t="s">
        <v>558</v>
      </c>
      <c r="B52" s="220"/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3">
      <selection activeCell="A37" sqref="A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33.875" style="0" bestFit="1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372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ДОБРОТИЦА БСК АД-В ЛИКВИДАЦИЯ</v>
      </c>
      <c r="C3" s="253"/>
      <c r="D3" s="253"/>
      <c r="E3" s="253" t="s">
        <v>514</v>
      </c>
      <c r="G3" s="33" t="str">
        <f>bulstat</f>
        <v>ЕИК: 124015652</v>
      </c>
      <c r="H3" s="27"/>
    </row>
    <row r="4" spans="1:8" ht="15.75">
      <c r="A4" s="339" t="str">
        <f>reportingPeriod</f>
        <v>Отчетен период: от 01.01.2022 г. до 30.06.2022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209</v>
      </c>
    </row>
    <row r="6" spans="1:7" ht="49.5" customHeight="1">
      <c r="A6" s="258" t="s">
        <v>373</v>
      </c>
      <c r="B6" s="259" t="s">
        <v>374</v>
      </c>
      <c r="C6" s="260" t="s">
        <v>375</v>
      </c>
      <c r="D6" s="260" t="s">
        <v>376</v>
      </c>
      <c r="E6" s="260" t="s">
        <v>377</v>
      </c>
      <c r="F6" s="260" t="s">
        <v>378</v>
      </c>
      <c r="G6" s="259" t="s">
        <v>379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380</v>
      </c>
      <c r="B8" s="261" t="s">
        <v>528</v>
      </c>
      <c r="C8" s="262">
        <v>117</v>
      </c>
      <c r="D8" s="263" t="s">
        <v>529</v>
      </c>
      <c r="E8" s="345">
        <v>44594</v>
      </c>
      <c r="F8" s="262">
        <v>224</v>
      </c>
      <c r="G8" s="263"/>
    </row>
    <row r="9" spans="1:7" ht="12.75">
      <c r="A9" s="176" t="s">
        <v>381</v>
      </c>
      <c r="B9" s="176" t="s">
        <v>528</v>
      </c>
      <c r="C9" s="262">
        <v>67</v>
      </c>
      <c r="D9" s="263" t="s">
        <v>529</v>
      </c>
      <c r="E9" s="345">
        <v>44599</v>
      </c>
      <c r="F9" s="262">
        <v>128</v>
      </c>
      <c r="G9" s="263"/>
    </row>
    <row r="10" spans="1:7" ht="12.75">
      <c r="A10" s="176" t="s">
        <v>382</v>
      </c>
      <c r="B10" s="176" t="s">
        <v>530</v>
      </c>
      <c r="C10" s="262">
        <v>4</v>
      </c>
      <c r="D10" s="263" t="s">
        <v>531</v>
      </c>
      <c r="E10" s="345">
        <v>44609</v>
      </c>
      <c r="F10" s="262">
        <v>23</v>
      </c>
      <c r="G10" s="263"/>
    </row>
    <row r="11" spans="1:7" ht="12.75">
      <c r="A11" s="176" t="s">
        <v>383</v>
      </c>
      <c r="B11" s="176" t="s">
        <v>530</v>
      </c>
      <c r="C11" s="262">
        <v>36</v>
      </c>
      <c r="D11" s="263" t="s">
        <v>532</v>
      </c>
      <c r="E11" s="345">
        <v>44609</v>
      </c>
      <c r="F11" s="262">
        <v>77</v>
      </c>
      <c r="G11" s="263"/>
    </row>
    <row r="12" spans="1:7" ht="12.75">
      <c r="A12" s="176" t="s">
        <v>384</v>
      </c>
      <c r="B12" s="176"/>
      <c r="C12" s="262"/>
      <c r="D12" s="263"/>
      <c r="E12" s="263"/>
      <c r="F12" s="262"/>
      <c r="G12" s="263"/>
    </row>
    <row r="13" spans="1:7" ht="12.75">
      <c r="A13" s="176" t="s">
        <v>385</v>
      </c>
      <c r="B13" s="176"/>
      <c r="C13" s="262"/>
      <c r="D13" s="263"/>
      <c r="E13" s="263"/>
      <c r="F13" s="262"/>
      <c r="G13" s="263"/>
    </row>
    <row r="14" spans="1:7" ht="12.75">
      <c r="A14" s="176" t="s">
        <v>386</v>
      </c>
      <c r="B14" s="176"/>
      <c r="C14" s="262"/>
      <c r="D14" s="263"/>
      <c r="E14" s="263"/>
      <c r="F14" s="262"/>
      <c r="G14" s="263"/>
    </row>
    <row r="15" spans="1:7" ht="12.75">
      <c r="A15" s="176" t="s">
        <v>387</v>
      </c>
      <c r="B15" s="176"/>
      <c r="C15" s="262"/>
      <c r="D15" s="263"/>
      <c r="E15" s="263"/>
      <c r="F15" s="262"/>
      <c r="G15" s="263"/>
    </row>
    <row r="16" spans="1:7" ht="12.75">
      <c r="A16" s="176" t="s">
        <v>388</v>
      </c>
      <c r="B16" s="176"/>
      <c r="C16" s="262"/>
      <c r="D16" s="263"/>
      <c r="E16" s="263"/>
      <c r="F16" s="262"/>
      <c r="G16" s="263"/>
    </row>
    <row r="17" spans="1:7" ht="12.75">
      <c r="A17" s="176" t="s">
        <v>389</v>
      </c>
      <c r="B17" s="176"/>
      <c r="C17" s="262"/>
      <c r="D17" s="263"/>
      <c r="E17" s="263"/>
      <c r="F17" s="262"/>
      <c r="G17" s="263"/>
    </row>
    <row r="18" spans="1:7" ht="12.75">
      <c r="A18" s="176" t="s">
        <v>390</v>
      </c>
      <c r="B18" s="176"/>
      <c r="C18" s="262"/>
      <c r="D18" s="263"/>
      <c r="E18" s="263"/>
      <c r="F18" s="262"/>
      <c r="G18" s="263"/>
    </row>
    <row r="19" spans="1:7" ht="12.75">
      <c r="A19" s="176" t="s">
        <v>391</v>
      </c>
      <c r="B19" s="176"/>
      <c r="C19" s="262"/>
      <c r="D19" s="263"/>
      <c r="E19" s="263"/>
      <c r="F19" s="262"/>
      <c r="G19" s="263"/>
    </row>
    <row r="20" spans="1:7" ht="12.75">
      <c r="A20" s="176" t="s">
        <v>392</v>
      </c>
      <c r="B20" s="176"/>
      <c r="C20" s="262"/>
      <c r="D20" s="263"/>
      <c r="E20" s="263"/>
      <c r="F20" s="262"/>
      <c r="G20" s="263"/>
    </row>
    <row r="21" spans="1:7" ht="12.75">
      <c r="A21" s="176" t="s">
        <v>393</v>
      </c>
      <c r="B21" s="176"/>
      <c r="C21" s="262"/>
      <c r="D21" s="263"/>
      <c r="E21" s="263"/>
      <c r="F21" s="262"/>
      <c r="G21" s="263"/>
    </row>
    <row r="22" spans="1:7" ht="12.75">
      <c r="A22" s="176" t="s">
        <v>394</v>
      </c>
      <c r="B22" s="176"/>
      <c r="C22" s="262"/>
      <c r="D22" s="263"/>
      <c r="E22" s="263"/>
      <c r="F22" s="262"/>
      <c r="G22" s="263"/>
    </row>
    <row r="23" spans="1:7" ht="12.75">
      <c r="A23" s="176" t="s">
        <v>395</v>
      </c>
      <c r="B23" s="176"/>
      <c r="C23" s="262"/>
      <c r="D23" s="263"/>
      <c r="E23" s="263"/>
      <c r="F23" s="262"/>
      <c r="G23" s="263"/>
    </row>
    <row r="24" spans="1:7" ht="12.75">
      <c r="A24" s="176" t="s">
        <v>396</v>
      </c>
      <c r="B24" s="176"/>
      <c r="C24" s="262"/>
      <c r="D24" s="263"/>
      <c r="E24" s="263"/>
      <c r="F24" s="262"/>
      <c r="G24" s="263"/>
    </row>
    <row r="25" spans="1:7" ht="12.75">
      <c r="A25" s="176" t="s">
        <v>397</v>
      </c>
      <c r="B25" s="176"/>
      <c r="C25" s="262"/>
      <c r="D25" s="263"/>
      <c r="E25" s="263"/>
      <c r="F25" s="262"/>
      <c r="G25" s="263"/>
    </row>
    <row r="26" spans="1:7" ht="12.75">
      <c r="A26" s="176" t="s">
        <v>398</v>
      </c>
      <c r="B26" s="176"/>
      <c r="C26" s="262"/>
      <c r="D26" s="263"/>
      <c r="E26" s="263"/>
      <c r="F26" s="262"/>
      <c r="G26" s="263"/>
    </row>
    <row r="27" spans="1:7" ht="12.75">
      <c r="A27" s="176" t="s">
        <v>399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400</v>
      </c>
      <c r="C28" s="265">
        <f>SUM(C8:C27)</f>
        <v>224</v>
      </c>
      <c r="D28" s="176"/>
      <c r="E28" s="176"/>
      <c r="F28" s="265">
        <f>SUM(F8:F27)</f>
        <v>452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401</v>
      </c>
      <c r="C30" s="268"/>
      <c r="D30" s="268"/>
      <c r="E30" s="268"/>
      <c r="F30" s="268"/>
      <c r="G30" s="268"/>
    </row>
    <row r="31" spans="1:7" ht="12.75">
      <c r="A31" s="268"/>
      <c r="B31" s="268" t="s">
        <v>402</v>
      </c>
      <c r="C31" s="268"/>
      <c r="D31" s="268"/>
      <c r="E31" s="268"/>
      <c r="F31" s="268"/>
      <c r="G31" s="268"/>
    </row>
    <row r="32" spans="1:7" ht="12.75">
      <c r="A32" s="268"/>
      <c r="B32" s="268" t="s">
        <v>403</v>
      </c>
      <c r="C32" s="268"/>
      <c r="D32" s="268"/>
      <c r="E32" s="268"/>
      <c r="F32" s="268"/>
      <c r="G32" s="268"/>
    </row>
    <row r="33" spans="1:7" ht="12.75">
      <c r="A33" s="268"/>
      <c r="B33" s="268" t="s">
        <v>404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559</v>
      </c>
      <c r="B36" s="270"/>
      <c r="C36" s="269" t="s">
        <v>206</v>
      </c>
      <c r="D36" s="268"/>
      <c r="E36" s="271" t="s">
        <v>513</v>
      </c>
      <c r="G36" s="268" t="s">
        <v>405</v>
      </c>
    </row>
    <row r="37" spans="5:7" ht="12.75">
      <c r="E37" s="277"/>
      <c r="F37" s="277"/>
      <c r="G37" s="2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fitToHeight="1" fitToWidth="1" horizontalDpi="300" verticalDpi="300" orientation="landscape" paperSize="9" scale="86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9">
      <selection activeCell="A37" sqref="A3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406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ДОБРОТИЦА БСК АД-В ЛИКВИДАЦИЯ</v>
      </c>
      <c r="B3" s="275"/>
      <c r="C3" s="275" t="s">
        <v>512</v>
      </c>
      <c r="D3" s="275"/>
      <c r="E3" s="33" t="str">
        <f>bulstat</f>
        <v>ЕИК: 124015652</v>
      </c>
      <c r="F3" s="33"/>
      <c r="G3" s="274"/>
    </row>
    <row r="4" spans="1:7" ht="12.75" customHeight="1">
      <c r="A4" s="30" t="str">
        <f>reportingPeriod</f>
        <v>Отчетен период: от 01.01.2022 г. до 30.06.2022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209</v>
      </c>
      <c r="G5" s="274"/>
    </row>
    <row r="6" spans="1:7" ht="72">
      <c r="A6" s="278" t="s">
        <v>407</v>
      </c>
      <c r="B6" s="279" t="s">
        <v>408</v>
      </c>
      <c r="C6" s="280" t="s">
        <v>409</v>
      </c>
      <c r="D6" s="260" t="s">
        <v>410</v>
      </c>
      <c r="E6" s="280" t="s">
        <v>411</v>
      </c>
      <c r="F6" s="280" t="s">
        <v>412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413</v>
      </c>
      <c r="G7" s="282"/>
    </row>
    <row r="8" spans="1:7" ht="12.75">
      <c r="A8" s="261" t="s">
        <v>533</v>
      </c>
      <c r="B8" s="262">
        <v>2890</v>
      </c>
      <c r="C8" s="262">
        <v>147</v>
      </c>
      <c r="D8" s="263" t="s">
        <v>534</v>
      </c>
      <c r="E8" s="262">
        <v>2229</v>
      </c>
      <c r="F8" s="265">
        <v>808</v>
      </c>
      <c r="G8" s="268"/>
    </row>
    <row r="9" spans="1:7" ht="12.75">
      <c r="A9" s="176" t="s">
        <v>535</v>
      </c>
      <c r="B9" s="262">
        <v>18</v>
      </c>
      <c r="C9" s="262"/>
      <c r="D9" s="263" t="s">
        <v>536</v>
      </c>
      <c r="E9" s="262">
        <v>18</v>
      </c>
      <c r="F9" s="265">
        <v>0</v>
      </c>
      <c r="G9" s="268"/>
    </row>
    <row r="10" spans="1:7" ht="12.75">
      <c r="A10" s="176" t="s">
        <v>537</v>
      </c>
      <c r="B10" s="262"/>
      <c r="C10" s="262">
        <v>96</v>
      </c>
      <c r="D10" s="263" t="s">
        <v>538</v>
      </c>
      <c r="E10" s="262">
        <v>96</v>
      </c>
      <c r="F10" s="265">
        <v>0</v>
      </c>
      <c r="G10" s="268"/>
    </row>
    <row r="11" spans="1:7" ht="12.75">
      <c r="A11" s="176" t="s">
        <v>539</v>
      </c>
      <c r="B11" s="262">
        <v>29</v>
      </c>
      <c r="C11" s="262"/>
      <c r="D11" s="263" t="s">
        <v>540</v>
      </c>
      <c r="E11" s="262">
        <v>29</v>
      </c>
      <c r="F11" s="265">
        <v>0</v>
      </c>
      <c r="G11" s="268"/>
    </row>
    <row r="12" spans="1:7" ht="12.75">
      <c r="A12" s="176" t="s">
        <v>541</v>
      </c>
      <c r="B12" s="262">
        <v>9</v>
      </c>
      <c r="C12" s="262"/>
      <c r="D12" s="263" t="s">
        <v>542</v>
      </c>
      <c r="E12" s="262">
        <v>9</v>
      </c>
      <c r="F12" s="265">
        <v>0</v>
      </c>
      <c r="G12" s="268"/>
    </row>
    <row r="13" spans="1:7" ht="12.75">
      <c r="A13" s="176" t="s">
        <v>543</v>
      </c>
      <c r="B13" s="262">
        <v>24</v>
      </c>
      <c r="C13" s="262">
        <v>9</v>
      </c>
      <c r="D13" s="263" t="s">
        <v>544</v>
      </c>
      <c r="E13" s="262">
        <v>33</v>
      </c>
      <c r="F13" s="265">
        <v>0</v>
      </c>
      <c r="G13" s="268"/>
    </row>
    <row r="14" spans="1:7" ht="12.75">
      <c r="A14" s="176" t="s">
        <v>545</v>
      </c>
      <c r="B14" s="262">
        <v>11</v>
      </c>
      <c r="C14" s="262">
        <v>22</v>
      </c>
      <c r="D14" s="263" t="s">
        <v>546</v>
      </c>
      <c r="E14" s="262">
        <v>33</v>
      </c>
      <c r="F14" s="265">
        <v>0</v>
      </c>
      <c r="G14" s="268"/>
    </row>
    <row r="15" spans="1:7" ht="12.75">
      <c r="A15" s="176" t="s">
        <v>547</v>
      </c>
      <c r="B15" s="262">
        <v>5</v>
      </c>
      <c r="C15" s="262">
        <v>16</v>
      </c>
      <c r="D15" s="263" t="s">
        <v>548</v>
      </c>
      <c r="E15" s="262">
        <v>21</v>
      </c>
      <c r="F15" s="265">
        <v>0</v>
      </c>
      <c r="G15" s="268"/>
    </row>
    <row r="16" spans="1:7" ht="12.75">
      <c r="A16" s="176" t="s">
        <v>549</v>
      </c>
      <c r="B16" s="262">
        <v>23</v>
      </c>
      <c r="C16" s="262">
        <v>35</v>
      </c>
      <c r="D16" s="263" t="s">
        <v>546</v>
      </c>
      <c r="E16" s="262">
        <v>58</v>
      </c>
      <c r="F16" s="265">
        <v>0</v>
      </c>
      <c r="G16" s="268"/>
    </row>
    <row r="17" spans="1:7" ht="12.75">
      <c r="A17" s="176" t="s">
        <v>550</v>
      </c>
      <c r="B17" s="262"/>
      <c r="C17" s="262">
        <v>27</v>
      </c>
      <c r="D17" s="263" t="s">
        <v>546</v>
      </c>
      <c r="E17" s="262">
        <v>27</v>
      </c>
      <c r="F17" s="265">
        <v>0</v>
      </c>
      <c r="G17" s="268"/>
    </row>
    <row r="18" spans="1:7" ht="12.75">
      <c r="A18" s="176" t="s">
        <v>551</v>
      </c>
      <c r="B18" s="262">
        <v>55</v>
      </c>
      <c r="C18" s="262">
        <v>14</v>
      </c>
      <c r="D18" s="263" t="s">
        <v>552</v>
      </c>
      <c r="E18" s="262">
        <v>69</v>
      </c>
      <c r="F18" s="265">
        <v>0</v>
      </c>
      <c r="G18" s="268"/>
    </row>
    <row r="19" spans="1:7" ht="12.75">
      <c r="A19" s="176" t="s">
        <v>553</v>
      </c>
      <c r="B19" s="262">
        <v>15</v>
      </c>
      <c r="C19" s="262"/>
      <c r="D19" s="263" t="s">
        <v>554</v>
      </c>
      <c r="E19" s="262">
        <v>15</v>
      </c>
      <c r="F19" s="265">
        <v>0</v>
      </c>
      <c r="G19" s="268"/>
    </row>
    <row r="20" spans="1:7" ht="12.75">
      <c r="A20" s="176" t="s">
        <v>392</v>
      </c>
      <c r="B20" s="262"/>
      <c r="C20" s="262"/>
      <c r="D20" s="263"/>
      <c r="E20" s="262"/>
      <c r="F20" s="265">
        <v>0</v>
      </c>
      <c r="G20" s="268"/>
    </row>
    <row r="21" spans="1:7" ht="12.75">
      <c r="A21" s="176" t="s">
        <v>393</v>
      </c>
      <c r="B21" s="262"/>
      <c r="C21" s="262"/>
      <c r="D21" s="263"/>
      <c r="E21" s="262"/>
      <c r="F21" s="265">
        <v>0</v>
      </c>
      <c r="G21" s="268"/>
    </row>
    <row r="22" spans="1:7" ht="12.75">
      <c r="A22" s="176" t="s">
        <v>394</v>
      </c>
      <c r="B22" s="262"/>
      <c r="C22" s="262"/>
      <c r="D22" s="263"/>
      <c r="E22" s="262"/>
      <c r="F22" s="265">
        <v>0</v>
      </c>
      <c r="G22" s="268"/>
    </row>
    <row r="23" spans="1:7" ht="12.75">
      <c r="A23" s="176" t="s">
        <v>395</v>
      </c>
      <c r="B23" s="262"/>
      <c r="C23" s="262"/>
      <c r="D23" s="263"/>
      <c r="E23" s="262"/>
      <c r="F23" s="265">
        <v>0</v>
      </c>
      <c r="G23" s="268"/>
    </row>
    <row r="24" spans="1:7" ht="12.75">
      <c r="A24" s="176" t="s">
        <v>396</v>
      </c>
      <c r="B24" s="262"/>
      <c r="C24" s="262"/>
      <c r="D24" s="263"/>
      <c r="E24" s="262"/>
      <c r="F24" s="265">
        <v>0</v>
      </c>
      <c r="G24" s="268"/>
    </row>
    <row r="25" spans="1:7" ht="12.75">
      <c r="A25" s="176" t="s">
        <v>397</v>
      </c>
      <c r="B25" s="262"/>
      <c r="C25" s="262"/>
      <c r="D25" s="263"/>
      <c r="E25" s="262"/>
      <c r="F25" s="265">
        <f>+B25+C25-E25</f>
        <v>0</v>
      </c>
      <c r="G25" s="268"/>
    </row>
    <row r="26" spans="1:7" ht="12.75">
      <c r="A26" s="176" t="s">
        <v>398</v>
      </c>
      <c r="B26" s="262"/>
      <c r="C26" s="262"/>
      <c r="D26" s="263"/>
      <c r="E26" s="262"/>
      <c r="F26" s="265">
        <f>+B26+C26-E26</f>
        <v>0</v>
      </c>
      <c r="G26" s="268"/>
    </row>
    <row r="27" spans="1:7" ht="12.75">
      <c r="A27" s="176" t="s">
        <v>399</v>
      </c>
      <c r="B27" s="262"/>
      <c r="C27" s="262"/>
      <c r="D27" s="263"/>
      <c r="E27" s="262"/>
      <c r="F27" s="265">
        <f>+B27+C27-E27</f>
        <v>0</v>
      </c>
      <c r="G27" s="268"/>
    </row>
    <row r="28" spans="1:7" ht="12.75">
      <c r="A28" s="176" t="s">
        <v>414</v>
      </c>
      <c r="B28" s="262"/>
      <c r="C28" s="262"/>
      <c r="D28" s="263"/>
      <c r="E28" s="262"/>
      <c r="F28" s="265">
        <f>+B28+C28-E28</f>
        <v>0</v>
      </c>
      <c r="G28" s="268"/>
    </row>
    <row r="29" spans="1:7" ht="12.75">
      <c r="A29" s="176" t="s">
        <v>400</v>
      </c>
      <c r="B29" s="265">
        <f>SUM(B8:B28)</f>
        <v>3079</v>
      </c>
      <c r="C29" s="265">
        <f>SUM(C8:C28)</f>
        <v>366</v>
      </c>
      <c r="D29" s="263"/>
      <c r="E29" s="265">
        <f>SUM(E8:E28)</f>
        <v>2637</v>
      </c>
      <c r="F29" s="265">
        <f>SUM(F8:F28)</f>
        <v>808</v>
      </c>
      <c r="G29" s="268"/>
    </row>
    <row r="30" spans="1:7" ht="12.75">
      <c r="A30" s="266"/>
      <c r="B30" s="266"/>
      <c r="C30" s="266"/>
      <c r="D30" s="266"/>
      <c r="E30" s="266"/>
      <c r="F30" s="266"/>
      <c r="G30" s="268"/>
    </row>
    <row r="31" spans="1:7" ht="12.75">
      <c r="A31" s="283" t="s">
        <v>415</v>
      </c>
      <c r="B31" s="266"/>
      <c r="C31" s="266"/>
      <c r="D31" s="266"/>
      <c r="E31" s="266"/>
      <c r="F31" s="266"/>
      <c r="G31" s="268"/>
    </row>
    <row r="32" spans="1:7" ht="12.75">
      <c r="A32" s="352" t="s">
        <v>416</v>
      </c>
      <c r="B32" s="352"/>
      <c r="C32" s="352"/>
      <c r="D32" s="352"/>
      <c r="E32" s="352"/>
      <c r="F32" s="352"/>
      <c r="G32" s="268"/>
    </row>
    <row r="33" spans="1:7" ht="12.75">
      <c r="A33" s="352" t="s">
        <v>417</v>
      </c>
      <c r="B33" s="352"/>
      <c r="C33" s="352"/>
      <c r="D33" s="352"/>
      <c r="E33" s="352"/>
      <c r="F33" s="352"/>
      <c r="G33" s="268"/>
    </row>
    <row r="34" spans="1:7" ht="12.75">
      <c r="A34" s="353" t="s">
        <v>418</v>
      </c>
      <c r="B34" s="354"/>
      <c r="C34" s="354"/>
      <c r="D34" s="354"/>
      <c r="E34" s="354"/>
      <c r="F34" s="354"/>
      <c r="G34" s="268"/>
    </row>
    <row r="35" spans="1:7" ht="18" customHeight="1">
      <c r="A35" s="284"/>
      <c r="B35" s="285"/>
      <c r="C35" s="285"/>
      <c r="D35" s="285"/>
      <c r="E35" s="285"/>
      <c r="F35" s="285"/>
      <c r="G35" s="268"/>
    </row>
    <row r="36" spans="1:7" ht="12.75">
      <c r="A36" s="286" t="s">
        <v>560</v>
      </c>
      <c r="B36" s="267" t="s">
        <v>206</v>
      </c>
      <c r="C36" s="266"/>
      <c r="D36" s="266"/>
      <c r="E36" s="344" t="s">
        <v>513</v>
      </c>
      <c r="F36" s="266" t="s">
        <v>419</v>
      </c>
      <c r="G36" s="268"/>
    </row>
    <row r="37" spans="2:6" ht="12.75">
      <c r="B37" s="277"/>
      <c r="C37" s="277"/>
      <c r="E37" s="277"/>
      <c r="F37" s="277"/>
    </row>
    <row r="38" spans="2:6" ht="12.75">
      <c r="B38" s="277"/>
      <c r="C38" s="277"/>
      <c r="E38" s="277"/>
      <c r="F38" s="277"/>
    </row>
    <row r="39" spans="2:6" ht="12.75">
      <c r="B39" s="277"/>
      <c r="C39" s="277"/>
      <c r="E39" s="277"/>
      <c r="F39" s="277"/>
    </row>
    <row r="40" spans="2:6" ht="12.75">
      <c r="B40" s="277"/>
      <c r="C40" s="277"/>
      <c r="E40" s="277"/>
      <c r="F40" s="277"/>
    </row>
    <row r="41" spans="2:6" ht="12.75">
      <c r="B41" s="277"/>
      <c r="C41" s="277"/>
      <c r="E41" s="277"/>
      <c r="F41" s="277"/>
    </row>
    <row r="42" spans="2:6" ht="12.75">
      <c r="B42" s="277"/>
      <c r="C42" s="277"/>
      <c r="E42" s="277"/>
      <c r="F42" s="277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55">
      <selection activeCell="A69" sqref="A69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420</v>
      </c>
      <c r="B1" s="288"/>
      <c r="C1" s="288"/>
      <c r="D1" s="288"/>
      <c r="E1" s="288"/>
      <c r="F1" s="289"/>
      <c r="G1" s="288"/>
      <c r="H1" s="288"/>
      <c r="I1" s="290" t="s">
        <v>421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60" t="str">
        <f>reportingEntity</f>
        <v>Име на отчитащото се предприятие: ДОБРОТИЦА БСК АД-В ЛИКВИДАЦИЯ</v>
      </c>
      <c r="B3" s="360"/>
      <c r="C3" s="360"/>
      <c r="D3" s="294" t="s">
        <v>514</v>
      </c>
      <c r="E3" s="294"/>
      <c r="F3" s="293"/>
      <c r="G3" s="288"/>
      <c r="H3" s="33" t="str">
        <f>bulstat</f>
        <v>ЕИК: 124015652</v>
      </c>
      <c r="I3" s="33"/>
      <c r="J3" s="291"/>
    </row>
    <row r="4" spans="1:10" s="296" customFormat="1" ht="14.25">
      <c r="A4" s="30" t="str">
        <f>reportingPeriod</f>
        <v>Отчетен период: от 01.01.2022 г. до 30.06.2022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209</v>
      </c>
    </row>
    <row r="6" spans="1:9" s="297" customFormat="1" ht="12">
      <c r="A6" s="361" t="s">
        <v>422</v>
      </c>
      <c r="B6" s="361"/>
      <c r="C6" s="361"/>
      <c r="D6" s="361"/>
      <c r="E6" s="361"/>
      <c r="F6" s="361"/>
      <c r="G6" s="361" t="s">
        <v>423</v>
      </c>
      <c r="H6" s="362"/>
      <c r="I6" s="362"/>
    </row>
    <row r="7" spans="1:9" s="297" customFormat="1" ht="48">
      <c r="A7" s="298" t="s">
        <v>424</v>
      </c>
      <c r="B7" s="298" t="s">
        <v>211</v>
      </c>
      <c r="C7" s="298" t="s">
        <v>425</v>
      </c>
      <c r="D7" s="298" t="s">
        <v>426</v>
      </c>
      <c r="E7" s="298" t="s">
        <v>426</v>
      </c>
      <c r="F7" s="298" t="s">
        <v>427</v>
      </c>
      <c r="G7" s="298" t="s">
        <v>428</v>
      </c>
      <c r="H7" s="298" t="s">
        <v>429</v>
      </c>
      <c r="I7" s="298" t="s">
        <v>430</v>
      </c>
    </row>
    <row r="8" spans="1:9" s="299" customFormat="1" ht="12">
      <c r="A8" s="298" t="s">
        <v>29</v>
      </c>
      <c r="B8" s="298" t="s">
        <v>30</v>
      </c>
      <c r="C8" s="298">
        <v>1</v>
      </c>
      <c r="D8" s="298">
        <v>2</v>
      </c>
      <c r="E8" s="298">
        <v>3</v>
      </c>
      <c r="F8" s="298">
        <v>4</v>
      </c>
      <c r="G8" s="298" t="s">
        <v>431</v>
      </c>
      <c r="H8" s="298">
        <v>1</v>
      </c>
      <c r="I8" s="298">
        <v>2</v>
      </c>
    </row>
    <row r="9" spans="1:9" s="299" customFormat="1" ht="12">
      <c r="A9" s="300" t="s">
        <v>432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433</v>
      </c>
      <c r="B10" s="298"/>
      <c r="C10" s="301"/>
      <c r="D10" s="301"/>
      <c r="E10" s="301"/>
      <c r="F10" s="303"/>
      <c r="G10" s="304" t="s">
        <v>434</v>
      </c>
      <c r="H10" s="305"/>
      <c r="I10" s="306"/>
    </row>
    <row r="11" spans="1:9" s="296" customFormat="1" ht="12.75">
      <c r="A11" s="307" t="s">
        <v>36</v>
      </c>
      <c r="B11" s="66" t="s">
        <v>435</v>
      </c>
      <c r="C11" s="308"/>
      <c r="D11" s="308"/>
      <c r="E11" s="308"/>
      <c r="F11" s="309"/>
      <c r="G11" s="310" t="s">
        <v>436</v>
      </c>
      <c r="H11" s="305"/>
      <c r="I11" s="311"/>
    </row>
    <row r="12" spans="1:9" s="296" customFormat="1" ht="12.75">
      <c r="A12" s="307" t="s">
        <v>40</v>
      </c>
      <c r="B12" s="66" t="s">
        <v>437</v>
      </c>
      <c r="C12" s="308"/>
      <c r="D12" s="308"/>
      <c r="E12" s="308"/>
      <c r="F12" s="309"/>
      <c r="G12" s="355" t="s">
        <v>438</v>
      </c>
      <c r="H12" s="305"/>
      <c r="I12" s="311"/>
    </row>
    <row r="13" spans="1:9" s="296" customFormat="1" ht="12.75">
      <c r="A13" s="312" t="s">
        <v>439</v>
      </c>
      <c r="B13" s="66" t="s">
        <v>440</v>
      </c>
      <c r="C13" s="308"/>
      <c r="D13" s="308"/>
      <c r="E13" s="308"/>
      <c r="F13" s="309"/>
      <c r="G13" s="363"/>
      <c r="H13" s="305"/>
      <c r="I13" s="311"/>
    </row>
    <row r="14" spans="1:9" s="296" customFormat="1" ht="12.75">
      <c r="A14" s="312" t="s">
        <v>441</v>
      </c>
      <c r="B14" s="66" t="s">
        <v>442</v>
      </c>
      <c r="C14" s="308"/>
      <c r="D14" s="308"/>
      <c r="E14" s="308"/>
      <c r="F14" s="308"/>
      <c r="G14" s="355" t="s">
        <v>443</v>
      </c>
      <c r="H14" s="311"/>
      <c r="I14" s="311"/>
    </row>
    <row r="15" spans="1:9" s="296" customFormat="1" ht="12.75">
      <c r="A15" s="312" t="s">
        <v>444</v>
      </c>
      <c r="B15" s="313" t="s">
        <v>445</v>
      </c>
      <c r="C15" s="308"/>
      <c r="D15" s="308"/>
      <c r="E15" s="308"/>
      <c r="F15" s="314"/>
      <c r="G15" s="363"/>
      <c r="H15" s="311"/>
      <c r="I15" s="311"/>
    </row>
    <row r="16" spans="1:9" s="296" customFormat="1" ht="12.75">
      <c r="A16" s="312" t="s">
        <v>446</v>
      </c>
      <c r="B16" s="66" t="s">
        <v>447</v>
      </c>
      <c r="C16" s="308"/>
      <c r="D16" s="308"/>
      <c r="E16" s="308"/>
      <c r="F16" s="308"/>
      <c r="G16" s="355" t="s">
        <v>448</v>
      </c>
      <c r="H16" s="311"/>
      <c r="I16" s="311"/>
    </row>
    <row r="17" spans="1:9" s="296" customFormat="1" ht="12.75">
      <c r="A17" s="312" t="s">
        <v>449</v>
      </c>
      <c r="B17" s="66" t="s">
        <v>450</v>
      </c>
      <c r="C17" s="315"/>
      <c r="D17" s="315"/>
      <c r="E17" s="315"/>
      <c r="F17" s="315"/>
      <c r="G17" s="356"/>
      <c r="H17" s="311"/>
      <c r="I17" s="311"/>
    </row>
    <row r="18" spans="1:9" s="296" customFormat="1" ht="24">
      <c r="A18" s="312" t="s">
        <v>451</v>
      </c>
      <c r="B18" s="66" t="s">
        <v>452</v>
      </c>
      <c r="C18" s="308"/>
      <c r="D18" s="308"/>
      <c r="E18" s="308"/>
      <c r="F18" s="308"/>
      <c r="G18" s="316" t="s">
        <v>453</v>
      </c>
      <c r="H18" s="311"/>
      <c r="I18" s="311"/>
    </row>
    <row r="19" spans="1:9" s="296" customFormat="1" ht="12.75">
      <c r="A19" s="73" t="s">
        <v>54</v>
      </c>
      <c r="B19" s="74" t="s">
        <v>454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55" t="s">
        <v>455</v>
      </c>
      <c r="H19" s="311"/>
      <c r="I19" s="311"/>
    </row>
    <row r="20" spans="1:9" s="296" customFormat="1" ht="12.75">
      <c r="A20" s="300" t="s">
        <v>72</v>
      </c>
      <c r="B20" s="74"/>
      <c r="C20" s="317"/>
      <c r="D20" s="317"/>
      <c r="E20" s="317"/>
      <c r="F20" s="317"/>
      <c r="G20" s="356"/>
      <c r="H20" s="311"/>
      <c r="I20" s="311"/>
    </row>
    <row r="21" spans="1:9" s="296" customFormat="1" ht="12.75">
      <c r="A21" s="312" t="s">
        <v>75</v>
      </c>
      <c r="B21" s="66" t="s">
        <v>456</v>
      </c>
      <c r="C21" s="308"/>
      <c r="D21" s="308"/>
      <c r="E21" s="308"/>
      <c r="F21" s="308"/>
      <c r="G21" s="355" t="s">
        <v>457</v>
      </c>
      <c r="H21" s="311"/>
      <c r="I21" s="311"/>
    </row>
    <row r="22" spans="1:9" s="296" customFormat="1" ht="12.75">
      <c r="A22" s="318" t="s">
        <v>79</v>
      </c>
      <c r="B22" s="66" t="s">
        <v>458</v>
      </c>
      <c r="C22" s="308"/>
      <c r="D22" s="308"/>
      <c r="E22" s="308"/>
      <c r="F22" s="308"/>
      <c r="G22" s="356"/>
      <c r="H22" s="311"/>
      <c r="I22" s="311"/>
    </row>
    <row r="23" spans="1:9" s="296" customFormat="1" ht="12.75">
      <c r="A23" s="312" t="s">
        <v>81</v>
      </c>
      <c r="B23" s="66" t="s">
        <v>459</v>
      </c>
      <c r="C23" s="308"/>
      <c r="D23" s="308"/>
      <c r="E23" s="308"/>
      <c r="F23" s="308"/>
      <c r="G23" s="355" t="s">
        <v>460</v>
      </c>
      <c r="H23" s="311"/>
      <c r="I23" s="311"/>
    </row>
    <row r="24" spans="1:9" s="296" customFormat="1" ht="12.75">
      <c r="A24" s="312" t="s">
        <v>85</v>
      </c>
      <c r="B24" s="66" t="s">
        <v>461</v>
      </c>
      <c r="C24" s="308"/>
      <c r="D24" s="308"/>
      <c r="E24" s="308"/>
      <c r="F24" s="308"/>
      <c r="G24" s="356"/>
      <c r="H24" s="311"/>
      <c r="I24" s="311"/>
    </row>
    <row r="25" spans="1:9" s="296" customFormat="1" ht="12.75">
      <c r="A25" s="73" t="s">
        <v>88</v>
      </c>
      <c r="B25" s="319" t="s">
        <v>462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55" t="s">
        <v>463</v>
      </c>
      <c r="H25" s="311"/>
      <c r="I25" s="311"/>
    </row>
    <row r="26" spans="1:9" ht="12.75">
      <c r="A26" s="300" t="s">
        <v>91</v>
      </c>
      <c r="B26" s="66" t="s">
        <v>464</v>
      </c>
      <c r="C26" s="317"/>
      <c r="D26" s="317"/>
      <c r="E26" s="317"/>
      <c r="F26" s="317"/>
      <c r="G26" s="356"/>
      <c r="H26" s="311"/>
      <c r="I26" s="311"/>
    </row>
    <row r="27" spans="1:9" ht="12.75">
      <c r="A27" s="320" t="s">
        <v>94</v>
      </c>
      <c r="B27" s="66" t="s">
        <v>465</v>
      </c>
      <c r="C27" s="308"/>
      <c r="D27" s="308"/>
      <c r="E27" s="308"/>
      <c r="F27" s="308"/>
      <c r="G27" s="355" t="s">
        <v>466</v>
      </c>
      <c r="H27" s="311"/>
      <c r="I27" s="311"/>
    </row>
    <row r="28" spans="1:9" s="296" customFormat="1" ht="12.75">
      <c r="A28" s="312" t="s">
        <v>98</v>
      </c>
      <c r="B28" s="313" t="s">
        <v>467</v>
      </c>
      <c r="C28" s="308"/>
      <c r="D28" s="308"/>
      <c r="E28" s="308"/>
      <c r="F28" s="308"/>
      <c r="G28" s="356"/>
      <c r="H28" s="311"/>
      <c r="I28" s="311"/>
    </row>
    <row r="29" spans="1:9" s="296" customFormat="1" ht="12.75">
      <c r="A29" s="312" t="s">
        <v>102</v>
      </c>
      <c r="B29" s="66" t="s">
        <v>468</v>
      </c>
      <c r="C29" s="308"/>
      <c r="D29" s="308"/>
      <c r="E29" s="308"/>
      <c r="F29" s="308"/>
      <c r="G29" s="355" t="s">
        <v>469</v>
      </c>
      <c r="H29" s="311"/>
      <c r="I29" s="311"/>
    </row>
    <row r="30" spans="1:9" s="296" customFormat="1" ht="12.75">
      <c r="A30" s="312" t="s">
        <v>106</v>
      </c>
      <c r="B30" s="66" t="s">
        <v>470</v>
      </c>
      <c r="C30" s="308"/>
      <c r="D30" s="308"/>
      <c r="E30" s="308"/>
      <c r="F30" s="308"/>
      <c r="G30" s="356"/>
      <c r="H30" s="311"/>
      <c r="I30" s="311"/>
    </row>
    <row r="31" spans="1:9" s="296" customFormat="1" ht="12.75">
      <c r="A31" s="312" t="s">
        <v>110</v>
      </c>
      <c r="B31" s="66" t="s">
        <v>471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114</v>
      </c>
      <c r="B32" s="74" t="s">
        <v>472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473</v>
      </c>
      <c r="B33" s="74" t="s">
        <v>474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475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125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128</v>
      </c>
      <c r="B36" s="66" t="s">
        <v>476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132</v>
      </c>
      <c r="B37" s="66" t="s">
        <v>477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135</v>
      </c>
      <c r="B38" s="66" t="s">
        <v>478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137</v>
      </c>
      <c r="B39" s="66" t="s">
        <v>479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110</v>
      </c>
      <c r="B40" s="66" t="s">
        <v>480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54</v>
      </c>
      <c r="B41" s="74" t="s">
        <v>481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148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151</v>
      </c>
      <c r="B43" s="66" t="s">
        <v>482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154</v>
      </c>
      <c r="B44" s="66" t="s">
        <v>483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158</v>
      </c>
      <c r="B45" s="66" t="s">
        <v>484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162</v>
      </c>
      <c r="B46" s="313" t="s">
        <v>485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165</v>
      </c>
      <c r="B47" s="66" t="s">
        <v>486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168</v>
      </c>
      <c r="B48" s="66" t="s">
        <v>487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88</v>
      </c>
      <c r="B49" s="74" t="s">
        <v>481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488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489</v>
      </c>
      <c r="B51" s="328" t="s">
        <v>490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176</v>
      </c>
      <c r="B52" s="328" t="s">
        <v>491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178</v>
      </c>
      <c r="B53" s="328" t="s">
        <v>492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180</v>
      </c>
      <c r="B54" s="328" t="s">
        <v>493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182</v>
      </c>
      <c r="B55" s="328" t="s">
        <v>494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184</v>
      </c>
      <c r="B56" s="328" t="s">
        <v>495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496</v>
      </c>
      <c r="B57" s="328" t="s">
        <v>497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188</v>
      </c>
      <c r="B58" s="328" t="s">
        <v>498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190</v>
      </c>
      <c r="B59" s="328" t="s">
        <v>499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110</v>
      </c>
      <c r="B60" s="328" t="s">
        <v>500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114</v>
      </c>
      <c r="B61" s="329" t="s">
        <v>501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502</v>
      </c>
      <c r="B62" s="330" t="s">
        <v>503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504</v>
      </c>
      <c r="B63" s="330" t="s">
        <v>505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415</v>
      </c>
      <c r="I64" s="299"/>
    </row>
    <row r="65" spans="1:9" ht="12.75">
      <c r="A65" s="357" t="s">
        <v>506</v>
      </c>
      <c r="B65" s="357"/>
      <c r="C65" s="357"/>
      <c r="D65" s="357"/>
      <c r="E65" s="357"/>
      <c r="F65" s="357"/>
      <c r="G65" s="359"/>
      <c r="H65" s="359"/>
      <c r="I65" s="359"/>
    </row>
    <row r="66" spans="1:9" ht="12.75" customHeight="1">
      <c r="A66" s="357"/>
      <c r="B66" s="354"/>
      <c r="C66" s="354"/>
      <c r="D66" s="354"/>
      <c r="E66" s="354"/>
      <c r="F66" s="354"/>
      <c r="G66" s="354"/>
      <c r="H66" s="354"/>
      <c r="I66" s="354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561</v>
      </c>
      <c r="B68" s="337"/>
      <c r="C68" s="338" t="s">
        <v>206</v>
      </c>
      <c r="D68" s="337"/>
      <c r="E68" s="337"/>
      <c r="F68" s="358" t="s">
        <v>509</v>
      </c>
      <c r="G68" s="358"/>
      <c r="H68" s="288" t="s">
        <v>507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insertRows="0"/>
  <mergeCells count="15">
    <mergeCell ref="G29:G30"/>
    <mergeCell ref="A6:F6"/>
    <mergeCell ref="G6:I6"/>
    <mergeCell ref="G12:G13"/>
    <mergeCell ref="G14:G15"/>
    <mergeCell ref="G16:G17"/>
    <mergeCell ref="G19:G20"/>
    <mergeCell ref="A66:I66"/>
    <mergeCell ref="F68:G68"/>
    <mergeCell ref="A65:I65"/>
    <mergeCell ref="A3:C3"/>
    <mergeCell ref="G21:G22"/>
    <mergeCell ref="G23:G24"/>
    <mergeCell ref="G25:G26"/>
    <mergeCell ref="G27:G28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2</cp:lastModifiedBy>
  <cp:lastPrinted>2022-06-10T12:17:01Z</cp:lastPrinted>
  <dcterms:created xsi:type="dcterms:W3CDTF">2016-09-14T07:14:33Z</dcterms:created>
  <dcterms:modified xsi:type="dcterms:W3CDTF">2022-07-06T07:30:01Z</dcterms:modified>
  <cp:category/>
  <cp:version/>
  <cp:contentType/>
  <cp:contentStatus/>
</cp:coreProperties>
</file>