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<sst xmlns="http://schemas.openxmlformats.org/spreadsheetml/2006/main" count="87" uniqueCount="80">
  <si>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</si>
  <si>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</si>
  <si>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</si>
  <si>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</si>
  <si>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</si>
  <si>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</si>
  <si>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</si>
  <si>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</si>
  <si>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</si>
  <si>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</si>
  <si>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</si>
  <si>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</si>
  <si>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</si>
  <si>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</si>
  <si>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</si>
  <si>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</si>
  <si>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</si>
  <si>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</si>
  <si>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</si>
  <si>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</si>
  <si>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</si>
  <si>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</si>
  <si>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</si>
  <si>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</si>
  <si>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</si>
  <si>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</si>
  <si>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</si>
  <si>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</si>
  <si>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</si>
  <si>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</si>
  <si>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</si>
  <si>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</si>
  <si>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</si>
  <si>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</si>
  <si>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</si>
  <si>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</si>
  <si>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</si>
  <si>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</si>
  <si>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</si>
  <si>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</si>
  <si>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</si>
  <si>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</si>
  <si>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</si>
  <si>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</si>
  <si>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</si>
  <si>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</si>
  <si>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</si>
  <si>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</si>
  <si>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</si>
  <si>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</si>
  <si>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</si>
  <si>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</si>
  <si>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</si>
  <si>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</si>
  <si>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</si>
  <si>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</si>
  <si>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</si>
  <si>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</si>
  <si>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</si>
  <si>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</si>
  <si>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</si>
  <si>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</si>
  <si>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</si>
  <si>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</si>
  <si>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</si>
  <si>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</si>
  <si>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</si>
  <si>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</si>
  <si>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</si>
  <si>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</si>
  <si>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</si>
  <si>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</si>
  <si>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БУЛСТАТ:131468215</t>
  </si>
  <si>
    <t xml:space="preserve">  Съставител:</t>
  </si>
  <si>
    <t xml:space="preserve">Ръководител: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</si>
  <si>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КИС:ТИ БИ АЙ ДИНАМИК</t>
    </r>
  </si>
  <si>
    <t>/Стоян Тошев/</t>
  </si>
  <si>
    <t>/Eлеонора Стоева/</t>
  </si>
  <si>
    <t>Отчетен период:30.04.2008</t>
  </si>
  <si>
    <t>Дата: 07.05.2008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</si>
</sst>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12">
    <font>
      <sz val="10"/>
      <name val="Arial"/>
      <family val="0"/>
    </font>
    <font>
      <sz val="10"/>
      <name val="Timok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3" fontId="5" fillId="0" borderId="0" xfId="0" applyNumberFormat="1" applyFont="1" applyAlignment="1">
      <alignment wrapText="1"/>
    </xf>
    <xf numFmtId="0" fontId="8" fillId="0" borderId="0" xfId="21" applyFont="1" applyBorder="1" applyAlignment="1" applyProtection="1">
      <alignment horizontal="center" vertical="center" wrapText="1"/>
      <protection locked="0"/>
    </xf>
    <xf numFmtId="3" fontId="8" fillId="0" borderId="0" xfId="21" applyNumberFormat="1" applyFont="1" applyAlignment="1" applyProtection="1">
      <alignment horizontal="center" vertical="center" wrapText="1"/>
      <protection locked="0"/>
    </xf>
    <xf numFmtId="0" fontId="8" fillId="0" borderId="0" xfId="21" applyFont="1" applyBorder="1" applyAlignment="1" applyProtection="1">
      <alignment horizontal="left" vertical="center" wrapText="1"/>
      <protection locked="0"/>
    </xf>
    <xf numFmtId="3" fontId="9" fillId="0" borderId="0" xfId="21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3" fontId="8" fillId="0" borderId="0" xfId="21" applyNumberFormat="1" applyFont="1" applyBorder="1" applyAlignment="1" applyProtection="1">
      <alignment horizontal="center" vertical="center" wrapText="1"/>
      <protection locked="0"/>
    </xf>
    <xf numFmtId="3" fontId="9" fillId="0" borderId="0" xfId="0" applyNumberFormat="1" applyFont="1" applyAlignment="1">
      <alignment vertical="center" wrapText="1"/>
    </xf>
    <xf numFmtId="3" fontId="8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2" applyFont="1" applyAlignment="1" applyProtection="1">
      <alignment horizontal="center" vertical="center" wrapText="1"/>
      <protection locked="0"/>
    </xf>
    <xf numFmtId="3" fontId="8" fillId="0" borderId="0" xfId="23" applyNumberFormat="1" applyFont="1" applyAlignment="1" applyProtection="1">
      <alignment horizontal="center"/>
      <protection locked="0"/>
    </xf>
    <xf numFmtId="0" fontId="8" fillId="0" borderId="1" xfId="21" applyFont="1" applyBorder="1" applyAlignment="1" applyProtection="1">
      <alignment horizontal="center" vertical="center" wrapText="1"/>
      <protection/>
    </xf>
    <xf numFmtId="3" fontId="8" fillId="0" borderId="1" xfId="21" applyNumberFormat="1" applyFont="1" applyBorder="1" applyAlignment="1" applyProtection="1">
      <alignment horizontal="center" vertical="center" wrapText="1"/>
      <protection/>
    </xf>
    <xf numFmtId="49" fontId="8" fillId="0" borderId="1" xfId="21" applyNumberFormat="1" applyFont="1" applyBorder="1" applyAlignment="1" applyProtection="1">
      <alignment horizontal="center" vertical="center" wrapText="1"/>
      <protection/>
    </xf>
    <xf numFmtId="0" fontId="8" fillId="2" borderId="1" xfId="21" applyFont="1" applyFill="1" applyBorder="1" applyAlignment="1" applyProtection="1">
      <alignment horizontal="left" vertical="top" wrapText="1"/>
      <protection/>
    </xf>
    <xf numFmtId="3" fontId="9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8" fillId="0" borderId="0" xfId="0" applyNumberFormat="1" applyFont="1" applyAlignment="1">
      <alignment wrapText="1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vertical="center" wrapText="1"/>
    </xf>
    <xf numFmtId="0" fontId="8" fillId="0" borderId="0" xfId="21" applyFont="1" applyBorder="1" applyAlignment="1" applyProtection="1">
      <alignment horizontal="left" vertical="center" wrapText="1"/>
      <protection locked="0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21" applyNumberFormat="1" applyFont="1" applyAlignment="1" applyProtection="1">
      <alignment horizontal="left" vertic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tabSelected="1" workbookViewId="0" topLeftCell="A8">
      <selection activeCell="E12" sqref="E12"/>
    </sheetView>
  </sheetViews>
  <sheetFormatPr defaultColWidth="9.140625" defaultRowHeight="12.75"/>
  <cols>
    <col min="1" max="1" width="35.7109375" style="1" customWidth="1"/>
    <col min="2" max="3" width="9.7109375" style="2" customWidth="1"/>
    <col min="4" max="4" width="44.28125" style="1" customWidth="1"/>
    <col min="5" max="6" width="9.7109375" style="2" customWidth="1"/>
    <col min="7" max="7" width="4.7109375" style="1" customWidth="1"/>
    <col min="8" max="16384" width="9.140625" style="1" customWidth="1"/>
  </cols>
  <sheetData>
    <row r="1" spans="5:6" ht="11.25">
      <c r="E1" s="42" t="s">
        <v>68</v>
      </c>
      <c r="F1" s="42"/>
    </row>
    <row r="2" spans="1:7" ht="12">
      <c r="A2" s="10"/>
      <c r="B2" s="11"/>
      <c r="C2" s="43" t="s">
        <v>0</v>
      </c>
      <c r="D2" s="43"/>
      <c r="E2" s="13"/>
      <c r="F2" s="13"/>
      <c r="G2" s="14"/>
    </row>
    <row r="3" spans="1:7" ht="15" customHeight="1">
      <c r="A3" s="43" t="s">
        <v>75</v>
      </c>
      <c r="B3" s="43"/>
      <c r="C3" s="15"/>
      <c r="D3" s="10"/>
      <c r="E3" s="46" t="s">
        <v>72</v>
      </c>
      <c r="F3" s="46"/>
      <c r="G3" s="46"/>
    </row>
    <row r="4" spans="1:7" ht="15" customHeight="1">
      <c r="A4" s="12" t="s">
        <v>78</v>
      </c>
      <c r="B4" s="16"/>
      <c r="C4" s="17"/>
      <c r="D4" s="18"/>
      <c r="E4" s="13"/>
      <c r="F4" s="19" t="s">
        <v>36</v>
      </c>
      <c r="G4" s="14"/>
    </row>
    <row r="5" spans="1:7" ht="15" customHeight="1">
      <c r="A5" s="12"/>
      <c r="B5" s="16"/>
      <c r="C5" s="17"/>
      <c r="D5" s="18"/>
      <c r="E5" s="13"/>
      <c r="F5" s="19"/>
      <c r="G5" s="14"/>
    </row>
    <row r="6" spans="1:7" ht="50.25" customHeight="1">
      <c r="A6" s="20" t="s">
        <v>1</v>
      </c>
      <c r="B6" s="21" t="s">
        <v>2</v>
      </c>
      <c r="C6" s="21" t="s">
        <v>3</v>
      </c>
      <c r="D6" s="22" t="s">
        <v>7</v>
      </c>
      <c r="E6" s="21" t="s">
        <v>4</v>
      </c>
      <c r="F6" s="21" t="s">
        <v>5</v>
      </c>
      <c r="G6" s="14"/>
    </row>
    <row r="7" spans="1:7" ht="12">
      <c r="A7" s="20" t="s">
        <v>6</v>
      </c>
      <c r="B7" s="21">
        <v>1</v>
      </c>
      <c r="C7" s="21">
        <v>2</v>
      </c>
      <c r="D7" s="22" t="s">
        <v>6</v>
      </c>
      <c r="E7" s="21">
        <v>1</v>
      </c>
      <c r="F7" s="21">
        <v>2</v>
      </c>
      <c r="G7" s="14"/>
    </row>
    <row r="8" spans="1:7" ht="12">
      <c r="A8" s="23" t="s">
        <v>8</v>
      </c>
      <c r="B8" s="24"/>
      <c r="C8" s="24"/>
      <c r="D8" s="25" t="s">
        <v>16</v>
      </c>
      <c r="E8" s="24"/>
      <c r="F8" s="24"/>
      <c r="G8" s="14"/>
    </row>
    <row r="9" spans="1:30" ht="12">
      <c r="A9" s="26" t="s">
        <v>17</v>
      </c>
      <c r="B9" s="27"/>
      <c r="C9" s="27"/>
      <c r="D9" s="26" t="s">
        <v>18</v>
      </c>
      <c r="E9" s="27">
        <v>9326528.22</v>
      </c>
      <c r="F9" s="27">
        <v>10795024</v>
      </c>
      <c r="G9" s="2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">
      <c r="A10" s="29" t="s">
        <v>62</v>
      </c>
      <c r="B10" s="30">
        <f>SUM(B11:B12)</f>
        <v>0</v>
      </c>
      <c r="C10" s="30">
        <f>SUM(C11:C12)</f>
        <v>0</v>
      </c>
      <c r="D10" s="26" t="s">
        <v>19</v>
      </c>
      <c r="E10" s="27"/>
      <c r="F10" s="27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24">
      <c r="A11" s="29" t="s">
        <v>37</v>
      </c>
      <c r="B11" s="27"/>
      <c r="C11" s="27"/>
      <c r="D11" s="29" t="s">
        <v>61</v>
      </c>
      <c r="E11" s="27">
        <v>2203281.23</v>
      </c>
      <c r="F11" s="27">
        <v>3352197</v>
      </c>
      <c r="G11" s="2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0.25" customHeight="1">
      <c r="A12" s="29" t="s">
        <v>40</v>
      </c>
      <c r="B12" s="27"/>
      <c r="C12" s="27"/>
      <c r="D12" s="29" t="s">
        <v>20</v>
      </c>
      <c r="E12" s="27"/>
      <c r="F12" s="27"/>
      <c r="G12" s="2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">
      <c r="A13" s="29" t="s">
        <v>53</v>
      </c>
      <c r="B13" s="27"/>
      <c r="C13" s="27"/>
      <c r="D13" s="29" t="s">
        <v>47</v>
      </c>
      <c r="E13" s="27"/>
      <c r="F13" s="27"/>
      <c r="G13" s="2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">
      <c r="A14" s="31" t="s">
        <v>12</v>
      </c>
      <c r="B14" s="30">
        <f>+B13+B10</f>
        <v>0</v>
      </c>
      <c r="C14" s="30">
        <f>+C13+C10</f>
        <v>0</v>
      </c>
      <c r="D14" s="31" t="s">
        <v>15</v>
      </c>
      <c r="E14" s="30">
        <f>SUM(E11:E13)</f>
        <v>2203281.23</v>
      </c>
      <c r="F14" s="30">
        <f>SUM(F11:F13)</f>
        <v>3352197</v>
      </c>
      <c r="G14" s="2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">
      <c r="A15" s="26" t="s">
        <v>69</v>
      </c>
      <c r="B15" s="27"/>
      <c r="C15" s="27"/>
      <c r="D15" s="26" t="s">
        <v>21</v>
      </c>
      <c r="E15" s="27"/>
      <c r="F15" s="27"/>
      <c r="G15" s="2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">
      <c r="A16" s="31" t="s">
        <v>27</v>
      </c>
      <c r="B16" s="30">
        <f>+B15+B14</f>
        <v>0</v>
      </c>
      <c r="C16" s="30">
        <f>+C15+C14</f>
        <v>0</v>
      </c>
      <c r="D16" s="29" t="s">
        <v>22</v>
      </c>
      <c r="E16" s="30">
        <f>SUM(E17:E18)</f>
        <v>9232477.92</v>
      </c>
      <c r="F16" s="30">
        <f>SUM(F17:F18)</f>
        <v>978585</v>
      </c>
      <c r="G16" s="2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">
      <c r="A17" s="25" t="s">
        <v>29</v>
      </c>
      <c r="B17" s="27"/>
      <c r="C17" s="27"/>
      <c r="D17" s="29" t="s">
        <v>23</v>
      </c>
      <c r="E17" s="27">
        <v>9232477.92</v>
      </c>
      <c r="F17" s="27">
        <v>978585</v>
      </c>
      <c r="G17" s="28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">
      <c r="A18" s="25" t="s">
        <v>31</v>
      </c>
      <c r="B18" s="27"/>
      <c r="C18" s="27"/>
      <c r="D18" s="29" t="s">
        <v>24</v>
      </c>
      <c r="E18" s="27"/>
      <c r="F18" s="27"/>
      <c r="G18" s="2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">
      <c r="A19" s="32" t="s">
        <v>9</v>
      </c>
      <c r="B19" s="27">
        <v>867.12</v>
      </c>
      <c r="C19" s="27">
        <v>67</v>
      </c>
      <c r="D19" s="32" t="s">
        <v>25</v>
      </c>
      <c r="E19" s="27">
        <v>-4449372.95</v>
      </c>
      <c r="F19" s="27">
        <v>8253893</v>
      </c>
      <c r="G19" s="2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">
      <c r="A20" s="32" t="s">
        <v>10</v>
      </c>
      <c r="B20" s="27">
        <f>19016.61+613.55</f>
        <v>19630.16</v>
      </c>
      <c r="C20" s="27">
        <v>48240</v>
      </c>
      <c r="D20" s="31" t="s">
        <v>26</v>
      </c>
      <c r="E20" s="30">
        <f>+E19+E16</f>
        <v>4783104.97</v>
      </c>
      <c r="F20" s="30">
        <f>+F19+F16</f>
        <v>9232478</v>
      </c>
      <c r="G20" s="2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">
      <c r="A21" s="32" t="s">
        <v>70</v>
      </c>
      <c r="B21" s="27">
        <f>200000+1723216.94</f>
        <v>1923216.94</v>
      </c>
      <c r="C21" s="27">
        <v>3576678</v>
      </c>
      <c r="D21" s="33" t="s">
        <v>28</v>
      </c>
      <c r="E21" s="30">
        <f>+E14+E20+E9</f>
        <v>16312914.42</v>
      </c>
      <c r="F21" s="30">
        <f>+F14+F20+F9</f>
        <v>23379699</v>
      </c>
      <c r="G21" s="2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">
      <c r="A22" s="32" t="s">
        <v>52</v>
      </c>
      <c r="B22" s="27"/>
      <c r="C22" s="27"/>
      <c r="D22" s="34"/>
      <c r="E22" s="27"/>
      <c r="F22" s="27"/>
      <c r="G22" s="2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">
      <c r="A23" s="33" t="s">
        <v>12</v>
      </c>
      <c r="B23" s="30">
        <f>SUM(B19:B22)</f>
        <v>1943714.22</v>
      </c>
      <c r="C23" s="30">
        <f>SUM(C19:C22)</f>
        <v>3624985</v>
      </c>
      <c r="D23" s="32"/>
      <c r="E23" s="27"/>
      <c r="F23" s="27"/>
      <c r="G23" s="2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">
      <c r="A24" s="25" t="s">
        <v>49</v>
      </c>
      <c r="B24" s="27"/>
      <c r="C24" s="27"/>
      <c r="D24" s="25" t="s">
        <v>30</v>
      </c>
      <c r="E24" s="27"/>
      <c r="F24" s="27"/>
      <c r="G24" s="2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">
      <c r="A25" s="32" t="s">
        <v>62</v>
      </c>
      <c r="B25" s="30">
        <f>SUM(B26:B29)</f>
        <v>12632253.42</v>
      </c>
      <c r="C25" s="30">
        <f>SUM(C26:C29)</f>
        <v>15454658</v>
      </c>
      <c r="D25" s="35" t="s">
        <v>63</v>
      </c>
      <c r="E25" s="27"/>
      <c r="F25" s="27"/>
      <c r="G25" s="2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">
      <c r="A26" s="32" t="s">
        <v>37</v>
      </c>
      <c r="B26" s="27">
        <v>12632253.42</v>
      </c>
      <c r="C26" s="27">
        <v>15454658</v>
      </c>
      <c r="D26" s="29" t="s">
        <v>51</v>
      </c>
      <c r="E26" s="27">
        <f>SUM(E27:E29)</f>
        <v>28628.27</v>
      </c>
      <c r="F26" s="27">
        <f>SUM(F27:F29)</f>
        <v>63443</v>
      </c>
      <c r="G26" s="2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7" ht="12">
      <c r="A27" s="32" t="s">
        <v>45</v>
      </c>
      <c r="B27" s="24"/>
      <c r="C27" s="24"/>
      <c r="D27" s="29" t="s">
        <v>71</v>
      </c>
      <c r="E27" s="24">
        <v>200</v>
      </c>
      <c r="F27" s="24">
        <v>200</v>
      </c>
      <c r="G27" s="14"/>
    </row>
    <row r="28" spans="1:7" ht="12">
      <c r="A28" s="32" t="s">
        <v>40</v>
      </c>
      <c r="B28" s="24"/>
      <c r="C28" s="24"/>
      <c r="D28" s="29" t="s">
        <v>39</v>
      </c>
      <c r="E28" s="24">
        <v>28428.27</v>
      </c>
      <c r="F28" s="24">
        <v>63243</v>
      </c>
      <c r="G28" s="14"/>
    </row>
    <row r="29" spans="1:7" ht="12">
      <c r="A29" s="32" t="s">
        <v>11</v>
      </c>
      <c r="B29" s="24"/>
      <c r="C29" s="24"/>
      <c r="D29" s="14" t="s">
        <v>44</v>
      </c>
      <c r="E29" s="24"/>
      <c r="F29" s="24"/>
      <c r="G29" s="14"/>
    </row>
    <row r="30" spans="1:7" ht="12">
      <c r="A30" s="32" t="s">
        <v>54</v>
      </c>
      <c r="B30" s="24"/>
      <c r="C30" s="24"/>
      <c r="D30" s="35" t="s">
        <v>50</v>
      </c>
      <c r="E30" s="24">
        <v>800</v>
      </c>
      <c r="F30" s="24">
        <v>210</v>
      </c>
      <c r="G30" s="14"/>
    </row>
    <row r="31" spans="1:7" ht="12">
      <c r="A31" s="32" t="s">
        <v>55</v>
      </c>
      <c r="B31" s="24">
        <v>1712340.9</v>
      </c>
      <c r="C31" s="24">
        <v>2357519</v>
      </c>
      <c r="D31" s="14" t="s">
        <v>64</v>
      </c>
      <c r="E31" s="24"/>
      <c r="F31" s="24"/>
      <c r="G31" s="14"/>
    </row>
    <row r="32" spans="1:7" ht="12">
      <c r="A32" s="32" t="s">
        <v>56</v>
      </c>
      <c r="B32" s="24"/>
      <c r="C32" s="24"/>
      <c r="D32" s="35" t="s">
        <v>42</v>
      </c>
      <c r="E32" s="24"/>
      <c r="F32" s="24"/>
      <c r="G32" s="14"/>
    </row>
    <row r="33" spans="1:7" ht="11.25" customHeight="1">
      <c r="A33" s="32" t="s">
        <v>57</v>
      </c>
      <c r="B33" s="24"/>
      <c r="C33" s="24"/>
      <c r="D33" s="35" t="s">
        <v>43</v>
      </c>
      <c r="E33" s="24"/>
      <c r="F33" s="24"/>
      <c r="G33" s="14"/>
    </row>
    <row r="34" spans="1:7" ht="12">
      <c r="A34" s="32" t="s">
        <v>58</v>
      </c>
      <c r="B34" s="24"/>
      <c r="C34" s="24"/>
      <c r="D34" s="35" t="s">
        <v>65</v>
      </c>
      <c r="E34" s="24">
        <v>1122.3</v>
      </c>
      <c r="F34" s="24">
        <v>34997</v>
      </c>
      <c r="G34" s="14"/>
    </row>
    <row r="35" spans="1:7" ht="12">
      <c r="A35" s="33" t="s">
        <v>13</v>
      </c>
      <c r="B35" s="36">
        <f>+B25+B30+B31+B32+B33+B34</f>
        <v>14344594.32</v>
      </c>
      <c r="C35" s="36">
        <f>+C25+C30+C31+C32+C33+C34</f>
        <v>17812177</v>
      </c>
      <c r="D35" s="32" t="s">
        <v>66</v>
      </c>
      <c r="E35" s="24"/>
      <c r="F35" s="24"/>
      <c r="G35" s="14"/>
    </row>
    <row r="36" spans="1:7" ht="24.75" customHeight="1">
      <c r="A36" s="25" t="s">
        <v>46</v>
      </c>
      <c r="B36" s="24"/>
      <c r="C36" s="24"/>
      <c r="D36" s="35" t="s">
        <v>67</v>
      </c>
      <c r="E36" s="24">
        <v>20206.98</v>
      </c>
      <c r="F36" s="24">
        <v>16448</v>
      </c>
      <c r="G36" s="14"/>
    </row>
    <row r="37" spans="1:7" ht="18" customHeight="1">
      <c r="A37" s="29" t="s">
        <v>59</v>
      </c>
      <c r="B37" s="24">
        <v>4020.84</v>
      </c>
      <c r="C37" s="24">
        <v>38960</v>
      </c>
      <c r="D37" s="35" t="s">
        <v>48</v>
      </c>
      <c r="E37" s="24"/>
      <c r="F37" s="24"/>
      <c r="G37" s="14"/>
    </row>
    <row r="38" spans="1:7" ht="24">
      <c r="A38" s="29" t="s">
        <v>38</v>
      </c>
      <c r="B38" s="24">
        <f>9292.66+61600</f>
        <v>70892.66</v>
      </c>
      <c r="C38" s="24">
        <f>1315313.81+703360.78</f>
        <v>2018674.59</v>
      </c>
      <c r="D38" s="33" t="s">
        <v>12</v>
      </c>
      <c r="E38" s="36">
        <f>SUM(E25:E37)-E26</f>
        <v>50757.55</v>
      </c>
      <c r="F38" s="36">
        <f>SUM(F25:F37)-F26</f>
        <v>115098</v>
      </c>
      <c r="G38" s="14"/>
    </row>
    <row r="39" spans="1:7" ht="12">
      <c r="A39" s="29" t="s">
        <v>60</v>
      </c>
      <c r="B39" s="24"/>
      <c r="C39" s="24"/>
      <c r="D39" s="33" t="s">
        <v>33</v>
      </c>
      <c r="E39" s="36">
        <f>+E38</f>
        <v>50757.55</v>
      </c>
      <c r="F39" s="36">
        <f>+F38</f>
        <v>115098</v>
      </c>
      <c r="G39" s="14"/>
    </row>
    <row r="40" spans="1:7" ht="12">
      <c r="A40" s="29" t="s">
        <v>41</v>
      </c>
      <c r="B40" s="24"/>
      <c r="C40" s="24"/>
      <c r="D40" s="32"/>
      <c r="E40" s="24"/>
      <c r="F40" s="24"/>
      <c r="G40" s="14"/>
    </row>
    <row r="41" spans="1:7" ht="12">
      <c r="A41" s="31" t="s">
        <v>14</v>
      </c>
      <c r="B41" s="36">
        <f>SUM(B37:B40)</f>
        <v>74913.5</v>
      </c>
      <c r="C41" s="36">
        <f>SUM(C37:C40)</f>
        <v>2057634.59</v>
      </c>
      <c r="D41" s="32"/>
      <c r="E41" s="24"/>
      <c r="F41" s="24"/>
      <c r="G41" s="14"/>
    </row>
    <row r="42" spans="1:7" ht="12">
      <c r="A42" s="26" t="s">
        <v>32</v>
      </c>
      <c r="B42" s="24">
        <v>450.06</v>
      </c>
      <c r="C42" s="24"/>
      <c r="D42" s="32"/>
      <c r="E42" s="24"/>
      <c r="F42" s="24"/>
      <c r="G42" s="14"/>
    </row>
    <row r="43" spans="1:7" ht="12">
      <c r="A43" s="31" t="s">
        <v>33</v>
      </c>
      <c r="B43" s="36">
        <f>+B23+B35+B41+B42</f>
        <v>16363672.100000001</v>
      </c>
      <c r="C43" s="36">
        <f>+C23+C35+C41+C42</f>
        <v>23494796.59</v>
      </c>
      <c r="D43" s="32"/>
      <c r="E43" s="24"/>
      <c r="F43" s="24"/>
      <c r="G43" s="14"/>
    </row>
    <row r="44" spans="1:7" ht="12.75" customHeight="1">
      <c r="A44" s="14"/>
      <c r="B44" s="36"/>
      <c r="C44" s="36"/>
      <c r="D44" s="32"/>
      <c r="E44" s="24"/>
      <c r="F44" s="24"/>
      <c r="G44" s="14"/>
    </row>
    <row r="45" spans="1:7" ht="12">
      <c r="A45" s="31" t="s">
        <v>35</v>
      </c>
      <c r="B45" s="30">
        <f>+B43+B16</f>
        <v>16363672.100000001</v>
      </c>
      <c r="C45" s="30">
        <f>+C43+C16</f>
        <v>23494796.59</v>
      </c>
      <c r="D45" s="31" t="s">
        <v>34</v>
      </c>
      <c r="E45" s="36">
        <f>+E21+E39</f>
        <v>16363671.97</v>
      </c>
      <c r="F45" s="36">
        <f>+F21+F39</f>
        <v>23494797</v>
      </c>
      <c r="G45" s="14"/>
    </row>
    <row r="46" spans="1:7" ht="12">
      <c r="A46" s="14"/>
      <c r="B46" s="37"/>
      <c r="C46" s="37"/>
      <c r="D46" s="38"/>
      <c r="E46" s="37"/>
      <c r="F46" s="37"/>
      <c r="G46" s="38"/>
    </row>
    <row r="47" spans="1:7" ht="12">
      <c r="A47" s="14"/>
      <c r="B47" s="37"/>
      <c r="C47" s="37"/>
      <c r="D47" s="38"/>
      <c r="E47" s="37"/>
      <c r="F47" s="37"/>
      <c r="G47" s="38"/>
    </row>
    <row r="48" spans="1:7" ht="12">
      <c r="A48" s="28" t="s">
        <v>79</v>
      </c>
      <c r="B48" s="44" t="s">
        <v>73</v>
      </c>
      <c r="C48" s="44"/>
      <c r="D48" s="45" t="s">
        <v>74</v>
      </c>
      <c r="E48" s="45"/>
      <c r="F48" s="39"/>
      <c r="G48" s="38"/>
    </row>
    <row r="49" spans="1:7" ht="12.75" customHeight="1">
      <c r="A49" s="14"/>
      <c r="B49" s="41" t="s">
        <v>77</v>
      </c>
      <c r="C49" s="41"/>
      <c r="D49" s="40" t="s">
        <v>76</v>
      </c>
      <c r="E49" s="37"/>
      <c r="F49" s="37"/>
      <c r="G49" s="38"/>
    </row>
    <row r="50" spans="1:7" ht="12">
      <c r="A50" s="14"/>
      <c r="B50" s="37"/>
      <c r="C50" s="37"/>
      <c r="D50" s="38"/>
      <c r="E50" s="37"/>
      <c r="F50" s="37"/>
      <c r="G50" s="38"/>
    </row>
    <row r="51" spans="3:6" ht="11.25">
      <c r="C51" s="4"/>
      <c r="D51" s="5"/>
      <c r="E51" s="6"/>
      <c r="F51" s="6"/>
    </row>
    <row r="52" spans="1:7" ht="11.25">
      <c r="A52" s="5"/>
      <c r="B52" s="4"/>
      <c r="C52" s="4"/>
      <c r="D52" s="5"/>
      <c r="E52" s="4"/>
      <c r="F52" s="4"/>
      <c r="G52" s="5"/>
    </row>
    <row r="53" ht="11.25">
      <c r="G53" s="5"/>
    </row>
    <row r="54" spans="1:7" ht="11.25">
      <c r="A54" s="5"/>
      <c r="B54" s="4"/>
      <c r="C54" s="4"/>
      <c r="D54" s="5"/>
      <c r="E54" s="4"/>
      <c r="F54" s="4"/>
      <c r="G54" s="5"/>
    </row>
    <row r="55" spans="1:7" ht="11.25">
      <c r="A55" s="5"/>
      <c r="B55" s="4"/>
      <c r="C55" s="4"/>
      <c r="D55" s="5"/>
      <c r="E55" s="4"/>
      <c r="F55" s="4"/>
      <c r="G55" s="5"/>
    </row>
    <row r="56" spans="1:7" ht="11.25">
      <c r="A56" s="5"/>
      <c r="B56" s="4"/>
      <c r="C56" s="4"/>
      <c r="D56" s="5"/>
      <c r="E56" s="4"/>
      <c r="F56" s="4"/>
      <c r="G56" s="5"/>
    </row>
    <row r="57" spans="1:7" ht="11.25">
      <c r="A57" s="5"/>
      <c r="B57" s="4"/>
      <c r="C57" s="4"/>
      <c r="D57" s="5"/>
      <c r="E57" s="4"/>
      <c r="F57" s="4"/>
      <c r="G57" s="5"/>
    </row>
    <row r="58" spans="1:7" ht="11.25">
      <c r="A58" s="5"/>
      <c r="B58" s="4"/>
      <c r="C58" s="4"/>
      <c r="D58" s="5"/>
      <c r="E58" s="4"/>
      <c r="F58" s="4"/>
      <c r="G58" s="5"/>
    </row>
    <row r="59" spans="1:7" ht="11.25">
      <c r="A59" s="5"/>
      <c r="B59" s="4"/>
      <c r="C59" s="4"/>
      <c r="D59" s="5"/>
      <c r="E59" s="4"/>
      <c r="F59" s="4"/>
      <c r="G59" s="5"/>
    </row>
    <row r="60" spans="1:7" ht="11.25">
      <c r="A60" s="5"/>
      <c r="B60" s="4"/>
      <c r="C60" s="4"/>
      <c r="D60" s="5"/>
      <c r="E60" s="4"/>
      <c r="F60" s="4"/>
      <c r="G60" s="5"/>
    </row>
    <row r="61" spans="1:7" ht="11.25">
      <c r="A61" s="5"/>
      <c r="B61" s="4"/>
      <c r="C61" s="4"/>
      <c r="D61" s="7"/>
      <c r="E61" s="4"/>
      <c r="F61" s="4"/>
      <c r="G61" s="5"/>
    </row>
    <row r="62" spans="1:7" s="3" customFormat="1" ht="11.25">
      <c r="A62" s="7"/>
      <c r="B62" s="6"/>
      <c r="C62" s="6"/>
      <c r="D62" s="7"/>
      <c r="E62" s="6"/>
      <c r="F62" s="6"/>
      <c r="G62" s="7"/>
    </row>
    <row r="63" spans="1:7" s="3" customFormat="1" ht="11.25">
      <c r="A63" s="7"/>
      <c r="B63" s="6"/>
      <c r="C63" s="6"/>
      <c r="D63" s="8"/>
      <c r="E63" s="6"/>
      <c r="F63" s="6"/>
      <c r="G63" s="7"/>
    </row>
    <row r="64" spans="2:6" s="3" customFormat="1" ht="11.25">
      <c r="B64" s="9"/>
      <c r="C64" s="9"/>
      <c r="E64" s="9"/>
      <c r="F64" s="9"/>
    </row>
    <row r="65" spans="2:6" s="3" customFormat="1" ht="11.25">
      <c r="B65" s="9"/>
      <c r="C65" s="9"/>
      <c r="E65" s="9"/>
      <c r="F65" s="9"/>
    </row>
    <row r="66" spans="2:6" s="3" customFormat="1" ht="11.25">
      <c r="B66" s="9"/>
      <c r="C66" s="9"/>
      <c r="E66" s="9"/>
      <c r="F66" s="9"/>
    </row>
    <row r="67" spans="2:6" s="3" customFormat="1" ht="11.25">
      <c r="B67" s="9"/>
      <c r="C67" s="9"/>
      <c r="E67" s="9"/>
      <c r="F67" s="9"/>
    </row>
    <row r="68" spans="2:6" s="3" customFormat="1" ht="11.25">
      <c r="B68" s="9"/>
      <c r="C68" s="9"/>
      <c r="E68" s="9"/>
      <c r="F68" s="9"/>
    </row>
    <row r="69" spans="2:6" s="3" customFormat="1" ht="11.25">
      <c r="B69" s="9"/>
      <c r="C69" s="9"/>
      <c r="E69" s="9"/>
      <c r="F69" s="9"/>
    </row>
    <row r="70" spans="2:6" s="3" customFormat="1" ht="11.25">
      <c r="B70" s="9"/>
      <c r="C70" s="9"/>
      <c r="E70" s="9"/>
      <c r="F70" s="9"/>
    </row>
    <row r="71" spans="2:6" s="3" customFormat="1" ht="11.25">
      <c r="B71" s="9"/>
      <c r="C71" s="9"/>
      <c r="E71" s="9"/>
      <c r="F71" s="9"/>
    </row>
    <row r="72" spans="2:6" s="3" customFormat="1" ht="11.25">
      <c r="B72" s="9"/>
      <c r="C72" s="9"/>
      <c r="E72" s="9"/>
      <c r="F72" s="9"/>
    </row>
    <row r="73" spans="2:6" s="3" customFormat="1" ht="11.25">
      <c r="B73" s="9"/>
      <c r="C73" s="9"/>
      <c r="E73" s="9"/>
      <c r="F73" s="9"/>
    </row>
    <row r="74" spans="2:6" s="3" customFormat="1" ht="11.25">
      <c r="B74" s="9"/>
      <c r="C74" s="9"/>
      <c r="E74" s="9"/>
      <c r="F74" s="9"/>
    </row>
  </sheetData>
  <sheetProtection password="CC29" sheet="1" objects="1" scenarios="1"/>
  <mergeCells count="7">
    <mergeCell ref="B49:C49"/>
    <mergeCell ref="E1:F1"/>
    <mergeCell ref="C2:D2"/>
    <mergeCell ref="B48:C48"/>
    <mergeCell ref="D48:E48"/>
    <mergeCell ref="A3:B3"/>
    <mergeCell ref="E3:G3"/>
  </mergeCells>
  <printOptions horizontalCentered="1"/>
  <pageMargins left="0.1968503937007874" right="0" top="1.062992125984252" bottom="0.4724409448818898" header="0.7086614173228347" footer="0.31496062992125984"/>
  <pageSetup fitToHeight="1" fitToWidth="1" horizontalDpi="300" verticalDpi="300" orientation="portrait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i_sirashka</cp:lastModifiedBy>
  <cp:lastPrinted>2008-05-07T08:48:12Z</cp:lastPrinted>
  <dcterms:created xsi:type="dcterms:W3CDTF">2004-03-04T10:58:58Z</dcterms:created>
  <dcterms:modified xsi:type="dcterms:W3CDTF">2008-05-13T13:26:54Z</dcterms:modified>
  <cp:category/>
  <cp:version/>
  <cp:contentType/>
  <cp:contentStatus/>
</cp:coreProperties>
</file>