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<sst xmlns="http://schemas.openxmlformats.org/spreadsheetml/2006/main" count="1061" uniqueCount="873">
  <si>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</si>
  <si>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</si>
  <si>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</si>
  <si>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</si>
  <si>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</si>
  <si>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</si>
  <si>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</si>
  <si>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</si>
  <si>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</si>
  <si>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</si>
  <si>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</si>
  <si>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</si>
  <si>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</si>
  <si>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</si>
  <si>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</si>
  <si>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</si>
  <si>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</si>
  <si>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</si>
  <si>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</si>
  <si>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</si>
  <si>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</si>
  <si>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</si>
  <si>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</si>
  <si>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</si>
  <si>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</si>
  <si>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</si>
  <si>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</si>
  <si>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</si>
  <si>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</si>
  <si>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</si>
  <si>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</si>
  <si>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</si>
  <si>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</si>
  <si>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</si>
  <si>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</si>
  <si>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</si>
  <si>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</si>
  <si>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</si>
  <si>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</si>
  <si>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</si>
  <si>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</si>
  <si>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</si>
  <si>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</si>
  <si>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</si>
  <si>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</si>
  <si>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</si>
  <si>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</si>
  <si>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</si>
  <si>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</si>
  <si>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</si>
  <si>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</si>
  <si>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</si>
  <si>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</si>
  <si>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</si>
  <si>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</si>
  <si>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</si>
  <si>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</si>
  <si>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</si>
  <si>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</si>
  <si>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</si>
  <si>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</si>
  <si>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</si>
  <si>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</si>
  <si>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</si>
  <si>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</si>
  <si>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</si>
  <si>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</si>
  <si>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</si>
  <si>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</si>
  <si>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</si>
  <si>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</si>
  <si>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</si>
  <si>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</si>
  <si>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</si>
  <si>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</si>
  <si>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</si>
  <si>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</si>
  <si>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</si>
  <si>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</si>
  <si>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</si>
  <si>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</si>
  <si>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</si>
  <si>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</si>
  <si>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</si>
  <si>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</si>
  <si>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</si>
  <si>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</si>
  <si>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</si>
  <si>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</si>
  <si>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</si>
  <si>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</si>
  <si>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</si>
  <si>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</si>
  <si>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</si>
  <si>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</si>
  <si>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</si>
  <si>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</si>
  <si>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</si>
  <si>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</si>
  <si>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</si>
  <si>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</si>
  <si>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</si>
  <si>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</si>
  <si>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</si>
  <si>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</si>
  <si>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</si>
  <si>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</si>
  <si>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</si>
  <si>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</si>
  <si>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</si>
  <si>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</si>
  <si>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</si>
  <si>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</si>
  <si>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</si>
  <si>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</si>
  <si>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</si>
  <si>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</si>
  <si>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</si>
  <si>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</si>
  <si>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</si>
  <si>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</si>
  <si>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</si>
  <si>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</si>
  <si>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</si>
  <si>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</si>
  <si>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</si>
  <si>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</si>
  <si>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</si>
  <si>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</si>
  <si>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</si>
  <si>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</si>
  <si>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</si>
  <si>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</si>
  <si>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</si>
  <si>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</si>
  <si>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</si>
  <si>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</si>
  <si>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</si>
  <si>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</si>
  <si>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</si>
  <si>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</si>
  <si>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</si>
  <si>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</si>
  <si>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</si>
  <si>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</si>
  <si>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</si>
  <si>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</si>
  <si>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</si>
  <si>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</si>
  <si>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</si>
  <si>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</si>
  <si>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</si>
  <si>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</si>
  <si>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</si>
  <si>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</si>
  <si>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</si>
  <si>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</si>
  <si>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</si>
  <si>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</si>
  <si>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</si>
  <si>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</si>
  <si>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</si>
  <si>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</si>
  <si>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</si>
  <si>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</si>
  <si>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</si>
  <si>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</si>
  <si>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</si>
  <si>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</si>
  <si>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</si>
  <si>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</si>
  <si>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</si>
  <si>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</si>
  <si>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</si>
  <si>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</si>
  <si>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</si>
  <si>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</si>
  <si>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</si>
  <si>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</si>
  <si>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</si>
  <si>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</si>
  <si>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</si>
  <si>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</si>
  <si>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</si>
  <si>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</si>
  <si>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</si>
  <si>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</si>
  <si>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</si>
  <si>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</si>
  <si>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</si>
  <si>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</si>
  <si>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</si>
  <si>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</si>
  <si>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</si>
  <si>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</si>
  <si>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</si>
  <si>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</si>
  <si>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</si>
  <si>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</si>
  <si>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</si>
  <si>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</si>
  <si>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</si>
  <si>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</si>
  <si>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</si>
  <si>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</si>
  <si>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</si>
  <si>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</si>
  <si>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</si>
  <si>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</si>
  <si>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</si>
  <si>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</si>
  <si>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</si>
  <si>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</si>
  <si>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</si>
  <si>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</si>
  <si>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</si>
  <si>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</si>
  <si>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</si>
  <si>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</si>
  <si>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</si>
  <si>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</si>
  <si>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</si>
  <si>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</si>
  <si>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</si>
  <si>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</si>
  <si>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</si>
  <si>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</si>
  <si>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</si>
  <si>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</si>
  <si>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</si>
  <si>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</si>
  <si>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</si>
  <si>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</si>
  <si>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</si>
  <si>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</si>
  <si>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</si>
  <si>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</si>
  <si>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</si>
  <si>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</si>
  <si>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</si>
  <si>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</si>
  <si>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</si>
  <si>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</si>
  <si>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</si>
  <si>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</si>
  <si>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</si>
  <si>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</si>
  <si>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</si>
  <si>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</si>
  <si>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</si>
  <si>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</si>
  <si>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</si>
  <si>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</si>
  <si>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</si>
  <si>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</si>
  <si>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</si>
  <si>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</si>
  <si>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</si>
  <si>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</si>
  <si>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</si>
  <si>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</si>
  <si>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</si>
  <si>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</si>
  <si>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</si>
  <si>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</si>
  <si>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</si>
  <si>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</si>
  <si>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</si>
  <si>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</si>
  <si>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</si>
  <si>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</si>
  <si>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</si>
  <si>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</si>
  <si>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</si>
  <si>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</si>
  <si>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</si>
  <si>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</si>
  <si>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</si>
  <si>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</si>
  <si>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</si>
  <si>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</si>
  <si>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</si>
  <si>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</si>
  <si>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</si>
  <si>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</si>
  <si>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</si>
  <si>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</si>
  <si>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</si>
  <si>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</si>
  <si>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</si>
  <si>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</si>
  <si>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</si>
  <si>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</si>
  <si>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</si>
  <si>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</si>
  <si>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</si>
  <si>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</si>
  <si>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</si>
  <si>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</si>
  <si>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</si>
  <si>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</si>
  <si>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</si>
  <si>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</si>
  <si>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</si>
  <si>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</si>
  <si>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</si>
  <si>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</si>
  <si>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</si>
  <si>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</si>
  <si>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</si>
  <si>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</si>
  <si>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</si>
  <si>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</si>
  <si>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</si>
  <si>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</si>
  <si>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</si>
  <si>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</si>
  <si>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</si>
  <si>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</si>
  <si>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</si>
  <si>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</si>
  <si>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</si>
  <si>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</si>
  <si>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</si>
  <si>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</si>
  <si>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</si>
  <si>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</si>
  <si>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</si>
  <si>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</si>
  <si>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</si>
  <si>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</si>
  <si>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</si>
  <si>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</si>
  <si>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</si>
  <si>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</si>
  <si>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</si>
  <si>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</si>
  <si>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</si>
  <si>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</si>
  <si>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</si>
  <si>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</si>
  <si>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</si>
  <si>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</si>
  <si>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</si>
  <si>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</si>
  <si>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</si>
  <si>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</si>
  <si>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</si>
  <si>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</si>
  <si>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</si>
  <si>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</si>
  <si>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</si>
  <si>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</si>
  <si>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</si>
  <si>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</si>
  <si>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</si>
  <si>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</si>
  <si>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</si>
  <si>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</si>
  <si>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</si>
  <si>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</si>
  <si>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</si>
  <si>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</si>
  <si>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</si>
  <si>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</si>
  <si>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</si>
  <si>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</si>
  <si>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</si>
  <si>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</si>
  <si>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</si>
  <si>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</si>
  <si>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</si>
  <si>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</si>
  <si>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</si>
  <si>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</si>
  <si>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</si>
  <si>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</si>
  <si>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</si>
  <si>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</si>
  <si>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</si>
  <si>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</si>
  <si>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</si>
  <si>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</si>
  <si>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</si>
  <si>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</si>
  <si>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</si>
  <si>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</si>
  <si>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</si>
  <si>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</si>
  <si>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</si>
  <si>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</si>
  <si>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</si>
  <si>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</si>
  <si>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</si>
  <si>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</si>
  <si>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</si>
  <si>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</si>
  <si>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</si>
  <si>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</si>
  <si>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</si>
  <si>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</si>
  <si>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</si>
  <si>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</si>
  <si>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</si>
  <si>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</si>
  <si>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</si>
  <si>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</si>
  <si>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</si>
  <si>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</si>
  <si>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</si>
  <si>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</si>
  <si>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</si>
  <si>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</si>
  <si>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</si>
  <si>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</si>
  <si>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</si>
  <si>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</si>
  <si>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</si>
  <si>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</si>
  <si>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</si>
  <si>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</si>
  <si>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</si>
  <si>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</si>
  <si>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</si>
  <si>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</si>
  <si>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</si>
  <si>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</si>
  <si>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</si>
  <si>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</si>
  <si>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</si>
  <si>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</si>
  <si>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</si>
  <si>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</si>
  <si>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</si>
  <si>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</si>
  <si>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</si>
  <si>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</si>
  <si>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</si>
  <si>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</si>
  <si>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</si>
  <si>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</si>
  <si>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</si>
  <si>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</si>
  <si>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</si>
  <si>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</si>
  <si>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</si>
  <si>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</si>
  <si>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</si>
  <si>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</si>
  <si>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</si>
  <si>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</si>
  <si>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</si>
  <si>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</si>
  <si>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</si>
  <si>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</si>
  <si>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</si>
  <si>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</si>
  <si>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</si>
  <si>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</si>
  <si>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</si>
  <si>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</si>
  <si>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</si>
  <si>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</si>
  <si>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</si>
  <si>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</si>
  <si>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</si>
  <si>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</si>
  <si>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</si>
  <si>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</si>
  <si>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</si>
  <si>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</si>
  <si>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</si>
  <si>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</si>
  <si>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</si>
  <si>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</si>
  <si>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</si>
  <si>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</si>
  <si>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</si>
  <si>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</si>
  <si>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</si>
  <si>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</si>
  <si>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</si>
  <si>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</si>
  <si>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</si>
  <si>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</si>
  <si>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</si>
  <si>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</si>
  <si>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</si>
  <si>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</si>
  <si>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</si>
  <si>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</si>
  <si>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</si>
  <si>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</si>
  <si>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</si>
  <si>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</si>
  <si>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</si>
  <si>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</si>
  <si>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</si>
  <si>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</si>
  <si>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</si>
  <si>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</si>
  <si>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</si>
  <si>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</si>
  <si>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</si>
  <si>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</si>
  <si>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</si>
  <si>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</si>
  <si>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</si>
  <si>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</si>
  <si>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</si>
  <si>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</si>
  <si>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</si>
  <si>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</si>
  <si>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</si>
  <si>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</si>
  <si>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</si>
  <si>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</si>
  <si>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</si>
  <si>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</si>
  <si>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</si>
  <si>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</si>
  <si>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</si>
  <si>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</si>
  <si>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</si>
  <si>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</si>
  <si>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</si>
  <si>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</si>
  <si>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</si>
  <si>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</si>
  <si>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</si>
  <si>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</si>
  <si>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</si>
  <si>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</si>
  <si>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</si>
  <si>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</si>
  <si>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</si>
  <si>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</si>
  <si>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</si>
  <si>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</si>
  <si>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</si>
  <si>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</si>
  <si>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</si>
  <si>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</si>
  <si>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</si>
  <si>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</si>
  <si>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</si>
  <si>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</si>
  <si>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</si>
  <si>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</si>
  <si>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</si>
  <si>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</si>
  <si>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</si>
  <si>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</si>
  <si>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</si>
  <si>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</si>
  <si>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</si>
  <si>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</si>
  <si>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</si>
  <si>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</si>
  <si>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</si>
  <si>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</si>
  <si>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</si>
  <si>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</si>
  <si>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</si>
  <si>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</si>
  <si>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</si>
  <si>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</si>
  <si>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</si>
  <si>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</si>
  <si>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</si>
  <si>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</si>
  <si>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</si>
  <si>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</si>
  <si>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</si>
  <si>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</si>
  <si>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</si>
  <si>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</si>
  <si>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</si>
  <si>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</si>
  <si>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</si>
  <si>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</si>
  <si>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</si>
  <si>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</si>
  <si>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</si>
  <si>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</si>
  <si>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</si>
  <si>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</si>
  <si>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</si>
  <si>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</si>
  <si>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</si>
  <si>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</si>
  <si>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</si>
  <si>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</si>
  <si>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</si>
  <si>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</si>
  <si>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</si>
  <si>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</si>
  <si>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</si>
  <si>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</si>
  <si>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</si>
  <si>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</si>
  <si>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</si>
  <si>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</si>
  <si>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</si>
  <si>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</si>
  <si>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</si>
  <si>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</si>
  <si>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</si>
  <si>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</si>
  <si>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</si>
  <si>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</si>
  <si>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</si>
  <si>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</si>
  <si>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</si>
  <si>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</si>
  <si>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</si>
  <si>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</si>
  <si>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</si>
  <si>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</si>
  <si>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</si>
  <si>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</si>
  <si>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</si>
  <si>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</si>
  <si>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</si>
  <si>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</si>
  <si>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</si>
  <si>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</si>
  <si>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</si>
  <si>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</si>
  <si>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</si>
  <si>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</si>
  <si>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</si>
  <si>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</si>
  <si>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</si>
  <si>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</si>
  <si>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</si>
  <si>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</si>
  <si>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</si>
  <si>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</si>
  <si>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</si>
  <si>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</si>
  <si>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</si>
  <si>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</si>
  <si>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</si>
  <si>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</si>
  <si>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</si>
  <si>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</si>
  <si>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</si>
  <si>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</si>
  <si>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</si>
  <si>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</si>
  <si>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</si>
  <si>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</si>
  <si>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</si>
  <si>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</si>
  <si>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</si>
  <si>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</si>
  <si>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</si>
  <si>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</si>
  <si>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</si>
  <si>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</si>
  <si>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</si>
  <si>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</si>
  <si>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</si>
  <si>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</si>
  <si>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</si>
  <si>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</si>
  <si>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</si>
  <si>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</si>
  <si>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</si>
  <si>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</si>
  <si>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</si>
  <si>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</si>
  <si>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</si>
  <si>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</si>
  <si>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</si>
  <si>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</si>
  <si>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</si>
  <si>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</si>
  <si>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</si>
  <si>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</si>
  <si>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</si>
  <si>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</si>
  <si>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</si>
  <si>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</si>
  <si>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</si>
  <si>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</si>
  <si>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</si>
  <si>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</si>
  <si>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</si>
  <si>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</si>
  <si>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</si>
  <si>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</si>
  <si>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</si>
  <si>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</si>
  <si>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</si>
  <si>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</si>
  <si>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</si>
  <si>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</si>
  <si>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</si>
  <si>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</si>
  <si>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</si>
  <si>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</si>
  <si>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</si>
  <si>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</si>
  <si>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</si>
  <si>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</si>
  <si>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</si>
  <si>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</si>
  <si>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</si>
  <si>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</si>
  <si>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</si>
  <si>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</si>
  <si>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</si>
  <si>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</si>
  <si>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</si>
  <si>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</si>
  <si>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</si>
  <si>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</si>
  <si>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</si>
  <si>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</si>
  <si>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</si>
  <si>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</si>
  <si>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</si>
  <si>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</si>
  <si>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</si>
  <si>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</si>
  <si>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</si>
  <si>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</si>
  <si>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</si>
  <si>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</si>
  <si>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</si>
  <si>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</si>
  <si>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</si>
  <si>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</si>
  <si>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</si>
  <si>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</si>
  <si>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</si>
  <si>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</si>
  <si>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</si>
  <si>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</si>
  <si>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</si>
  <si>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</si>
  <si>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</si>
  <si>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</si>
  <si>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</si>
  <si>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</si>
  <si>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</si>
  <si>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</si>
  <si>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</si>
  <si>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</si>
  <si>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</si>
  <si>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</si>
  <si>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</si>
  <si>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</si>
  <si>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</si>
  <si>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</si>
  <si>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</si>
  <si>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</si>
  <si>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</si>
  <si>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</si>
  <si>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</si>
  <si>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</si>
  <si>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</si>
  <si>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</si>
  <si>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</si>
  <si>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</si>
  <si>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</si>
  <si>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</si>
  <si>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</si>
  <si>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</si>
  <si>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</si>
  <si>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</si>
  <si>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</si>
  <si>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</si>
  <si>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</si>
  <si>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</si>
  <si>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</si>
  <si>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</si>
  <si>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</si>
  <si>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</si>
  <si>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</si>
  <si>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</si>
  <si>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</si>
  <si>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</si>
  <si>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</si>
  <si>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</si>
  <si>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</si>
  <si>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</si>
  <si>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</si>
  <si>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</si>
  <si>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</si>
  <si>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</si>
  <si>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</si>
  <si>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</si>
  <si>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</si>
  <si>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</si>
  <si>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</si>
  <si>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</si>
  <si>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</si>
  <si>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</si>
  <si>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</si>
  <si>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</si>
  <si>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</si>
  <si>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</si>
  <si>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</si>
  <si>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</si>
  <si>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</si>
  <si>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</si>
  <si>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</si>
  <si>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</si>
  <si>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</si>
  <si>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</si>
  <si>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</si>
  <si>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</si>
  <si>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</si>
  <si>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</si>
  <si>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</si>
  <si>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</si>
  <si>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</si>
  <si>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</si>
  <si>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</si>
  <si>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</si>
  <si>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</si>
  <si>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</si>
  <si>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</si>
  <si>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</si>
  <si>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</si>
  <si>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</si>
  <si>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</si>
  <si>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</si>
  <si>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</si>
  <si>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</si>
  <si>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</si>
  <si>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</si>
  <si>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</si>
  <si>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</si>
  <si>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</si>
  <si>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</si>
  <si>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</si>
  <si>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</si>
  <si>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</si>
  <si>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</si>
  <si>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</si>
  <si>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</si>
  <si>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</si>
  <si>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</si>
  <si>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</si>
  <si>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</si>
  <si>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</si>
  <si>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</si>
  <si>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</si>
  <si>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</si>
  <si>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</si>
  <si>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</si>
  <si>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</si>
  <si>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</si>
  <si>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</si>
  <si>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</si>
  <si>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</si>
  <si>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</si>
  <si>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</si>
  <si>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</si>
  <si>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</si>
  <si>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</si>
  <si>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</si>
  <si>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Юнайтид Кънстракшън енд дивелъпмънт ООД</t>
  </si>
  <si>
    <t xml:space="preserve">1. “Вергина” Гърция </t>
  </si>
  <si>
    <t>МЕН ИНВЕСТМЪНТ ГРУП АД</t>
  </si>
  <si>
    <t>01.01.2010-31.03.2010</t>
  </si>
  <si>
    <t>Дата на съставяне: 27.04.2010</t>
  </si>
  <si>
    <t xml:space="preserve">Дата  на съставяне: 27.04.2010                                                                                                                               </t>
  </si>
  <si>
    <t xml:space="preserve">Дата на съставяне: 27.04.2010                  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</si>
</sst>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C73" sqref="C7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868</v>
      </c>
      <c r="F3" s="217" t="s">
        <v>2</v>
      </c>
      <c r="G3" s="172"/>
      <c r="H3" s="461">
        <v>131401376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293</v>
      </c>
      <c r="D11" s="151">
        <v>76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338</v>
      </c>
      <c r="D19" s="155">
        <f>SUM(D11:D18)</f>
        <v>167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202</v>
      </c>
      <c r="H20" s="158">
        <v>202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-380</v>
      </c>
      <c r="H27" s="154">
        <f>SUM(H28:H30)</f>
        <v>-330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161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-541</v>
      </c>
      <c r="H29" s="316">
        <v>-491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-389</v>
      </c>
      <c r="H33" s="154">
        <f>H27+H31+H32</f>
        <v>-380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531</v>
      </c>
      <c r="H36" s="154">
        <f>H25+H17+H33</f>
        <v>540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35</v>
      </c>
      <c r="H46" s="152">
        <v>35</v>
      </c>
    </row>
    <row r="47" spans="1:13" ht="15">
      <c r="A47" s="235" t="s">
        <v>143</v>
      </c>
      <c r="B47" s="241" t="s">
        <v>144</v>
      </c>
      <c r="C47" s="151">
        <v>0</v>
      </c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v>22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57</v>
      </c>
      <c r="H49" s="154">
        <f>SUM(H43:H48)</f>
        <v>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41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591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57</v>
      </c>
      <c r="H55" s="154">
        <f>H49+H51+H52+H53+H54</f>
        <v>57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</v>
      </c>
      <c r="H59" s="152">
        <v>42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0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242</v>
      </c>
      <c r="H61" s="154">
        <f>SUM(H62:H68)</f>
        <v>238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161</v>
      </c>
      <c r="H62" s="152">
        <v>161</v>
      </c>
    </row>
    <row r="63" spans="1:13" ht="15">
      <c r="A63" s="235" t="s">
        <v>195</v>
      </c>
      <c r="B63" s="241" t="s">
        <v>196</v>
      </c>
      <c r="C63" s="151">
        <v>1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46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40</v>
      </c>
      <c r="D67" s="151"/>
      <c r="E67" s="237" t="s">
        <v>209</v>
      </c>
      <c r="F67" s="242" t="s">
        <v>210</v>
      </c>
      <c r="G67" s="152">
        <v>0</v>
      </c>
      <c r="H67" s="152">
        <v>0</v>
      </c>
    </row>
    <row r="68" spans="1:8" ht="15">
      <c r="A68" s="235" t="s">
        <v>211</v>
      </c>
      <c r="B68" s="241" t="s">
        <v>212</v>
      </c>
      <c r="C68" s="151">
        <v>126</v>
      </c>
      <c r="D68" s="151">
        <v>46</v>
      </c>
      <c r="E68" s="237" t="s">
        <v>213</v>
      </c>
      <c r="F68" s="242" t="s">
        <v>214</v>
      </c>
      <c r="G68" s="152">
        <v>35</v>
      </c>
      <c r="H68" s="152">
        <v>35</v>
      </c>
    </row>
    <row r="69" spans="1:8" ht="15">
      <c r="A69" s="235" t="s">
        <v>215</v>
      </c>
      <c r="B69" s="241" t="s">
        <v>216</v>
      </c>
      <c r="C69" s="151"/>
      <c r="D69" s="151">
        <v>70</v>
      </c>
      <c r="E69" s="251" t="s">
        <v>78</v>
      </c>
      <c r="F69" s="242" t="s">
        <v>217</v>
      </c>
      <c r="G69" s="152">
        <v>16</v>
      </c>
      <c r="H69" s="152">
        <v>16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300</v>
      </c>
      <c r="H71" s="161">
        <f>H59+H60+H61+H69+H70</f>
        <v>296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171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300</v>
      </c>
      <c r="H79" s="162">
        <f>H71+H74+H75+H76</f>
        <v>296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124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215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297</v>
      </c>
      <c r="D93" s="155">
        <f>D64+D75+D84+D91+D92</f>
        <v>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888</v>
      </c>
      <c r="D94" s="164">
        <f>D93+D55</f>
        <v>776</v>
      </c>
      <c r="E94" s="449" t="s">
        <v>270</v>
      </c>
      <c r="F94" s="289" t="s">
        <v>271</v>
      </c>
      <c r="G94" s="165">
        <f>G36+G39+G55+G79</f>
        <v>888</v>
      </c>
      <c r="H94" s="165">
        <f>H36+H39+H55+H79</f>
        <v>893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12" sqref="H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МЕН ИНВЕСТМЪНТ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131401376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01.01.2010-31.03.2010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0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0</v>
      </c>
      <c r="D10" s="46">
        <v>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</v>
      </c>
      <c r="D11" s="46">
        <v>2</v>
      </c>
      <c r="E11" s="300" t="s">
        <v>293</v>
      </c>
      <c r="F11" s="549" t="s">
        <v>294</v>
      </c>
      <c r="G11" s="550"/>
      <c r="H11" s="550">
        <v>25</v>
      </c>
    </row>
    <row r="12" spans="1:8" ht="12">
      <c r="A12" s="298" t="s">
        <v>295</v>
      </c>
      <c r="B12" s="299" t="s">
        <v>296</v>
      </c>
      <c r="C12" s="46">
        <v>2</v>
      </c>
      <c r="D12" s="46">
        <v>1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</v>
      </c>
      <c r="D19" s="49">
        <f>SUM(D9:D15)+D16</f>
        <v>12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9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</v>
      </c>
      <c r="D42" s="53">
        <f>D33+D35+D39</f>
        <v>25</v>
      </c>
      <c r="E42" s="128" t="s">
        <v>380</v>
      </c>
      <c r="F42" s="129" t="s">
        <v>381</v>
      </c>
      <c r="G42" s="53">
        <f>G39+G33</f>
        <v>9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39563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01.01.2010-31.03.2010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0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-10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-10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143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01.01.2010-31.03.2010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202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-541</v>
      </c>
      <c r="K11" s="60"/>
      <c r="L11" s="344">
        <f>SUM(C11:K11)</f>
        <v>540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202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-541</v>
      </c>
      <c r="K15" s="61">
        <f t="shared" si="2"/>
        <v>0</v>
      </c>
      <c r="L15" s="344">
        <f t="shared" si="1"/>
        <v>540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202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161</v>
      </c>
      <c r="J29" s="59">
        <f t="shared" si="6"/>
        <v>-550</v>
      </c>
      <c r="K29" s="59">
        <f t="shared" si="6"/>
        <v>0</v>
      </c>
      <c r="L29" s="344">
        <f t="shared" si="1"/>
        <v>531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202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161</v>
      </c>
      <c r="J32" s="59">
        <f t="shared" si="7"/>
        <v>-550</v>
      </c>
      <c r="K32" s="59">
        <f t="shared" si="7"/>
        <v>0</v>
      </c>
      <c r="L32" s="344">
        <f t="shared" si="1"/>
        <v>531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МЕН ИНВЕСТМЪНТ ГРУП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01.01.2010-31.03.2010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293</v>
      </c>
      <c r="E9" s="189"/>
      <c r="F9" s="189"/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</v>
      </c>
      <c r="E12" s="189"/>
      <c r="F12" s="189"/>
      <c r="G12" s="74">
        <f t="shared" si="2"/>
        <v>6</v>
      </c>
      <c r="H12" s="65"/>
      <c r="I12" s="65"/>
      <c r="J12" s="74">
        <f t="shared" si="3"/>
        <v>6</v>
      </c>
      <c r="K12" s="65">
        <v>2</v>
      </c>
      <c r="L12" s="65"/>
      <c r="M12" s="65"/>
      <c r="N12" s="74">
        <f t="shared" si="4"/>
        <v>2</v>
      </c>
      <c r="O12" s="65"/>
      <c r="P12" s="65"/>
      <c r="Q12" s="74">
        <f t="shared" si="0"/>
        <v>2</v>
      </c>
      <c r="R12" s="74">
        <f t="shared" si="1"/>
        <v>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43</v>
      </c>
      <c r="L13" s="65">
        <v>6</v>
      </c>
      <c r="M13" s="65"/>
      <c r="N13" s="74">
        <f t="shared" si="4"/>
        <v>49</v>
      </c>
      <c r="O13" s="65"/>
      <c r="P13" s="65"/>
      <c r="Q13" s="74">
        <f t="shared" si="0"/>
        <v>49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389</v>
      </c>
      <c r="E17" s="194">
        <f>SUM(E9:E16)</f>
        <v>0</v>
      </c>
      <c r="F17" s="194">
        <f>SUM(F9:F16)</f>
        <v>0</v>
      </c>
      <c r="G17" s="74">
        <f t="shared" si="2"/>
        <v>389</v>
      </c>
      <c r="H17" s="75">
        <f>SUM(H9:H16)</f>
        <v>0</v>
      </c>
      <c r="I17" s="75">
        <f>SUM(I9:I16)</f>
        <v>0</v>
      </c>
      <c r="J17" s="74">
        <f t="shared" si="3"/>
        <v>389</v>
      </c>
      <c r="K17" s="75">
        <f>SUM(K9:K16)</f>
        <v>45</v>
      </c>
      <c r="L17" s="75">
        <f>SUM(L9:L16)</f>
        <v>6</v>
      </c>
      <c r="M17" s="75">
        <f>SUM(M9:M16)</f>
        <v>0</v>
      </c>
      <c r="N17" s="74">
        <f t="shared" si="4"/>
        <v>51</v>
      </c>
      <c r="O17" s="75">
        <f>SUM(O9:O16)</f>
        <v>0</v>
      </c>
      <c r="P17" s="75">
        <f>SUM(P9:P16)</f>
        <v>0</v>
      </c>
      <c r="Q17" s="74">
        <f t="shared" si="5"/>
        <v>51</v>
      </c>
      <c r="R17" s="74">
        <f t="shared" si="6"/>
        <v>338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41</v>
      </c>
      <c r="E37" s="189"/>
      <c r="F37" s="189"/>
      <c r="G37" s="74">
        <f t="shared" si="2"/>
        <v>41</v>
      </c>
      <c r="H37" s="72"/>
      <c r="I37" s="72"/>
      <c r="J37" s="74">
        <f t="shared" si="3"/>
        <v>41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41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253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253</v>
      </c>
      <c r="H38" s="75">
        <f t="shared" si="12"/>
        <v>0</v>
      </c>
      <c r="I38" s="75">
        <f t="shared" si="12"/>
        <v>0</v>
      </c>
      <c r="J38" s="74">
        <f t="shared" si="3"/>
        <v>253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644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644</v>
      </c>
      <c r="H40" s="438">
        <f t="shared" si="13"/>
        <v>0</v>
      </c>
      <c r="I40" s="438">
        <f t="shared" si="13"/>
        <v>0</v>
      </c>
      <c r="J40" s="438">
        <f t="shared" si="13"/>
        <v>644</v>
      </c>
      <c r="K40" s="438">
        <f t="shared" si="13"/>
        <v>47</v>
      </c>
      <c r="L40" s="438">
        <f t="shared" si="13"/>
        <v>6</v>
      </c>
      <c r="M40" s="438">
        <f t="shared" si="13"/>
        <v>0</v>
      </c>
      <c r="N40" s="438">
        <f t="shared" si="13"/>
        <v>53</v>
      </c>
      <c r="O40" s="438">
        <f t="shared" si="13"/>
        <v>0</v>
      </c>
      <c r="P40" s="438">
        <f t="shared" si="13"/>
        <v>0</v>
      </c>
      <c r="Q40" s="438">
        <f t="shared" si="13"/>
        <v>53</v>
      </c>
      <c r="R40" s="438">
        <f t="shared" si="13"/>
        <v>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C26" sqref="C2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 АД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01.01.2010-31.03.2010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41</v>
      </c>
      <c r="D21" s="108">
        <v>0</v>
      </c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40</v>
      </c>
      <c r="D24" s="119">
        <f>SUM(D25:D27)</f>
        <v>0</v>
      </c>
      <c r="E24" s="120">
        <f>SUM(E25:E27)</f>
        <v>40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40</v>
      </c>
      <c r="D26" s="108">
        <v>0</v>
      </c>
      <c r="E26" s="120">
        <f t="shared" si="0"/>
        <v>40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126</v>
      </c>
      <c r="D28" s="108">
        <v>0</v>
      </c>
      <c r="E28" s="120">
        <f t="shared" si="0"/>
        <v>126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</v>
      </c>
      <c r="D33" s="105">
        <f>SUM(D34:D37)</f>
        <v>0</v>
      </c>
      <c r="E33" s="121">
        <f>SUM(E34:E37)</f>
        <v>5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0</v>
      </c>
      <c r="E34" s="120">
        <f t="shared" si="0"/>
        <v>5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171</v>
      </c>
      <c r="D43" s="104">
        <f>D24+D28+D29+D31+D30+D32+D33+D38</f>
        <v>0</v>
      </c>
      <c r="E43" s="118">
        <f>E24+E28+E29+E31+E30+E32+E33+E38</f>
        <v>171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212</v>
      </c>
      <c r="D44" s="103">
        <f>D43+D21+D19+D9</f>
        <v>0</v>
      </c>
      <c r="E44" s="118">
        <f>E43+E21+E19+E9</f>
        <v>212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35</v>
      </c>
      <c r="D64" s="108"/>
      <c r="E64" s="119">
        <f t="shared" si="1"/>
        <v>35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35</v>
      </c>
      <c r="D66" s="103">
        <f>D52+D56+D61+D62+D63+D64</f>
        <v>0</v>
      </c>
      <c r="E66" s="119">
        <f t="shared" si="1"/>
        <v>35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161</v>
      </c>
      <c r="D71" s="105">
        <f>SUM(D72:D74)</f>
        <v>0</v>
      </c>
      <c r="E71" s="105">
        <f>SUM(E72:E74)</f>
        <v>161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161</v>
      </c>
      <c r="D74" s="108"/>
      <c r="E74" s="119">
        <f t="shared" si="1"/>
        <v>161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123</v>
      </c>
      <c r="D85" s="104">
        <f>SUM(D86:D90)+D94</f>
        <v>0</v>
      </c>
      <c r="E85" s="104">
        <f>SUM(E86:E90)+E94</f>
        <v>123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</v>
      </c>
      <c r="D87" s="108"/>
      <c r="E87" s="119">
        <f t="shared" si="1"/>
        <v>42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46</v>
      </c>
      <c r="D89" s="108"/>
      <c r="E89" s="119">
        <f t="shared" si="1"/>
        <v>46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</v>
      </c>
      <c r="D90" s="103">
        <f>SUM(D91:D93)</f>
        <v>0</v>
      </c>
      <c r="E90" s="103">
        <f>SUM(E91:E93)</f>
        <v>35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35</v>
      </c>
      <c r="D93" s="108"/>
      <c r="E93" s="119">
        <f t="shared" si="1"/>
        <v>35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16</v>
      </c>
      <c r="D95" s="108"/>
      <c r="E95" s="119">
        <f t="shared" si="1"/>
        <v>16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300</v>
      </c>
      <c r="D96" s="104">
        <f>D85+D80+D75+D71+D95</f>
        <v>0</v>
      </c>
      <c r="E96" s="104">
        <f>E85+E80+E75+E71+E95</f>
        <v>300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357</v>
      </c>
      <c r="D97" s="104">
        <f>D96+D68+D66</f>
        <v>0</v>
      </c>
      <c r="E97" s="104">
        <f>E96+E68+E66</f>
        <v>357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01.01.2010-31.03.2010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8">
      <selection activeCell="B176" sqref="B17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 АД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01.01.2010-31.03.2010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867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Prima</cp:lastModifiedBy>
  <cp:lastPrinted>2010-04-28T11:10:51Z</cp:lastPrinted>
  <dcterms:created xsi:type="dcterms:W3CDTF">2000-06-29T12:02:40Z</dcterms:created>
  <dcterms:modified xsi:type="dcterms:W3CDTF">2010-04-28T13:11:43Z</dcterms:modified>
  <cp:category/>
  <cp:version/>
  <cp:contentType/>
  <cp:contentStatus/>
</cp:coreProperties>
</file>