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1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<sst xmlns="http://schemas.openxmlformats.org/spreadsheetml/2006/main" count="1055" uniqueCount="870">
  <si>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</si>
  <si>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</si>
  <si>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</si>
  <si>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</si>
  <si>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</si>
  <si>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</si>
  <si>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</si>
  <si>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</si>
  <si>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</si>
  <si>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</si>
  <si>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</si>
  <si>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</si>
  <si>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</si>
  <si>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</si>
  <si>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</si>
  <si>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</si>
  <si>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</si>
  <si>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</si>
  <si>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</si>
  <si>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</si>
  <si>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</si>
  <si>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</si>
  <si>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</si>
  <si>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</si>
  <si>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</si>
  <si>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</si>
  <si>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</si>
  <si>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</si>
  <si>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</si>
  <si>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</si>
  <si>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</si>
  <si>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</si>
  <si>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</si>
  <si>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</si>
  <si>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</si>
  <si>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</si>
  <si>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</si>
  <si>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</si>
  <si>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</si>
  <si>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</si>
  <si>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</si>
  <si>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</si>
  <si>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</si>
  <si>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</si>
  <si>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</si>
  <si>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</si>
  <si>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</si>
  <si>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</si>
  <si>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</si>
  <si>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</si>
  <si>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</si>
  <si>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</si>
  <si>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</si>
  <si>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</si>
  <si>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</si>
  <si>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</si>
  <si>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</si>
  <si>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</si>
  <si>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</si>
  <si>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</si>
  <si>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</si>
  <si>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</si>
  <si>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</si>
  <si>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</si>
  <si>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</si>
  <si>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</si>
  <si>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</si>
  <si>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</si>
  <si>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</si>
  <si>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</si>
  <si>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</si>
  <si>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</si>
  <si>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</si>
  <si>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</si>
  <si>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</si>
  <si>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</si>
  <si>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</si>
  <si>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</si>
  <si>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</si>
  <si>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</si>
  <si>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</si>
  <si>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</si>
  <si>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</si>
  <si>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</si>
  <si>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</si>
  <si>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</si>
  <si>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</si>
  <si>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</si>
  <si>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</si>
  <si>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</si>
  <si>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</si>
  <si>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</si>
  <si>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</si>
  <si>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</si>
  <si>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</si>
  <si>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</si>
  <si>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</si>
  <si>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</si>
  <si>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</si>
  <si>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</si>
  <si>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</si>
  <si>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</si>
  <si>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</si>
  <si>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</si>
  <si>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</si>
  <si>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</si>
  <si>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</si>
  <si>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</si>
  <si>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</si>
  <si>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</si>
  <si>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</si>
  <si>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</si>
  <si>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</si>
  <si>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</si>
  <si>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</si>
  <si>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</si>
  <si>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</si>
  <si>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</si>
  <si>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</si>
  <si>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</si>
  <si>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</si>
  <si>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</si>
  <si>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</si>
  <si>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</si>
  <si>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</si>
  <si>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</si>
  <si>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</si>
  <si>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</si>
  <si>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</si>
  <si>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</si>
  <si>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</si>
  <si>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</si>
  <si>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</si>
  <si>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</si>
  <si>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</si>
  <si>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</si>
  <si>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</si>
  <si>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</si>
  <si>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</si>
  <si>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</si>
  <si>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</si>
  <si>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</si>
  <si>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</si>
  <si>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</si>
  <si>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</si>
  <si>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</si>
  <si>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</si>
  <si>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</si>
  <si>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</si>
  <si>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</si>
  <si>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</si>
  <si>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</si>
  <si>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</si>
  <si>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</si>
  <si>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</si>
  <si>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</si>
  <si>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</si>
  <si>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</si>
  <si>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</si>
  <si>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</si>
  <si>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</si>
  <si>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</si>
  <si>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</si>
  <si>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</si>
  <si>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</si>
  <si>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</si>
  <si>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</si>
  <si>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</si>
  <si>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</si>
  <si>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</si>
  <si>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</si>
  <si>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</si>
  <si>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</si>
  <si>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</si>
  <si>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</si>
  <si>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</si>
  <si>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</si>
  <si>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</si>
  <si>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</si>
  <si>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</si>
  <si>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</si>
  <si>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</si>
  <si>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</si>
  <si>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</si>
  <si>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</si>
  <si>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</si>
  <si>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</si>
  <si>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</si>
  <si>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</si>
  <si>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</si>
  <si>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</si>
  <si>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</si>
  <si>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</si>
  <si>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</si>
  <si>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</si>
  <si>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</si>
  <si>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</si>
  <si>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</si>
  <si>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</si>
  <si>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</si>
  <si>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</si>
  <si>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</si>
  <si>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</si>
  <si>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</si>
  <si>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</si>
  <si>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</si>
  <si>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</si>
  <si>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</si>
  <si>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</si>
  <si>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</si>
  <si>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</si>
  <si>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</si>
  <si>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</si>
  <si>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</si>
  <si>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</si>
  <si>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</si>
  <si>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</si>
  <si>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</si>
  <si>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</si>
  <si>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</si>
  <si>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</si>
  <si>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</si>
  <si>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</si>
  <si>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</si>
  <si>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</si>
  <si>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</si>
  <si>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</si>
  <si>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</si>
  <si>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</si>
  <si>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</si>
  <si>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</si>
  <si>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</si>
  <si>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</si>
  <si>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</si>
  <si>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</si>
  <si>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</si>
  <si>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</si>
  <si>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</si>
  <si>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</si>
  <si>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</si>
  <si>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</si>
  <si>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</si>
  <si>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</si>
  <si>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</si>
  <si>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</si>
  <si>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</si>
  <si>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</si>
  <si>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</si>
  <si>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</si>
  <si>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</si>
  <si>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</si>
  <si>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</si>
  <si>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</si>
  <si>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</si>
  <si>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</si>
  <si>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</si>
  <si>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</si>
  <si>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</si>
  <si>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</si>
  <si>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</si>
  <si>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</si>
  <si>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</si>
  <si>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</si>
  <si>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</si>
  <si>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</si>
  <si>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</si>
  <si>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</si>
  <si>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</si>
  <si>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</si>
  <si>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</si>
  <si>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</si>
  <si>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</si>
  <si>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</si>
  <si>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</si>
  <si>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</si>
  <si>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</si>
  <si>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</si>
  <si>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</si>
  <si>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</si>
  <si>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</si>
  <si>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</si>
  <si>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</si>
  <si>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</si>
  <si>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</si>
  <si>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</si>
  <si>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</si>
  <si>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</si>
  <si>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</si>
  <si>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</si>
  <si>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</si>
  <si>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</si>
  <si>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</si>
  <si>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</si>
  <si>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</si>
  <si>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</si>
  <si>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</si>
  <si>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</si>
  <si>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</si>
  <si>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</si>
  <si>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</si>
  <si>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</si>
  <si>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</si>
  <si>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</si>
  <si>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</si>
  <si>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</si>
  <si>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</si>
  <si>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</si>
  <si>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</si>
  <si>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</si>
  <si>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</si>
  <si>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</si>
  <si>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</si>
  <si>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</si>
  <si>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</si>
  <si>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</si>
  <si>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</si>
  <si>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</si>
  <si>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</si>
  <si>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</si>
  <si>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</si>
  <si>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</si>
  <si>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</si>
  <si>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</si>
  <si>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</si>
  <si>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</si>
  <si>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</si>
  <si>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</si>
  <si>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</si>
  <si>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</si>
  <si>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</si>
  <si>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</si>
  <si>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</si>
  <si>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</si>
  <si>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</si>
  <si>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</si>
  <si>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</si>
  <si>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</si>
  <si>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</si>
  <si>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</si>
  <si>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</si>
  <si>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</si>
  <si>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</si>
  <si>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</si>
  <si>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</si>
  <si>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</si>
  <si>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</si>
  <si>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</si>
  <si>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</si>
  <si>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</si>
  <si>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</si>
  <si>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</si>
  <si>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</si>
  <si>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</si>
  <si>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</si>
  <si>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</si>
  <si>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</si>
  <si>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</si>
  <si>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</si>
  <si>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</si>
  <si>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</si>
  <si>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</si>
  <si>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</si>
  <si>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</si>
  <si>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</si>
  <si>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</si>
  <si>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</si>
  <si>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</si>
  <si>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</si>
  <si>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</si>
  <si>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</si>
  <si>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</si>
  <si>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</si>
  <si>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</si>
  <si>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</si>
  <si>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</si>
  <si>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</si>
  <si>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</si>
  <si>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</si>
  <si>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</si>
  <si>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</si>
  <si>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</si>
  <si>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</si>
  <si>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</si>
  <si>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</si>
  <si>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</si>
  <si>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</si>
  <si>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</si>
  <si>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</si>
  <si>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</si>
  <si>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</si>
  <si>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</si>
  <si>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</si>
  <si>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</si>
  <si>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</si>
  <si>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</si>
  <si>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</si>
  <si>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</si>
  <si>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</si>
  <si>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</si>
  <si>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</si>
  <si>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</si>
  <si>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</si>
  <si>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</si>
  <si>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</si>
  <si>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</si>
  <si>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</si>
  <si>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</si>
  <si>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</si>
  <si>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</si>
  <si>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</si>
  <si>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</si>
  <si>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</si>
  <si>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</si>
  <si>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</si>
  <si>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</si>
  <si>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</si>
  <si>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</si>
  <si>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</si>
  <si>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</si>
  <si>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</si>
  <si>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</si>
  <si>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</si>
  <si>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</si>
  <si>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</si>
  <si>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</si>
  <si>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</si>
  <si>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</si>
  <si>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</si>
  <si>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</si>
  <si>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</si>
  <si>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</si>
  <si>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</si>
  <si>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</si>
  <si>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</si>
  <si>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</si>
  <si>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</si>
  <si>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</si>
  <si>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</si>
  <si>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</si>
  <si>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</si>
  <si>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</si>
  <si>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</si>
  <si>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</si>
  <si>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</si>
  <si>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</si>
  <si>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</si>
  <si>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</si>
  <si>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</si>
  <si>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</si>
  <si>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</si>
  <si>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</si>
  <si>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</si>
  <si>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</si>
  <si>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</si>
  <si>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</si>
  <si>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</si>
  <si>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</si>
  <si>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</si>
  <si>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</si>
  <si>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</si>
  <si>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</si>
  <si>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</si>
  <si>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</si>
  <si>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</si>
  <si>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</si>
  <si>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</si>
  <si>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</si>
  <si>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</si>
  <si>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</si>
  <si>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</si>
  <si>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</si>
  <si>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</si>
  <si>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</si>
  <si>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</si>
  <si>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</si>
  <si>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</si>
  <si>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</si>
  <si>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</si>
  <si>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</si>
  <si>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</si>
  <si>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</si>
  <si>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</si>
  <si>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</si>
  <si>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</si>
  <si>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</si>
  <si>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</si>
  <si>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</si>
  <si>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</si>
  <si>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</si>
  <si>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</si>
  <si>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</si>
  <si>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</si>
  <si>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</si>
  <si>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</si>
  <si>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</si>
  <si>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</si>
  <si>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</si>
  <si>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</si>
  <si>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</si>
  <si>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</si>
  <si>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</si>
  <si>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</si>
  <si>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</si>
  <si>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</si>
  <si>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</si>
  <si>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</si>
  <si>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</si>
  <si>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</si>
  <si>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</si>
  <si>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</si>
  <si>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</si>
  <si>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</si>
  <si>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</si>
  <si>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</si>
  <si>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</si>
  <si>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</si>
  <si>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</si>
  <si>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</si>
  <si>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</si>
  <si>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</si>
  <si>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</si>
  <si>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</si>
  <si>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</si>
  <si>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</si>
  <si>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</si>
  <si>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</si>
  <si>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</si>
  <si>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</si>
  <si>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</si>
  <si>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</si>
  <si>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</si>
  <si>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</si>
  <si>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</si>
  <si>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</si>
  <si>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</si>
  <si>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</si>
  <si>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</si>
  <si>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</si>
  <si>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</si>
  <si>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</si>
  <si>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</si>
  <si>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</si>
  <si>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</si>
  <si>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</si>
  <si>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</si>
  <si>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</si>
  <si>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</si>
  <si>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</si>
  <si>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</si>
  <si>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</si>
  <si>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</si>
  <si>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</si>
  <si>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</si>
  <si>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</si>
  <si>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</si>
  <si>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</si>
  <si>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</si>
  <si>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</si>
  <si>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</si>
  <si>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</si>
  <si>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</si>
  <si>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</si>
  <si>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</si>
  <si>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</si>
  <si>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</si>
  <si>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</si>
  <si>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</si>
  <si>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</si>
  <si>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</si>
  <si>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</si>
  <si>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</si>
  <si>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</si>
  <si>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</si>
  <si>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</si>
  <si>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</si>
  <si>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</si>
  <si>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</si>
  <si>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</si>
  <si>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</si>
  <si>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</si>
  <si>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</si>
  <si>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</si>
  <si>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</si>
  <si>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</si>
  <si>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</si>
  <si>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</si>
  <si>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</si>
  <si>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</si>
  <si>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</si>
  <si>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</si>
  <si>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</si>
  <si>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</si>
  <si>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</si>
  <si>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</si>
  <si>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</si>
  <si>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</si>
  <si>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</si>
  <si>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</si>
  <si>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</si>
  <si>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</si>
  <si>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</si>
  <si>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</si>
  <si>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</si>
  <si>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</si>
  <si>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</si>
  <si>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</si>
  <si>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</si>
  <si>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</si>
  <si>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</si>
  <si>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</si>
  <si>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</si>
  <si>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</si>
  <si>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</si>
  <si>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</si>
  <si>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</si>
  <si>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</si>
  <si>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</si>
  <si>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</si>
  <si>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</si>
  <si>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</si>
  <si>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</si>
  <si>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</si>
  <si>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</si>
  <si>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</si>
  <si>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</si>
  <si>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</si>
  <si>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</si>
  <si>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</si>
  <si>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</si>
  <si>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</si>
  <si>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</si>
  <si>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</si>
  <si>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</si>
  <si>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</si>
  <si>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</si>
  <si>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</si>
  <si>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</si>
  <si>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</si>
  <si>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</si>
  <si>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</si>
  <si>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</si>
  <si>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</si>
  <si>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</si>
  <si>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</si>
  <si>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</si>
  <si>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</si>
  <si>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</si>
  <si>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</si>
  <si>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</si>
  <si>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</si>
  <si>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</si>
  <si>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</si>
  <si>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</si>
  <si>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</si>
  <si>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</si>
  <si>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</si>
  <si>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</si>
  <si>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</si>
  <si>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</si>
  <si>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</si>
  <si>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</si>
  <si>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</si>
  <si>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</si>
  <si>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</si>
  <si>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</si>
  <si>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</si>
  <si>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</si>
  <si>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</si>
  <si>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</si>
  <si>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</si>
  <si>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</si>
  <si>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</si>
  <si>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</si>
  <si>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</si>
  <si>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</si>
  <si>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</si>
  <si>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</si>
  <si>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</si>
  <si>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</si>
  <si>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</si>
  <si>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</si>
  <si>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</si>
  <si>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</si>
  <si>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</si>
  <si>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</si>
  <si>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</si>
  <si>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</si>
  <si>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</si>
  <si>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</si>
  <si>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</si>
  <si>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</si>
  <si>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</si>
  <si>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</si>
  <si>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</si>
  <si>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</si>
  <si>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</si>
  <si>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</si>
  <si>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</si>
  <si>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</si>
  <si>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</si>
  <si>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</si>
  <si>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</si>
  <si>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</si>
  <si>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</si>
  <si>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</si>
  <si>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</si>
  <si>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</si>
  <si>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</si>
  <si>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</si>
  <si>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</si>
  <si>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</si>
  <si>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</si>
  <si>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</si>
  <si>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</si>
  <si>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</si>
  <si>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</si>
  <si>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</si>
  <si>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</si>
  <si>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</si>
  <si>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</si>
  <si>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</si>
  <si>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</si>
  <si>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</si>
  <si>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</si>
  <si>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</si>
  <si>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</si>
  <si>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</si>
  <si>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</si>
  <si>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</si>
  <si>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</si>
  <si>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</si>
  <si>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</si>
  <si>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</si>
  <si>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</si>
  <si>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</si>
  <si>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</si>
  <si>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</si>
  <si>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</si>
  <si>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</si>
  <si>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</si>
  <si>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</si>
  <si>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</si>
  <si>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</si>
  <si>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</si>
  <si>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</si>
  <si>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</si>
  <si>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</si>
  <si>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</si>
  <si>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</si>
  <si>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</si>
  <si>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</si>
  <si>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</si>
  <si>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</si>
  <si>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</si>
  <si>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</si>
  <si>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</si>
  <si>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</si>
  <si>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</si>
  <si>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</si>
  <si>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</si>
  <si>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</si>
  <si>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</si>
  <si>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</si>
  <si>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</si>
  <si>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</si>
  <si>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</si>
  <si>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</si>
  <si>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</si>
  <si>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</si>
  <si>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</si>
  <si>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</si>
  <si>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</si>
  <si>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</si>
  <si>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</si>
  <si>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</si>
  <si>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</si>
  <si>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</si>
  <si>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</si>
  <si>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</si>
  <si>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</si>
  <si>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</si>
  <si>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</si>
  <si>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</si>
  <si>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</si>
  <si>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</si>
  <si>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</si>
  <si>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</si>
  <si>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</si>
  <si>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</si>
  <si>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</si>
  <si>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</si>
  <si>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</si>
  <si>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</si>
  <si>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</si>
  <si>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</si>
  <si>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</si>
  <si>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</si>
  <si>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</si>
  <si>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</si>
  <si>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</si>
  <si>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</si>
  <si>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</si>
  <si>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</si>
  <si>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</si>
  <si>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</si>
  <si>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</si>
  <si>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</si>
  <si>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</si>
  <si>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</si>
  <si>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</si>
  <si>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</si>
  <si>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</si>
  <si>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</si>
  <si>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</si>
  <si>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</si>
  <si>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</si>
  <si>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</si>
  <si>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</si>
  <si>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</si>
  <si>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</si>
  <si>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</si>
  <si>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</si>
  <si>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</si>
  <si>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</si>
  <si>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</si>
  <si>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</si>
  <si>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</si>
  <si>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</si>
  <si>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</si>
  <si>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</si>
  <si>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</si>
  <si>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</si>
  <si>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</si>
  <si>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</si>
  <si>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</si>
  <si>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</si>
  <si>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</si>
  <si>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</si>
  <si>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</si>
  <si>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</si>
  <si>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</si>
  <si>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</si>
  <si>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</si>
  <si>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</si>
  <si>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</si>
  <si>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</si>
  <si>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</si>
  <si>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</si>
  <si>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</si>
  <si>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</si>
  <si>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</si>
  <si>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</si>
  <si>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</si>
  <si>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</si>
  <si>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</si>
  <si>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</si>
  <si>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</si>
  <si>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</si>
  <si>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</si>
  <si>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</si>
  <si>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</si>
  <si>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</si>
  <si>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</si>
  <si>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</si>
  <si>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</si>
  <si>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</si>
  <si>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</si>
  <si>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</si>
  <si>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</si>
  <si>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01.01.2016 - 30.06.2016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</si>
</sst>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14" fontId="5" fillId="0" borderId="0" xfId="63" applyNumberFormat="1" applyFont="1" applyAlignment="1" applyProtection="1">
      <alignment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67">
      <selection activeCell="A103" sqref="A103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6739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6739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-233</v>
      </c>
      <c r="H27" s="208">
        <f>SUM(H28:H30)</f>
        <v>-220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-233</v>
      </c>
      <c r="H29" s="391">
        <v>-220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</v>
      </c>
      <c r="H32" s="391">
        <v>-13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-236</v>
      </c>
      <c r="H33" s="208">
        <f>H27+H31+H32</f>
        <v>-233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6753</v>
      </c>
      <c r="H36" s="208">
        <f>H25+H17+H33</f>
        <v>6756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6739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0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0</v>
      </c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15</v>
      </c>
      <c r="D88" s="205">
        <v>17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15</v>
      </c>
      <c r="D91" s="209">
        <f>SUM(D87:D90)</f>
        <v>17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15</v>
      </c>
      <c r="D93" s="209">
        <f>D64+D75+D84+D91+D92</f>
        <v>17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6754</v>
      </c>
      <c r="D94" s="218">
        <f>D93+D55</f>
        <v>6756</v>
      </c>
      <c r="E94" s="558" t="s">
        <v>270</v>
      </c>
      <c r="F94" s="345" t="s">
        <v>271</v>
      </c>
      <c r="G94" s="219">
        <f>G36+G39+G55+G79</f>
        <v>6754</v>
      </c>
      <c r="H94" s="219">
        <f>H36+H39+H55+H79</f>
        <v>6756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598" t="s">
        <v>382</v>
      </c>
      <c r="D98" s="598"/>
      <c r="E98" s="598"/>
      <c r="F98" s="224"/>
      <c r="G98" s="225"/>
      <c r="H98" s="226"/>
      <c r="M98" s="211"/>
    </row>
    <row r="99" spans="1:8" ht="15">
      <c r="A99" s="640"/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784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A45" sqref="A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602" t="s">
        <v>2</v>
      </c>
      <c r="G2" s="602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01.01.2016 - 30.06.2016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5</v>
      </c>
      <c r="D10" s="79">
        <v>9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>
        <v>12</v>
      </c>
      <c r="H11" s="87">
        <v>10</v>
      </c>
    </row>
    <row r="12" spans="1:8" ht="12">
      <c r="A12" s="363" t="s">
        <v>294</v>
      </c>
      <c r="B12" s="364" t="s">
        <v>295</v>
      </c>
      <c r="C12" s="79">
        <v>7</v>
      </c>
      <c r="D12" s="79">
        <v>6</v>
      </c>
      <c r="E12" s="366" t="s">
        <v>78</v>
      </c>
      <c r="F12" s="365" t="s">
        <v>296</v>
      </c>
      <c r="G12" s="87"/>
      <c r="H12" s="87"/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12</v>
      </c>
      <c r="H13" s="88">
        <f>SUM(H9:H12)</f>
        <v>10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>
        <v>2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15</v>
      </c>
      <c r="D19" s="82">
        <f>SUM(D9:D15)+D16</f>
        <v>18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15</v>
      </c>
      <c r="D28" s="83">
        <f>D26+D19</f>
        <v>18</v>
      </c>
      <c r="E28" s="174" t="s">
        <v>338</v>
      </c>
      <c r="F28" s="370" t="s">
        <v>339</v>
      </c>
      <c r="G28" s="88">
        <f>G13+G15+G24</f>
        <v>12</v>
      </c>
      <c r="H28" s="88">
        <f>H13+H15+H24</f>
        <v>10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3</v>
      </c>
      <c r="H30" s="90">
        <f>IF((D28-H28)&gt;0,D28-H28,0)</f>
        <v>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15</v>
      </c>
      <c r="D33" s="82">
        <f>D28-D31+D32</f>
        <v>18</v>
      </c>
      <c r="E33" s="174" t="s">
        <v>352</v>
      </c>
      <c r="F33" s="370" t="s">
        <v>353</v>
      </c>
      <c r="G33" s="90">
        <f>G32-G31+G28</f>
        <v>12</v>
      </c>
      <c r="H33" s="90">
        <f>H32-H31+H28</f>
        <v>10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3</v>
      </c>
      <c r="H34" s="88">
        <f>IF((D33-H33)&gt;0,D33-H33,0)</f>
        <v>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3</v>
      </c>
      <c r="H39" s="91">
        <f>IF(H34&gt;0,IF(D35+H34&lt;0,0,D35+H34),IF(D34-D35&lt;0,D35-D34,0))</f>
        <v>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3</v>
      </c>
      <c r="H41" s="85">
        <f>IF(D39=0,IF(H39-H40&gt;0,H39-H40+D40,0),IF(D39-D40&lt;0,D40-D39+H40,0))</f>
        <v>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15</v>
      </c>
      <c r="D42" s="86">
        <f>D33+D35+D39</f>
        <v>18</v>
      </c>
      <c r="E42" s="177" t="s">
        <v>379</v>
      </c>
      <c r="F42" s="178" t="s">
        <v>380</v>
      </c>
      <c r="G42" s="90">
        <f>G39+G33</f>
        <v>15</v>
      </c>
      <c r="H42" s="90">
        <f>H39+H33</f>
        <v>18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0"/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1"/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5" sqref="C4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01.01.2016 - 30.06.2016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12</v>
      </c>
      <c r="D10" s="92">
        <v>11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-7</v>
      </c>
      <c r="D13" s="92">
        <v>-6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-2</v>
      </c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/>
      <c r="D19" s="92">
        <v>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-2</v>
      </c>
      <c r="D20" s="93">
        <f>SUM(D10:D19)</f>
        <v>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-2</v>
      </c>
      <c r="D43" s="93">
        <f>D42+D32+D20</f>
        <v>5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24</v>
      </c>
      <c r="D44" s="184">
        <v>19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22</v>
      </c>
      <c r="D45" s="93">
        <f>D44+D43</f>
        <v>24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15</v>
      </c>
      <c r="D46" s="94">
        <v>22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603"/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603"/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="85" zoomScaleNormal="85" zoomScalePageLayoutView="0" workbookViewId="0" topLeftCell="B1">
      <selection activeCell="J16" sqref="J1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460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01.01.2016 - 30.06.2016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-233</v>
      </c>
      <c r="K11" s="98"/>
      <c r="L11" s="424">
        <f>SUM(C11:K11)</f>
        <v>6756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-233</v>
      </c>
      <c r="K15" s="99">
        <f t="shared" si="2"/>
        <v>0</v>
      </c>
      <c r="L15" s="424">
        <f t="shared" si="1"/>
        <v>6756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</v>
      </c>
      <c r="K16" s="98"/>
      <c r="L16" s="424">
        <f t="shared" si="1"/>
        <v>-3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-236</v>
      </c>
      <c r="K29" s="97">
        <f t="shared" si="6"/>
        <v>0</v>
      </c>
      <c r="L29" s="424">
        <f t="shared" si="1"/>
        <v>6753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-236</v>
      </c>
      <c r="K32" s="97">
        <f t="shared" si="7"/>
        <v>0</v>
      </c>
      <c r="L32" s="424">
        <f t="shared" si="1"/>
        <v>6753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01.01.2016 - 30.06.2016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6739</v>
      </c>
      <c r="E9" s="243"/>
      <c r="F9" s="243"/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6791</v>
      </c>
      <c r="E17" s="248">
        <f>SUM(E9:E16)</f>
        <v>0</v>
      </c>
      <c r="F17" s="248">
        <f>SUM(F9:F16)</f>
        <v>0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6791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C89" sqref="C8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01.01.2016 - 30.06.2016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>
        <v>0</v>
      </c>
      <c r="D32" s="153"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0</v>
      </c>
      <c r="E85" s="149">
        <f>SUM(E86:E90)+E94</f>
        <v>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0</v>
      </c>
      <c r="E89" s="165">
        <f t="shared" si="1"/>
        <v>1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0</v>
      </c>
      <c r="E96" s="149">
        <f>E85+E80+E75+E71+E95</f>
        <v>1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0</v>
      </c>
      <c r="E97" s="149">
        <f>E96+E68+E66</f>
        <v>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01.01.2016 - 30.06.2016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16" sqref="E116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01.01.2016 - 30.06.2016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User1</cp:lastModifiedBy>
  <cp:lastPrinted>2004-04-29T08:37:36Z</cp:lastPrinted>
  <dcterms:created xsi:type="dcterms:W3CDTF">2000-06-29T12:02:40Z</dcterms:created>
  <dcterms:modified xsi:type="dcterms:W3CDTF">2016-07-27T13:49:36Z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