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<sst xmlns="http://schemas.openxmlformats.org/spreadsheetml/2006/main" count="600" uniqueCount="537">
  <si>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</si>
  <si>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</si>
  <si>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</si>
  <si>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</si>
  <si>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</si>
  <si>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</si>
  <si>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</si>
  <si>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</si>
  <si>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</si>
  <si>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</si>
  <si>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</si>
  <si>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</si>
  <si>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</si>
  <si>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</si>
  <si>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</si>
  <si>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</si>
  <si>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</si>
  <si>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</si>
  <si>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</si>
  <si>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</si>
  <si>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</si>
  <si>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</si>
  <si>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</si>
  <si>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</si>
  <si>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</si>
  <si>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</si>
  <si>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</si>
  <si>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</si>
  <si>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</si>
  <si>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</si>
  <si>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</si>
  <si>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</si>
  <si>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</si>
  <si>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</si>
  <si>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</si>
  <si>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</si>
  <si>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</si>
  <si>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</si>
  <si>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</si>
  <si>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</si>
  <si>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</si>
  <si>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</si>
  <si>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</si>
  <si>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</si>
  <si>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</si>
  <si>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</si>
  <si>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</si>
  <si>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</si>
  <si>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</si>
  <si>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</si>
  <si>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</si>
  <si>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</si>
  <si>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</si>
  <si>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</si>
  <si>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</si>
  <si>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</si>
  <si>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</si>
  <si>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</si>
  <si>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</si>
  <si>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</si>
  <si>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</si>
  <si>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</si>
  <si>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</si>
  <si>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</si>
  <si>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</si>
  <si>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</si>
  <si>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</si>
  <si>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</si>
  <si>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</si>
  <si>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</si>
  <si>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</si>
  <si>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</si>
  <si>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</si>
  <si>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</si>
  <si>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</si>
  <si>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</si>
  <si>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</si>
  <si>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</si>
  <si>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</si>
  <si>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</si>
  <si>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</si>
  <si>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</si>
  <si>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</si>
  <si>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</si>
  <si>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</si>
  <si>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</si>
  <si>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</si>
  <si>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</si>
  <si>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</si>
  <si>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</si>
  <si>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</si>
  <si>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</si>
  <si>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</si>
  <si>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</si>
  <si>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</si>
  <si>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</si>
  <si>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</si>
  <si>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</si>
  <si>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</si>
  <si>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</si>
  <si>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</si>
  <si>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</si>
  <si>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</si>
  <si>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</si>
  <si>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</si>
  <si>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</si>
  <si>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</si>
  <si>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</si>
  <si>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</si>
  <si>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</si>
  <si>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</si>
  <si>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</si>
  <si>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</si>
  <si>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</si>
  <si>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</si>
  <si>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</si>
  <si>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</si>
  <si>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</si>
  <si>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</si>
  <si>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</si>
  <si>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</si>
  <si>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</si>
  <si>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</si>
  <si>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</si>
  <si>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</si>
  <si>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</si>
  <si>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</si>
  <si>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</si>
  <si>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</si>
  <si>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</si>
  <si>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</si>
  <si>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</si>
  <si>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</si>
  <si>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</si>
  <si>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</si>
  <si>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</si>
  <si>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</si>
  <si>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</si>
  <si>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</si>
  <si>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</si>
  <si>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</si>
  <si>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</si>
  <si>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</si>
  <si>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</si>
  <si>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</si>
  <si>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</si>
  <si>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</si>
  <si>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</si>
  <si>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</si>
  <si>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</si>
  <si>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</si>
  <si>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</si>
  <si>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</si>
  <si>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</si>
  <si>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</si>
  <si>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</si>
  <si>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</si>
  <si>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</si>
  <si>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</si>
  <si>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</si>
  <si>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</si>
  <si>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</si>
  <si>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</si>
  <si>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</si>
  <si>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</si>
  <si>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</si>
  <si>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</si>
  <si>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</si>
  <si>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</si>
  <si>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</si>
  <si>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</si>
  <si>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</si>
  <si>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</si>
  <si>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</si>
  <si>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</si>
  <si>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</si>
  <si>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</si>
  <si>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</si>
  <si>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</si>
  <si>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</si>
  <si>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</si>
  <si>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</si>
  <si>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</si>
  <si>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</si>
  <si>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</si>
  <si>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</si>
  <si>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</si>
  <si>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</si>
  <si>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</si>
  <si>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</si>
  <si>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</si>
  <si>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</si>
  <si>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</si>
  <si>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</si>
  <si>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</si>
  <si>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</si>
  <si>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</si>
  <si>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</si>
  <si>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</si>
  <si>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</si>
  <si>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</si>
  <si>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</si>
  <si>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</si>
  <si>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</si>
  <si>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</si>
  <si>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</si>
  <si>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</si>
  <si>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</si>
  <si>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</si>
  <si>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</si>
  <si>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</si>
  <si>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</si>
  <si>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</si>
  <si>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</si>
  <si>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</si>
  <si>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</si>
  <si>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</si>
  <si>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</si>
  <si>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</si>
  <si>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</si>
  <si>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</si>
  <si>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</si>
  <si>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</si>
  <si>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</si>
  <si>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</si>
  <si>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</si>
  <si>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</si>
  <si>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</si>
  <si>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</si>
  <si>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</si>
  <si>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</si>
  <si>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</si>
  <si>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</si>
  <si>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</si>
  <si>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</si>
  <si>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</si>
  <si>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</si>
  <si>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</si>
  <si>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</si>
  <si>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</si>
  <si>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</si>
  <si>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</si>
  <si>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</si>
  <si>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</si>
  <si>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</si>
  <si>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</si>
  <si>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</si>
  <si>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</si>
  <si>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</si>
  <si>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</si>
  <si>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</si>
  <si>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</si>
  <si>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</si>
  <si>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</si>
  <si>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</si>
  <si>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</si>
  <si>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</si>
  <si>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</si>
  <si>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</si>
  <si>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</si>
  <si>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</si>
  <si>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</si>
  <si>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</si>
  <si>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</si>
  <si>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</si>
  <si>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</si>
  <si>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</si>
  <si>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</si>
  <si>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</si>
  <si>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</si>
  <si>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</si>
  <si>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</si>
  <si>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</si>
  <si>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</si>
  <si>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</si>
  <si>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</si>
  <si>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</si>
  <si>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</si>
  <si>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</si>
  <si>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</si>
  <si>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</si>
  <si>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</si>
  <si>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</si>
  <si>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</si>
  <si>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</si>
  <si>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</si>
  <si>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</si>
  <si>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</si>
  <si>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</si>
  <si>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</si>
  <si>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</si>
  <si>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</si>
  <si>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</si>
  <si>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</si>
  <si>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</si>
  <si>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</si>
  <si>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</si>
  <si>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</si>
  <si>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</si>
  <si>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</si>
  <si>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</si>
  <si>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</si>
  <si>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</si>
  <si>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</si>
  <si>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</si>
  <si>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</si>
  <si>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</si>
  <si>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</si>
  <si>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</si>
  <si>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</si>
  <si>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</si>
  <si>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</si>
  <si>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</si>
  <si>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</si>
  <si>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</si>
  <si>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</si>
  <si>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</si>
  <si>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</si>
  <si>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</si>
  <si>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</si>
  <si>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</si>
  <si>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</si>
  <si>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</si>
  <si>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</si>
  <si>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</si>
  <si>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</si>
  <si>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</si>
  <si>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</si>
  <si>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</si>
  <si>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</si>
  <si>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</si>
  <si>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</si>
  <si>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</si>
  <si>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</si>
  <si>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</si>
  <si>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</si>
  <si>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</si>
  <si>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</si>
  <si>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</si>
  <si>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</si>
  <si>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</si>
  <si>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</si>
  <si>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</si>
  <si>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</si>
  <si>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</si>
  <si>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</si>
  <si>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</si>
  <si>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</si>
  <si>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</si>
  <si>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</si>
  <si>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</si>
  <si>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</si>
  <si>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</si>
  <si>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</si>
  <si>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</si>
  <si>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</si>
  <si>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</si>
  <si>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</si>
  <si>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</si>
  <si>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</si>
  <si>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</si>
  <si>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</si>
  <si>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</si>
  <si>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</si>
  <si>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</si>
  <si>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</si>
  <si>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</si>
  <si>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</si>
  <si>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</si>
  <si>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</si>
  <si>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</si>
  <si>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</si>
  <si>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</si>
  <si>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</si>
  <si>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</si>
  <si>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</si>
  <si>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</si>
  <si>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</si>
  <si>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</si>
  <si>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</si>
  <si>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</si>
  <si>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</si>
  <si>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</si>
  <si>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</si>
  <si>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</si>
  <si>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</si>
  <si>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</si>
  <si>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</si>
  <si>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</si>
  <si>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</si>
  <si>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</si>
  <si>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</si>
  <si>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</si>
  <si>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</si>
  <si>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</si>
  <si>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</si>
  <si>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</si>
  <si>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</si>
  <si>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</si>
  <si>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</si>
  <si>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</si>
  <si>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</si>
  <si>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</si>
  <si>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</si>
  <si>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</si>
  <si>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</si>
  <si>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</si>
  <si>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</si>
  <si>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</si>
  <si>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</si>
  <si>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</si>
  <si>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</si>
  <si>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</si>
  <si>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</si>
  <si>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</si>
  <si>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</si>
  <si>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</si>
  <si>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</si>
  <si>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</si>
  <si>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</si>
  <si>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</si>
  <si>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</si>
  <si>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</si>
  <si>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</si>
  <si>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</si>
  <si>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</si>
  <si>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</si>
  <si>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</si>
  <si>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</si>
  <si>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</si>
  <si>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</si>
  <si>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</si>
  <si>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</si>
  <si>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</si>
  <si>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</si>
  <si>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</si>
  <si>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</si>
  <si>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</si>
  <si>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</si>
  <si>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</si>
  <si>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</si>
  <si>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</si>
  <si>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</si>
  <si>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</si>
  <si>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</si>
  <si>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</si>
  <si>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</si>
  <si>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</si>
  <si>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</si>
  <si>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</si>
  <si>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</si>
  <si>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</si>
  <si>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</si>
  <si>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</si>
  <si>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</si>
  <si>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</si>
  <si>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</si>
  <si>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</si>
  <si>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</si>
  <si>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</si>
  <si>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</si>
  <si>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</si>
  <si>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</si>
  <si>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</si>
  <si>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</si>
  <si>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</si>
  <si>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</si>
  <si>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</si>
  <si>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</si>
  <si>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</si>
  <si>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</si>
  <si>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</si>
  <si>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</si>
  <si>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</si>
  <si>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</si>
  <si>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</si>
  <si>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</si>
  <si>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</si>
  <si>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</si>
  <si>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</si>
  <si>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</si>
  <si>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</si>
  <si>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</si>
  <si>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</si>
  <si>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</si>
  <si>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</si>
  <si>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</si>
  <si>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</si>
  <si>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</si>
  <si>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</si>
  <si>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</si>
  <si>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</si>
  <si>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</si>
  <si>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</si>
  <si>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</si>
  <si>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</si>
  <si>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</si>
  <si>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</si>
  <si>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</si>
  <si>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</si>
  <si>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</si>
  <si>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</si>
  <si>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</si>
  <si>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</si>
  <si>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</si>
  <si>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</si>
  <si>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</si>
  <si>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</si>
  <si>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</si>
  <si>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</si>
  <si>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</si>
  <si>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</si>
  <si>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</si>
  <si>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</si>
  <si>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</si>
  <si>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</si>
  <si>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</si>
  <si>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</si>
  <si>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</si>
  <si>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</si>
  <si>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</si>
  <si>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</si>
  <si>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</si>
  <si>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</si>
  <si>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01.01.2007 - 30.09.2007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</si>
  <si>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</si>
  <si>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</si>
  <si>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</si>
  <si>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</si>
  <si>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</si>
  <si>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</si>
  <si>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01.01.2007 - 31.12.2007</t>
  </si>
  <si>
    <t xml:space="preserve">Date:17.01.2008 </t>
  </si>
  <si>
    <t xml:space="preserve">Date: 17.01.2008 </t>
  </si>
  <si>
    <t>01.01.2007-31.12.2007</t>
  </si>
  <si>
    <t>Date: 17.01.2008 г.</t>
  </si>
  <si>
    <t>Date: 17.01.2008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</si>
</sst>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avelp\Local%20Settings\Temporary%20Internet%20Files\OLK2D\Final_31_12_2006_Kaolin_KFN_2006_310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workbookViewId="0" topLeftCell="D25">
      <selection activeCell="G27" sqref="G27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530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528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22" t="s">
        <v>132</v>
      </c>
      <c r="D7" s="22" t="s">
        <v>133</v>
      </c>
      <c r="E7" s="23" t="s">
        <v>134</v>
      </c>
      <c r="F7" s="21" t="s">
        <v>131</v>
      </c>
      <c r="G7" s="22" t="s">
        <v>132</v>
      </c>
      <c r="H7" s="22" t="s">
        <v>133</v>
      </c>
    </row>
    <row r="8" spans="1:8" ht="14.25">
      <c r="A8" s="312"/>
      <c r="B8" s="313"/>
      <c r="C8" s="314"/>
      <c r="D8" s="315"/>
      <c r="E8" s="316"/>
      <c r="F8" s="313"/>
      <c r="G8" s="314"/>
      <c r="H8" s="314"/>
    </row>
    <row r="9" spans="1:8" ht="15">
      <c r="A9" s="24" t="s">
        <v>135</v>
      </c>
      <c r="B9" s="25"/>
      <c r="C9" s="26"/>
      <c r="D9" s="27"/>
      <c r="E9" s="28" t="s">
        <v>213</v>
      </c>
      <c r="F9" s="110"/>
      <c r="G9" s="111"/>
      <c r="H9" s="111"/>
    </row>
    <row r="10" spans="1:8" ht="15">
      <c r="A10" s="29" t="s">
        <v>136</v>
      </c>
      <c r="B10" s="30"/>
      <c r="C10" s="26"/>
      <c r="D10" s="27"/>
      <c r="E10" s="31" t="s">
        <v>214</v>
      </c>
      <c r="F10" s="111"/>
      <c r="G10" s="111"/>
      <c r="H10" s="111"/>
    </row>
    <row r="11" spans="1:8" ht="15">
      <c r="A11" s="29" t="s">
        <v>137</v>
      </c>
      <c r="B11" s="32" t="s">
        <v>7</v>
      </c>
      <c r="C11" s="33">
        <v>319</v>
      </c>
      <c r="D11" s="33">
        <v>319</v>
      </c>
      <c r="E11" s="31" t="s">
        <v>215</v>
      </c>
      <c r="F11" s="34" t="s">
        <v>8</v>
      </c>
      <c r="G11" s="35">
        <v>1136</v>
      </c>
      <c r="H11" s="35">
        <v>1136</v>
      </c>
    </row>
    <row r="12" spans="1:8" ht="15">
      <c r="A12" s="29" t="s">
        <v>138</v>
      </c>
      <c r="B12" s="32" t="s">
        <v>9</v>
      </c>
      <c r="C12" s="33">
        <v>1019</v>
      </c>
      <c r="D12" s="33">
        <v>1038</v>
      </c>
      <c r="E12" s="31" t="s">
        <v>216</v>
      </c>
      <c r="F12" s="34" t="s">
        <v>10</v>
      </c>
      <c r="G12" s="36"/>
      <c r="H12" s="36"/>
    </row>
    <row r="13" spans="1:8" ht="15">
      <c r="A13" s="29" t="s">
        <v>139</v>
      </c>
      <c r="B13" s="32" t="s">
        <v>11</v>
      </c>
      <c r="C13" s="33">
        <v>2018</v>
      </c>
      <c r="D13" s="33">
        <v>2067</v>
      </c>
      <c r="E13" s="31" t="s">
        <v>217</v>
      </c>
      <c r="F13" s="34" t="s">
        <v>12</v>
      </c>
      <c r="G13" s="36"/>
      <c r="H13" s="36"/>
    </row>
    <row r="14" spans="1:8" ht="15">
      <c r="A14" s="29" t="s">
        <v>140</v>
      </c>
      <c r="B14" s="32" t="s">
        <v>13</v>
      </c>
      <c r="C14" s="33">
        <v>248</v>
      </c>
      <c r="D14" s="33">
        <v>249</v>
      </c>
      <c r="E14" s="37" t="s">
        <v>218</v>
      </c>
      <c r="F14" s="34" t="s">
        <v>14</v>
      </c>
      <c r="G14" s="38"/>
      <c r="H14" s="38"/>
    </row>
    <row r="15" spans="1:8" ht="15">
      <c r="A15" s="29" t="s">
        <v>141</v>
      </c>
      <c r="B15" s="32" t="s">
        <v>15</v>
      </c>
      <c r="C15" s="33">
        <v>205</v>
      </c>
      <c r="D15" s="33">
        <v>174</v>
      </c>
      <c r="E15" s="37" t="s">
        <v>219</v>
      </c>
      <c r="F15" s="34" t="s">
        <v>16</v>
      </c>
      <c r="G15" s="38"/>
      <c r="H15" s="38"/>
    </row>
    <row r="16" spans="1:8" ht="15">
      <c r="A16" s="29" t="s">
        <v>142</v>
      </c>
      <c r="B16" s="39" t="s">
        <v>17</v>
      </c>
      <c r="C16" s="33">
        <v>12</v>
      </c>
      <c r="D16" s="33">
        <v>10</v>
      </c>
      <c r="E16" s="37" t="s">
        <v>220</v>
      </c>
      <c r="F16" s="34" t="s">
        <v>18</v>
      </c>
      <c r="G16" s="38"/>
      <c r="H16" s="38"/>
    </row>
    <row r="17" spans="1:18" ht="15">
      <c r="A17" s="29" t="s">
        <v>143</v>
      </c>
      <c r="B17" s="32" t="s">
        <v>19</v>
      </c>
      <c r="C17" s="33"/>
      <c r="D17" s="33"/>
      <c r="E17" s="37" t="s">
        <v>221</v>
      </c>
      <c r="F17" s="40" t="s">
        <v>20</v>
      </c>
      <c r="G17" s="41">
        <f>G11+G14+G15+G16</f>
        <v>1136</v>
      </c>
      <c r="H17" s="41">
        <f>H11+H14+H15+H16</f>
        <v>1136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520</v>
      </c>
      <c r="B18" s="32" t="s">
        <v>21</v>
      </c>
      <c r="C18" s="33">
        <v>4</v>
      </c>
      <c r="D18" s="33">
        <v>4</v>
      </c>
      <c r="E18" s="31" t="s">
        <v>222</v>
      </c>
      <c r="F18" s="43"/>
      <c r="G18" s="44"/>
      <c r="H18" s="45"/>
    </row>
    <row r="19" spans="1:15" ht="15">
      <c r="A19" s="29" t="s">
        <v>144</v>
      </c>
      <c r="B19" s="46" t="s">
        <v>22</v>
      </c>
      <c r="C19" s="47">
        <f>SUM(C11:C18)</f>
        <v>3825</v>
      </c>
      <c r="D19" s="47">
        <f>SUM(D11:D18)</f>
        <v>3861</v>
      </c>
      <c r="E19" s="31" t="s">
        <v>223</v>
      </c>
      <c r="F19" s="34" t="s">
        <v>23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145</v>
      </c>
      <c r="B20" s="46" t="s">
        <v>24</v>
      </c>
      <c r="C20" s="33"/>
      <c r="D20" s="33"/>
      <c r="E20" s="31" t="s">
        <v>224</v>
      </c>
      <c r="F20" s="34" t="s">
        <v>25</v>
      </c>
      <c r="G20" s="48">
        <v>446</v>
      </c>
      <c r="H20" s="48">
        <v>446</v>
      </c>
    </row>
    <row r="21" spans="1:18" ht="15">
      <c r="A21" s="29" t="s">
        <v>146</v>
      </c>
      <c r="B21" s="49" t="s">
        <v>26</v>
      </c>
      <c r="C21" s="33"/>
      <c r="D21" s="33"/>
      <c r="E21" s="50" t="s">
        <v>225</v>
      </c>
      <c r="F21" s="34" t="s">
        <v>27</v>
      </c>
      <c r="G21" s="51">
        <f>+G22+G24</f>
        <v>2431</v>
      </c>
      <c r="H21" s="51">
        <f>+H22+H24</f>
        <v>2431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147</v>
      </c>
      <c r="B22" s="32"/>
      <c r="C22" s="53"/>
      <c r="D22" s="47"/>
      <c r="E22" s="37" t="s">
        <v>226</v>
      </c>
      <c r="F22" s="34" t="s">
        <v>28</v>
      </c>
      <c r="G22" s="35">
        <v>608</v>
      </c>
      <c r="H22" s="35">
        <v>608</v>
      </c>
    </row>
    <row r="23" spans="1:13" ht="15">
      <c r="A23" s="29" t="s">
        <v>148</v>
      </c>
      <c r="B23" s="32" t="s">
        <v>29</v>
      </c>
      <c r="C23" s="33"/>
      <c r="D23" s="33"/>
      <c r="E23" s="54" t="s">
        <v>227</v>
      </c>
      <c r="F23" s="34" t="s">
        <v>30</v>
      </c>
      <c r="G23" s="35"/>
      <c r="H23" s="35"/>
      <c r="M23" s="55"/>
    </row>
    <row r="24" spans="1:8" ht="15">
      <c r="A24" s="29" t="s">
        <v>149</v>
      </c>
      <c r="B24" s="32" t="s">
        <v>31</v>
      </c>
      <c r="C24" s="33">
        <v>2</v>
      </c>
      <c r="D24" s="33"/>
      <c r="E24" s="31" t="s">
        <v>228</v>
      </c>
      <c r="F24" s="34" t="s">
        <v>32</v>
      </c>
      <c r="G24" s="35">
        <v>1823</v>
      </c>
      <c r="H24" s="35">
        <v>1823</v>
      </c>
    </row>
    <row r="25" spans="1:18" ht="15">
      <c r="A25" s="29" t="s">
        <v>150</v>
      </c>
      <c r="B25" s="32" t="s">
        <v>33</v>
      </c>
      <c r="C25" s="33"/>
      <c r="D25" s="33"/>
      <c r="E25" s="54" t="s">
        <v>229</v>
      </c>
      <c r="F25" s="40" t="s">
        <v>34</v>
      </c>
      <c r="G25" s="41">
        <f>G19+G20+G21</f>
        <v>2877</v>
      </c>
      <c r="H25" s="41">
        <f>H19+H20+H21</f>
        <v>2877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151</v>
      </c>
      <c r="B26" s="32" t="s">
        <v>35</v>
      </c>
      <c r="C26" s="33"/>
      <c r="D26" s="33"/>
      <c r="E26" s="31" t="s">
        <v>230</v>
      </c>
      <c r="F26" s="43"/>
      <c r="G26" s="44"/>
      <c r="H26" s="45"/>
    </row>
    <row r="27" spans="1:18" ht="15">
      <c r="A27" s="29" t="s">
        <v>152</v>
      </c>
      <c r="B27" s="49" t="s">
        <v>36</v>
      </c>
      <c r="C27" s="47">
        <f>SUM(C23:C26)</f>
        <v>2</v>
      </c>
      <c r="D27" s="47">
        <f>SUM(D23:D26)</f>
        <v>0</v>
      </c>
      <c r="E27" s="54" t="s">
        <v>231</v>
      </c>
      <c r="F27" s="34" t="s">
        <v>37</v>
      </c>
      <c r="G27" s="41">
        <f>SUM(G28:G30)</f>
        <v>2643</v>
      </c>
      <c r="H27" s="41">
        <f>SUM(H28:H30)</f>
        <v>2750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47"/>
      <c r="E28" s="31" t="s">
        <v>232</v>
      </c>
      <c r="F28" s="34" t="s">
        <v>38</v>
      </c>
      <c r="G28" s="35">
        <v>3166</v>
      </c>
      <c r="H28" s="35">
        <v>3273</v>
      </c>
    </row>
    <row r="29" spans="1:13" ht="15">
      <c r="A29" s="29" t="s">
        <v>153</v>
      </c>
      <c r="B29" s="32"/>
      <c r="C29" s="53"/>
      <c r="D29" s="47"/>
      <c r="E29" s="50" t="s">
        <v>233</v>
      </c>
      <c r="F29" s="34" t="s">
        <v>39</v>
      </c>
      <c r="G29" s="38">
        <v>-523</v>
      </c>
      <c r="H29" s="38">
        <v>-523</v>
      </c>
      <c r="M29" s="55"/>
    </row>
    <row r="30" spans="1:8" ht="15">
      <c r="A30" s="29" t="s">
        <v>154</v>
      </c>
      <c r="B30" s="32" t="s">
        <v>40</v>
      </c>
      <c r="C30" s="33"/>
      <c r="D30" s="33"/>
      <c r="E30" s="31" t="s">
        <v>234</v>
      </c>
      <c r="F30" s="34" t="s">
        <v>41</v>
      </c>
      <c r="G30" s="48"/>
      <c r="H30" s="48"/>
    </row>
    <row r="31" spans="1:13" ht="15">
      <c r="A31" s="29" t="s">
        <v>155</v>
      </c>
      <c r="B31" s="32" t="s">
        <v>42</v>
      </c>
      <c r="C31" s="56"/>
      <c r="D31" s="56"/>
      <c r="E31" s="54" t="s">
        <v>235</v>
      </c>
      <c r="F31" s="34" t="s">
        <v>43</v>
      </c>
      <c r="G31" s="35">
        <v>501</v>
      </c>
      <c r="H31" s="35"/>
      <c r="M31" s="55"/>
    </row>
    <row r="32" spans="1:15" ht="15">
      <c r="A32" s="29" t="s">
        <v>156</v>
      </c>
      <c r="B32" s="49" t="s">
        <v>44</v>
      </c>
      <c r="C32" s="47">
        <f>C30+C31</f>
        <v>0</v>
      </c>
      <c r="D32" s="47">
        <f>D30+D31</f>
        <v>0</v>
      </c>
      <c r="E32" s="37" t="s">
        <v>236</v>
      </c>
      <c r="F32" s="34" t="s">
        <v>45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157</v>
      </c>
      <c r="B33" s="39"/>
      <c r="C33" s="53"/>
      <c r="D33" s="47"/>
      <c r="E33" s="54" t="s">
        <v>237</v>
      </c>
      <c r="F33" s="40" t="s">
        <v>46</v>
      </c>
      <c r="G33" s="41">
        <f>G27+G31+G32</f>
        <v>3144</v>
      </c>
      <c r="H33" s="41">
        <f>H27+H31+H32</f>
        <v>2750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158</v>
      </c>
      <c r="B34" s="39" t="s">
        <v>47</v>
      </c>
      <c r="C34" s="47">
        <f>SUM(C35:C38)</f>
        <v>0</v>
      </c>
      <c r="D34" s="47">
        <f>SUM(D35:D38)</f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159</v>
      </c>
      <c r="B35" s="32" t="s">
        <v>48</v>
      </c>
      <c r="C35" s="33"/>
      <c r="D35" s="33"/>
      <c r="E35" s="57"/>
      <c r="F35" s="84"/>
      <c r="G35" s="84"/>
      <c r="H35" s="84"/>
    </row>
    <row r="36" spans="1:18" ht="15">
      <c r="A36" s="29" t="s">
        <v>160</v>
      </c>
      <c r="B36" s="32" t="s">
        <v>49</v>
      </c>
      <c r="C36" s="33"/>
      <c r="D36" s="33"/>
      <c r="E36" s="31" t="s">
        <v>238</v>
      </c>
      <c r="F36" s="60" t="s">
        <v>50</v>
      </c>
      <c r="G36" s="41">
        <f>G25+G17+G33</f>
        <v>7157</v>
      </c>
      <c r="H36" s="41">
        <f>H25+H17+H33</f>
        <v>6763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161</v>
      </c>
      <c r="B37" s="32" t="s">
        <v>51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162</v>
      </c>
      <c r="B38" s="32" t="s">
        <v>52</v>
      </c>
      <c r="C38" s="33"/>
      <c r="D38" s="33"/>
      <c r="E38" s="61"/>
      <c r="F38" s="84"/>
      <c r="G38" s="58"/>
      <c r="H38" s="59"/>
    </row>
    <row r="39" spans="1:15" ht="15">
      <c r="A39" s="29" t="s">
        <v>163</v>
      </c>
      <c r="B39" s="62" t="s">
        <v>53</v>
      </c>
      <c r="C39" s="63">
        <f>C40+C41+C43</f>
        <v>0</v>
      </c>
      <c r="D39" s="63">
        <f>D40+D41+D43</f>
        <v>0</v>
      </c>
      <c r="E39" s="64" t="s">
        <v>239</v>
      </c>
      <c r="F39" s="60" t="s">
        <v>54</v>
      </c>
      <c r="G39" s="48"/>
      <c r="H39" s="48"/>
      <c r="I39" s="42"/>
      <c r="J39" s="42"/>
      <c r="K39" s="42"/>
      <c r="L39" s="42"/>
      <c r="M39" s="52"/>
      <c r="N39" s="42"/>
      <c r="O39" s="42"/>
    </row>
    <row r="40" spans="1:8" ht="15">
      <c r="A40" s="29" t="s">
        <v>164</v>
      </c>
      <c r="B40" s="62" t="s">
        <v>55</v>
      </c>
      <c r="C40" s="33"/>
      <c r="D40" s="33"/>
      <c r="E40" s="37"/>
      <c r="F40" s="70"/>
      <c r="G40" s="84"/>
      <c r="H40" s="84"/>
    </row>
    <row r="41" spans="1:8" ht="15">
      <c r="A41" s="29" t="s">
        <v>165</v>
      </c>
      <c r="B41" s="62" t="s">
        <v>56</v>
      </c>
      <c r="C41" s="33"/>
      <c r="D41" s="33"/>
      <c r="E41" s="64" t="s">
        <v>252</v>
      </c>
      <c r="F41" s="84"/>
      <c r="G41" s="84"/>
      <c r="H41" s="84"/>
    </row>
    <row r="42" spans="1:8" ht="15">
      <c r="A42" s="29" t="s">
        <v>166</v>
      </c>
      <c r="B42" s="62" t="s">
        <v>57</v>
      </c>
      <c r="C42" s="65"/>
      <c r="D42" s="65"/>
      <c r="E42" s="31" t="s">
        <v>240</v>
      </c>
      <c r="F42" s="84"/>
      <c r="G42" s="84"/>
      <c r="H42" s="84"/>
    </row>
    <row r="43" spans="1:13" ht="15">
      <c r="A43" s="29" t="s">
        <v>167</v>
      </c>
      <c r="B43" s="62" t="s">
        <v>58</v>
      </c>
      <c r="C43" s="33"/>
      <c r="D43" s="33"/>
      <c r="E43" s="37" t="s">
        <v>241</v>
      </c>
      <c r="F43" s="34" t="s">
        <v>59</v>
      </c>
      <c r="G43" s="35"/>
      <c r="H43" s="35"/>
      <c r="M43" s="55"/>
    </row>
    <row r="44" spans="1:8" ht="15">
      <c r="A44" s="29" t="s">
        <v>168</v>
      </c>
      <c r="B44" s="62" t="s">
        <v>60</v>
      </c>
      <c r="C44" s="33"/>
      <c r="D44" s="33"/>
      <c r="E44" s="66" t="s">
        <v>242</v>
      </c>
      <c r="F44" s="34" t="s">
        <v>61</v>
      </c>
      <c r="G44" s="35"/>
      <c r="H44" s="35"/>
    </row>
    <row r="45" spans="1:15" ht="15">
      <c r="A45" s="29" t="s">
        <v>169</v>
      </c>
      <c r="B45" s="46" t="s">
        <v>62</v>
      </c>
      <c r="C45" s="47">
        <f>C34+C39+C44</f>
        <v>0</v>
      </c>
      <c r="D45" s="47">
        <f>D34+D39+D44</f>
        <v>0</v>
      </c>
      <c r="E45" s="50" t="s">
        <v>243</v>
      </c>
      <c r="F45" s="34" t="s">
        <v>63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170</v>
      </c>
      <c r="B46" s="32"/>
      <c r="C46" s="53"/>
      <c r="D46" s="47"/>
      <c r="E46" s="31" t="s">
        <v>192</v>
      </c>
      <c r="F46" s="34" t="s">
        <v>64</v>
      </c>
      <c r="G46" s="35"/>
      <c r="H46" s="35"/>
    </row>
    <row r="47" spans="1:13" ht="15">
      <c r="A47" s="29" t="s">
        <v>171</v>
      </c>
      <c r="B47" s="32" t="s">
        <v>65</v>
      </c>
      <c r="C47" s="33"/>
      <c r="D47" s="33"/>
      <c r="E47" s="50" t="s">
        <v>244</v>
      </c>
      <c r="F47" s="34" t="s">
        <v>66</v>
      </c>
      <c r="G47" s="35"/>
      <c r="H47" s="35"/>
      <c r="M47" s="55"/>
    </row>
    <row r="48" spans="1:8" ht="15">
      <c r="A48" s="29" t="s">
        <v>172</v>
      </c>
      <c r="B48" s="39" t="s">
        <v>67</v>
      </c>
      <c r="C48" s="33"/>
      <c r="D48" s="33"/>
      <c r="E48" s="31" t="s">
        <v>245</v>
      </c>
      <c r="F48" s="34" t="s">
        <v>68</v>
      </c>
      <c r="G48" s="35"/>
      <c r="H48" s="35"/>
    </row>
    <row r="49" spans="1:18" ht="15">
      <c r="A49" s="29" t="s">
        <v>173</v>
      </c>
      <c r="B49" s="32" t="s">
        <v>69</v>
      </c>
      <c r="C49" s="33"/>
      <c r="D49" s="33"/>
      <c r="E49" s="50" t="s">
        <v>246</v>
      </c>
      <c r="F49" s="40" t="s">
        <v>70</v>
      </c>
      <c r="G49" s="41">
        <f>SUM(G43:G48)</f>
        <v>0</v>
      </c>
      <c r="H49" s="41">
        <f>SUM(H43:H48)</f>
        <v>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174</v>
      </c>
      <c r="B50" s="32" t="s">
        <v>71</v>
      </c>
      <c r="C50" s="33"/>
      <c r="D50" s="33"/>
      <c r="E50" s="31"/>
      <c r="F50" s="34"/>
      <c r="G50" s="53"/>
      <c r="H50" s="41"/>
    </row>
    <row r="51" spans="1:15" ht="15">
      <c r="A51" s="29" t="s">
        <v>175</v>
      </c>
      <c r="B51" s="46" t="s">
        <v>72</v>
      </c>
      <c r="C51" s="47">
        <f>SUM(C47:C50)</f>
        <v>0</v>
      </c>
      <c r="D51" s="47">
        <f>SUM(D47:D50)</f>
        <v>0</v>
      </c>
      <c r="E51" s="50" t="s">
        <v>247</v>
      </c>
      <c r="F51" s="40" t="s">
        <v>73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3</v>
      </c>
      <c r="B52" s="46"/>
      <c r="C52" s="53"/>
      <c r="D52" s="47"/>
      <c r="E52" s="31" t="s">
        <v>248</v>
      </c>
      <c r="F52" s="40" t="s">
        <v>74</v>
      </c>
      <c r="G52" s="35"/>
      <c r="H52" s="35"/>
    </row>
    <row r="53" spans="1:8" ht="15">
      <c r="A53" s="29" t="s">
        <v>176</v>
      </c>
      <c r="B53" s="46" t="s">
        <v>75</v>
      </c>
      <c r="C53" s="33"/>
      <c r="D53" s="33"/>
      <c r="E53" s="31" t="s">
        <v>249</v>
      </c>
      <c r="F53" s="40" t="s">
        <v>76</v>
      </c>
      <c r="G53" s="35"/>
      <c r="H53" s="35"/>
    </row>
    <row r="54" spans="1:8" ht="15">
      <c r="A54" s="29" t="s">
        <v>177</v>
      </c>
      <c r="B54" s="46" t="s">
        <v>77</v>
      </c>
      <c r="C54" s="33"/>
      <c r="D54" s="33"/>
      <c r="E54" s="31" t="s">
        <v>250</v>
      </c>
      <c r="F54" s="40" t="s">
        <v>78</v>
      </c>
      <c r="G54" s="35"/>
      <c r="H54" s="35"/>
    </row>
    <row r="55" spans="1:18" ht="15">
      <c r="A55" s="67" t="s">
        <v>178</v>
      </c>
      <c r="B55" s="68" t="s">
        <v>79</v>
      </c>
      <c r="C55" s="47">
        <f>C19+C20+C21+C27+C32+C45+C51+C53+C54</f>
        <v>3827</v>
      </c>
      <c r="D55" s="47">
        <f>D19+D20+D21+D27+D32+D45+D51+D53+D54</f>
        <v>3861</v>
      </c>
      <c r="E55" s="31" t="s">
        <v>251</v>
      </c>
      <c r="F55" s="60" t="s">
        <v>80</v>
      </c>
      <c r="G55" s="41">
        <f>G49+G51+G52+G53+G54</f>
        <v>0</v>
      </c>
      <c r="H55" s="41">
        <f>H49+H51+H52+H53+H54</f>
        <v>0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179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180</v>
      </c>
      <c r="B57" s="32"/>
      <c r="C57" s="53"/>
      <c r="D57" s="47"/>
      <c r="E57" s="71" t="s">
        <v>253</v>
      </c>
      <c r="F57" s="70"/>
      <c r="G57" s="53"/>
      <c r="H57" s="41"/>
      <c r="M57" s="55"/>
    </row>
    <row r="58" spans="1:8" ht="15">
      <c r="A58" s="29" t="s">
        <v>181</v>
      </c>
      <c r="B58" s="32" t="s">
        <v>81</v>
      </c>
      <c r="C58" s="33">
        <v>3748</v>
      </c>
      <c r="D58" s="33">
        <v>2563</v>
      </c>
      <c r="E58" s="31" t="s">
        <v>254</v>
      </c>
      <c r="F58" s="72"/>
      <c r="G58" s="53"/>
      <c r="H58" s="41"/>
    </row>
    <row r="59" spans="1:13" ht="15">
      <c r="A59" s="29" t="s">
        <v>182</v>
      </c>
      <c r="B59" s="32" t="s">
        <v>82</v>
      </c>
      <c r="C59" s="33">
        <v>695</v>
      </c>
      <c r="D59" s="33">
        <v>560</v>
      </c>
      <c r="E59" s="50" t="s">
        <v>255</v>
      </c>
      <c r="F59" s="34" t="s">
        <v>83</v>
      </c>
      <c r="G59" s="35"/>
      <c r="H59" s="35">
        <v>327</v>
      </c>
      <c r="M59" s="55"/>
    </row>
    <row r="60" spans="1:8" ht="15">
      <c r="A60" s="29" t="s">
        <v>183</v>
      </c>
      <c r="B60" s="32" t="s">
        <v>84</v>
      </c>
      <c r="C60" s="33">
        <v>18</v>
      </c>
      <c r="D60" s="33">
        <v>20</v>
      </c>
      <c r="E60" s="31" t="s">
        <v>256</v>
      </c>
      <c r="F60" s="34" t="s">
        <v>85</v>
      </c>
      <c r="G60" s="35"/>
      <c r="H60" s="35"/>
    </row>
    <row r="61" spans="1:18" ht="15">
      <c r="A61" s="29" t="s">
        <v>184</v>
      </c>
      <c r="B61" s="39" t="s">
        <v>86</v>
      </c>
      <c r="C61" s="33">
        <v>263</v>
      </c>
      <c r="D61" s="33">
        <v>221</v>
      </c>
      <c r="E61" s="37" t="s">
        <v>257</v>
      </c>
      <c r="F61" s="72" t="s">
        <v>87</v>
      </c>
      <c r="G61" s="41">
        <f>+G62+G63+G64+G65+G66+G67+G68</f>
        <v>4248</v>
      </c>
      <c r="H61" s="41">
        <f>+H62+H63+H64+H65+H66+H67+H68</f>
        <v>1980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185</v>
      </c>
      <c r="B62" s="39" t="s">
        <v>88</v>
      </c>
      <c r="C62" s="33"/>
      <c r="D62" s="33"/>
      <c r="E62" s="37" t="s">
        <v>260</v>
      </c>
      <c r="F62" s="34" t="s">
        <v>89</v>
      </c>
      <c r="G62" s="35">
        <v>487</v>
      </c>
      <c r="H62" s="35">
        <v>8</v>
      </c>
    </row>
    <row r="63" spans="1:13" ht="15">
      <c r="A63" s="29" t="s">
        <v>186</v>
      </c>
      <c r="B63" s="32" t="s">
        <v>90</v>
      </c>
      <c r="C63" s="33"/>
      <c r="D63" s="33">
        <v>5</v>
      </c>
      <c r="E63" s="31" t="s">
        <v>258</v>
      </c>
      <c r="F63" s="34" t="s">
        <v>91</v>
      </c>
      <c r="G63" s="35"/>
      <c r="H63" s="35"/>
      <c r="M63" s="55"/>
    </row>
    <row r="64" spans="1:15" ht="15">
      <c r="A64" s="29" t="s">
        <v>187</v>
      </c>
      <c r="B64" s="46" t="s">
        <v>92</v>
      </c>
      <c r="C64" s="47">
        <f>SUM(C58:C63)</f>
        <v>4724</v>
      </c>
      <c r="D64" s="47">
        <f>SUM(D58:D63)</f>
        <v>3369</v>
      </c>
      <c r="E64" s="31" t="s">
        <v>259</v>
      </c>
      <c r="F64" s="34" t="s">
        <v>93</v>
      </c>
      <c r="G64" s="35">
        <v>3574</v>
      </c>
      <c r="H64" s="35">
        <v>1723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261</v>
      </c>
      <c r="F65" s="34" t="s">
        <v>94</v>
      </c>
      <c r="G65" s="35"/>
      <c r="H65" s="35"/>
    </row>
    <row r="66" spans="1:8" ht="15">
      <c r="A66" s="29" t="s">
        <v>188</v>
      </c>
      <c r="B66" s="32"/>
      <c r="C66" s="53"/>
      <c r="D66" s="47"/>
      <c r="E66" s="31" t="s">
        <v>262</v>
      </c>
      <c r="F66" s="34" t="s">
        <v>95</v>
      </c>
      <c r="G66" s="35">
        <v>124</v>
      </c>
      <c r="H66" s="35">
        <v>181</v>
      </c>
    </row>
    <row r="67" spans="1:8" ht="15">
      <c r="A67" s="29" t="s">
        <v>189</v>
      </c>
      <c r="B67" s="32" t="s">
        <v>96</v>
      </c>
      <c r="C67" s="33"/>
      <c r="D67" s="33"/>
      <c r="E67" s="31" t="s">
        <v>263</v>
      </c>
      <c r="F67" s="34" t="s">
        <v>97</v>
      </c>
      <c r="G67" s="35">
        <v>37</v>
      </c>
      <c r="H67" s="35">
        <v>51</v>
      </c>
    </row>
    <row r="68" spans="1:8" ht="15">
      <c r="A68" s="29" t="s">
        <v>190</v>
      </c>
      <c r="B68" s="32" t="s">
        <v>98</v>
      </c>
      <c r="C68" s="33">
        <v>2324</v>
      </c>
      <c r="D68" s="33">
        <v>1341</v>
      </c>
      <c r="E68" s="31" t="s">
        <v>264</v>
      </c>
      <c r="F68" s="34" t="s">
        <v>99</v>
      </c>
      <c r="G68" s="35">
        <v>26</v>
      </c>
      <c r="H68" s="35">
        <v>17</v>
      </c>
    </row>
    <row r="69" spans="1:8" ht="15">
      <c r="A69" s="29" t="s">
        <v>191</v>
      </c>
      <c r="B69" s="32" t="s">
        <v>100</v>
      </c>
      <c r="C69" s="33"/>
      <c r="D69" s="33"/>
      <c r="E69" s="50" t="s">
        <v>265</v>
      </c>
      <c r="F69" s="34" t="s">
        <v>101</v>
      </c>
      <c r="G69" s="35">
        <v>15</v>
      </c>
      <c r="H69" s="35">
        <v>14</v>
      </c>
    </row>
    <row r="70" spans="1:8" ht="15">
      <c r="A70" s="29" t="s">
        <v>192</v>
      </c>
      <c r="B70" s="32" t="s">
        <v>102</v>
      </c>
      <c r="C70" s="33"/>
      <c r="D70" s="33"/>
      <c r="E70" s="31" t="s">
        <v>266</v>
      </c>
      <c r="F70" s="34" t="s">
        <v>103</v>
      </c>
      <c r="G70" s="35"/>
      <c r="H70" s="35"/>
    </row>
    <row r="71" spans="1:18" ht="15">
      <c r="A71" s="29" t="s">
        <v>193</v>
      </c>
      <c r="B71" s="32" t="s">
        <v>104</v>
      </c>
      <c r="C71" s="33">
        <v>134</v>
      </c>
      <c r="D71" s="33">
        <v>171</v>
      </c>
      <c r="E71" s="54" t="s">
        <v>267</v>
      </c>
      <c r="F71" s="73" t="s">
        <v>105</v>
      </c>
      <c r="G71" s="74">
        <f>G59+G60+G61+G69+G70</f>
        <v>4263</v>
      </c>
      <c r="H71" s="74">
        <f>H59+H60+H61+H69+H70</f>
        <v>2321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194</v>
      </c>
      <c r="B72" s="32" t="s">
        <v>106</v>
      </c>
      <c r="C72" s="33">
        <v>16</v>
      </c>
      <c r="D72" s="33">
        <v>32</v>
      </c>
      <c r="E72" s="37"/>
      <c r="F72" s="75"/>
      <c r="G72" s="76"/>
      <c r="H72" s="77"/>
    </row>
    <row r="73" spans="1:8" ht="15">
      <c r="A73" s="29" t="s">
        <v>195</v>
      </c>
      <c r="B73" s="32" t="s">
        <v>107</v>
      </c>
      <c r="C73" s="33"/>
      <c r="D73" s="33"/>
      <c r="E73" s="78"/>
      <c r="F73" s="79"/>
      <c r="G73" s="80"/>
      <c r="H73" s="81"/>
    </row>
    <row r="74" spans="1:8" ht="15">
      <c r="A74" s="29" t="s">
        <v>196</v>
      </c>
      <c r="B74" s="32" t="s">
        <v>108</v>
      </c>
      <c r="C74" s="33">
        <v>6</v>
      </c>
      <c r="D74" s="33">
        <v>27</v>
      </c>
      <c r="E74" s="31" t="s">
        <v>268</v>
      </c>
      <c r="F74" s="82" t="s">
        <v>109</v>
      </c>
      <c r="G74" s="35"/>
      <c r="H74" s="35"/>
    </row>
    <row r="75" spans="1:15" ht="15">
      <c r="A75" s="29" t="s">
        <v>197</v>
      </c>
      <c r="B75" s="46" t="s">
        <v>110</v>
      </c>
      <c r="C75" s="47">
        <f>SUM(C67:C74)</f>
        <v>2480</v>
      </c>
      <c r="D75" s="47">
        <f>SUM(D67:D74)</f>
        <v>1571</v>
      </c>
      <c r="E75" s="50" t="s">
        <v>248</v>
      </c>
      <c r="F75" s="40" t="s">
        <v>111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269</v>
      </c>
      <c r="F76" s="40" t="s">
        <v>112</v>
      </c>
      <c r="G76" s="35"/>
      <c r="H76" s="35"/>
    </row>
    <row r="77" spans="1:13" ht="15">
      <c r="A77" s="29" t="s">
        <v>198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199</v>
      </c>
      <c r="B78" s="32" t="s">
        <v>113</v>
      </c>
      <c r="C78" s="47">
        <f>SUM(C79:C81)</f>
        <v>0</v>
      </c>
      <c r="D78" s="47">
        <f>SUM(D79:D81)</f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165</v>
      </c>
      <c r="B79" s="32" t="s">
        <v>114</v>
      </c>
      <c r="C79" s="33"/>
      <c r="D79" s="33"/>
      <c r="E79" s="50" t="s">
        <v>270</v>
      </c>
      <c r="F79" s="60" t="s">
        <v>115</v>
      </c>
      <c r="G79" s="86">
        <f>G71+G74+G75+G76</f>
        <v>4263</v>
      </c>
      <c r="H79" s="86">
        <f>H71+H74+H75+H76</f>
        <v>2321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200</v>
      </c>
      <c r="B80" s="32" t="s">
        <v>116</v>
      </c>
      <c r="C80" s="33"/>
      <c r="D80" s="33"/>
      <c r="E80" s="31"/>
      <c r="F80" s="87"/>
      <c r="G80" s="88"/>
      <c r="H80" s="89"/>
    </row>
    <row r="81" spans="1:8" ht="15">
      <c r="A81" s="29" t="s">
        <v>167</v>
      </c>
      <c r="B81" s="32" t="s">
        <v>117</v>
      </c>
      <c r="C81" s="33"/>
      <c r="D81" s="33"/>
      <c r="E81" s="78"/>
      <c r="F81" s="88"/>
      <c r="G81" s="88"/>
      <c r="H81" s="89"/>
    </row>
    <row r="82" spans="1:8" ht="15">
      <c r="A82" s="29" t="s">
        <v>201</v>
      </c>
      <c r="B82" s="32" t="s">
        <v>118</v>
      </c>
      <c r="C82" s="33"/>
      <c r="D82" s="33"/>
      <c r="E82" s="61"/>
      <c r="F82" s="88"/>
      <c r="G82" s="88"/>
      <c r="H82" s="89"/>
    </row>
    <row r="83" spans="1:8" ht="15">
      <c r="A83" s="29" t="s">
        <v>202</v>
      </c>
      <c r="B83" s="32" t="s">
        <v>119</v>
      </c>
      <c r="C83" s="33"/>
      <c r="D83" s="33"/>
      <c r="E83" s="78"/>
      <c r="F83" s="88"/>
      <c r="G83" s="88"/>
      <c r="H83" s="89"/>
    </row>
    <row r="84" spans="1:14" ht="15">
      <c r="A84" s="29" t="s">
        <v>203</v>
      </c>
      <c r="B84" s="46" t="s">
        <v>120</v>
      </c>
      <c r="C84" s="47">
        <f>C83+C82+C78</f>
        <v>0</v>
      </c>
      <c r="D84" s="47">
        <f>D83+D82+D78</f>
        <v>0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204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205</v>
      </c>
      <c r="B87" s="32" t="s">
        <v>121</v>
      </c>
      <c r="C87" s="33">
        <v>200</v>
      </c>
      <c r="D87" s="33">
        <v>90</v>
      </c>
      <c r="E87" s="78"/>
      <c r="F87" s="88"/>
      <c r="G87" s="88"/>
      <c r="H87" s="89"/>
      <c r="M87" s="55"/>
    </row>
    <row r="88" spans="1:8" ht="15">
      <c r="A88" s="29" t="s">
        <v>206</v>
      </c>
      <c r="B88" s="32" t="s">
        <v>122</v>
      </c>
      <c r="C88" s="33">
        <v>183</v>
      </c>
      <c r="D88" s="33">
        <v>166</v>
      </c>
      <c r="E88" s="61"/>
      <c r="F88" s="88"/>
      <c r="G88" s="88"/>
      <c r="H88" s="89"/>
    </row>
    <row r="89" spans="1:13" ht="15">
      <c r="A89" s="29" t="s">
        <v>207</v>
      </c>
      <c r="B89" s="32" t="s">
        <v>123</v>
      </c>
      <c r="C89" s="33">
        <v>6</v>
      </c>
      <c r="D89" s="33">
        <v>8</v>
      </c>
      <c r="E89" s="61"/>
      <c r="F89" s="88"/>
      <c r="G89" s="88"/>
      <c r="H89" s="89"/>
      <c r="M89" s="55"/>
    </row>
    <row r="90" spans="1:8" ht="15">
      <c r="A90" s="29" t="s">
        <v>208</v>
      </c>
      <c r="B90" s="32" t="s">
        <v>124</v>
      </c>
      <c r="C90" s="33"/>
      <c r="D90" s="33"/>
      <c r="E90" s="61"/>
      <c r="F90" s="88"/>
      <c r="G90" s="88"/>
      <c r="H90" s="89"/>
    </row>
    <row r="91" spans="1:14" ht="15">
      <c r="A91" s="29" t="s">
        <v>209</v>
      </c>
      <c r="B91" s="46" t="s">
        <v>125</v>
      </c>
      <c r="C91" s="47">
        <f>SUM(C87:C90)</f>
        <v>389</v>
      </c>
      <c r="D91" s="47">
        <f>SUM(D87:D90)</f>
        <v>264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210</v>
      </c>
      <c r="B92" s="46" t="s">
        <v>126</v>
      </c>
      <c r="C92" s="33"/>
      <c r="D92" s="33">
        <v>19</v>
      </c>
      <c r="E92" s="61"/>
      <c r="F92" s="88"/>
      <c r="G92" s="88"/>
      <c r="H92" s="89"/>
    </row>
    <row r="93" spans="1:14" ht="15">
      <c r="A93" s="29" t="s">
        <v>211</v>
      </c>
      <c r="B93" s="90" t="s">
        <v>127</v>
      </c>
      <c r="C93" s="47">
        <f>C64+C75+C84+C91+C92</f>
        <v>7593</v>
      </c>
      <c r="D93" s="47">
        <f>D64+D75+D84+D91+D92</f>
        <v>5223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212</v>
      </c>
      <c r="B94" s="92" t="s">
        <v>128</v>
      </c>
      <c r="C94" s="93">
        <f>C93+C55</f>
        <v>11420</v>
      </c>
      <c r="D94" s="93">
        <f>D93+D55</f>
        <v>9084</v>
      </c>
      <c r="E94" s="94" t="s">
        <v>271</v>
      </c>
      <c r="F94" s="95" t="s">
        <v>129</v>
      </c>
      <c r="G94" s="93">
        <f>G79+G55+G39+G36</f>
        <v>11420</v>
      </c>
      <c r="H94" s="93">
        <f>H79+H55+H39+H36</f>
        <v>9084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2" t="s">
        <v>532</v>
      </c>
      <c r="B97" s="323"/>
      <c r="C97" s="332" t="s">
        <v>527</v>
      </c>
      <c r="D97" s="332"/>
      <c r="E97" s="332"/>
      <c r="F97" s="4"/>
      <c r="G97" s="5"/>
      <c r="H97" s="6"/>
      <c r="M97" s="55"/>
    </row>
    <row r="98" spans="1:13" ht="15">
      <c r="A98" s="324"/>
      <c r="B98" s="324"/>
      <c r="C98" s="322"/>
      <c r="D98" s="325"/>
      <c r="E98" s="322"/>
      <c r="F98" s="4"/>
      <c r="G98" s="5"/>
      <c r="H98" s="6"/>
      <c r="M98" s="55"/>
    </row>
    <row r="99" spans="1:8" ht="15">
      <c r="A99" s="326"/>
      <c r="B99" s="326"/>
      <c r="C99" s="332" t="s">
        <v>525</v>
      </c>
      <c r="D99" s="333"/>
      <c r="E99" s="333"/>
      <c r="F99" s="4"/>
      <c r="G99" s="5"/>
      <c r="H99" s="6"/>
    </row>
    <row r="100" spans="1:5" ht="15">
      <c r="A100" s="106"/>
      <c r="B100" s="106"/>
      <c r="C100" s="330"/>
      <c r="D100" s="331"/>
      <c r="E100" s="331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6">
      <selection activeCell="A47" sqref="A47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325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530</v>
      </c>
      <c r="F2" s="334" t="s">
        <v>523</v>
      </c>
      <c r="G2" s="334"/>
      <c r="H2" s="122">
        <v>104051139</v>
      </c>
    </row>
    <row r="3" spans="1:8" ht="15">
      <c r="A3" s="119" t="s">
        <v>421</v>
      </c>
      <c r="B3" s="120"/>
      <c r="C3" s="120"/>
      <c r="D3" s="120"/>
      <c r="E3" s="120" t="s">
        <v>528</v>
      </c>
      <c r="F3" s="121"/>
      <c r="G3" s="123"/>
      <c r="H3" s="122" t="s">
        <v>3</v>
      </c>
    </row>
    <row r="4" spans="1:8" ht="17.25" customHeight="1" thickBot="1">
      <c r="A4" s="119" t="s">
        <v>4</v>
      </c>
      <c r="B4" s="124"/>
      <c r="C4" s="124"/>
      <c r="D4" s="124"/>
      <c r="E4" s="120" t="s">
        <v>531</v>
      </c>
      <c r="F4" s="116"/>
      <c r="G4" s="117"/>
      <c r="H4" s="125" t="s">
        <v>328</v>
      </c>
    </row>
    <row r="5" spans="1:8" ht="28.5">
      <c r="A5" s="126" t="s">
        <v>327</v>
      </c>
      <c r="B5" s="21" t="s">
        <v>131</v>
      </c>
      <c r="C5" s="22" t="s">
        <v>132</v>
      </c>
      <c r="D5" s="22" t="s">
        <v>133</v>
      </c>
      <c r="E5" s="126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29" t="s">
        <v>330</v>
      </c>
      <c r="B6" s="129"/>
      <c r="C6" s="130"/>
      <c r="D6" s="130"/>
      <c r="E6" s="129" t="s">
        <v>359</v>
      </c>
      <c r="F6" s="131"/>
      <c r="G6" s="132"/>
      <c r="H6" s="132"/>
    </row>
    <row r="7" spans="1:8" ht="12">
      <c r="A7" s="133" t="s">
        <v>329</v>
      </c>
      <c r="B7" s="133"/>
      <c r="C7" s="134"/>
      <c r="D7" s="135"/>
      <c r="E7" s="133" t="s">
        <v>360</v>
      </c>
      <c r="F7" s="131"/>
      <c r="G7" s="132"/>
      <c r="H7" s="132"/>
    </row>
    <row r="8" spans="1:8" ht="12">
      <c r="A8" s="136" t="s">
        <v>181</v>
      </c>
      <c r="B8" s="137" t="s">
        <v>272</v>
      </c>
      <c r="C8" s="327">
        <v>11992</v>
      </c>
      <c r="D8" s="327">
        <v>6851</v>
      </c>
      <c r="E8" s="136" t="s">
        <v>361</v>
      </c>
      <c r="F8" s="139" t="s">
        <v>273</v>
      </c>
      <c r="G8" s="317">
        <v>14724</v>
      </c>
      <c r="H8" s="317">
        <v>9318</v>
      </c>
    </row>
    <row r="9" spans="1:8" ht="12">
      <c r="A9" s="136" t="s">
        <v>331</v>
      </c>
      <c r="B9" s="137" t="s">
        <v>274</v>
      </c>
      <c r="C9" s="327">
        <v>705</v>
      </c>
      <c r="D9" s="327">
        <v>712</v>
      </c>
      <c r="E9" s="136" t="s">
        <v>362</v>
      </c>
      <c r="F9" s="139" t="s">
        <v>275</v>
      </c>
      <c r="G9" s="317">
        <v>312</v>
      </c>
      <c r="H9" s="317">
        <v>15</v>
      </c>
    </row>
    <row r="10" spans="1:8" ht="12">
      <c r="A10" s="136" t="s">
        <v>332</v>
      </c>
      <c r="B10" s="137" t="s">
        <v>276</v>
      </c>
      <c r="C10" s="327">
        <v>254</v>
      </c>
      <c r="D10" s="327">
        <v>361</v>
      </c>
      <c r="E10" s="140" t="s">
        <v>363</v>
      </c>
      <c r="F10" s="139" t="s">
        <v>277</v>
      </c>
      <c r="G10" s="317">
        <v>59</v>
      </c>
      <c r="H10" s="317">
        <v>8</v>
      </c>
    </row>
    <row r="11" spans="1:8" ht="12">
      <c r="A11" s="136" t="s">
        <v>333</v>
      </c>
      <c r="B11" s="137" t="s">
        <v>278</v>
      </c>
      <c r="C11" s="327">
        <v>1065</v>
      </c>
      <c r="D11" s="327">
        <v>1076</v>
      </c>
      <c r="E11" s="140" t="s">
        <v>265</v>
      </c>
      <c r="F11" s="139" t="s">
        <v>279</v>
      </c>
      <c r="G11" s="317">
        <v>894</v>
      </c>
      <c r="H11" s="317">
        <v>251</v>
      </c>
    </row>
    <row r="12" spans="1:18" ht="12">
      <c r="A12" s="136" t="s">
        <v>334</v>
      </c>
      <c r="B12" s="137" t="s">
        <v>280</v>
      </c>
      <c r="C12" s="327">
        <v>260</v>
      </c>
      <c r="D12" s="327">
        <v>256</v>
      </c>
      <c r="E12" s="141" t="s">
        <v>364</v>
      </c>
      <c r="F12" s="142" t="s">
        <v>281</v>
      </c>
      <c r="G12" s="318">
        <f>SUM(G8:G11)</f>
        <v>15989</v>
      </c>
      <c r="H12" s="318">
        <f>SUM(H8:H11)</f>
        <v>9592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335</v>
      </c>
      <c r="B13" s="137" t="s">
        <v>282</v>
      </c>
      <c r="C13" s="327">
        <v>641</v>
      </c>
      <c r="D13" s="327">
        <v>66</v>
      </c>
      <c r="E13" s="140"/>
      <c r="F13" s="144"/>
      <c r="G13" s="319"/>
      <c r="H13" s="319"/>
    </row>
    <row r="14" spans="1:8" ht="24">
      <c r="A14" s="136" t="s">
        <v>336</v>
      </c>
      <c r="B14" s="137" t="s">
        <v>283</v>
      </c>
      <c r="C14" s="145">
        <v>-312</v>
      </c>
      <c r="D14" s="145">
        <v>445</v>
      </c>
      <c r="E14" s="133" t="s">
        <v>365</v>
      </c>
      <c r="F14" s="146" t="s">
        <v>284</v>
      </c>
      <c r="G14" s="317"/>
      <c r="H14" s="317"/>
    </row>
    <row r="15" spans="1:8" ht="12">
      <c r="A15" s="136" t="s">
        <v>337</v>
      </c>
      <c r="B15" s="137" t="s">
        <v>285</v>
      </c>
      <c r="C15" s="145">
        <v>779</v>
      </c>
      <c r="D15" s="145">
        <v>50</v>
      </c>
      <c r="E15" s="136" t="s">
        <v>366</v>
      </c>
      <c r="F15" s="144" t="s">
        <v>286</v>
      </c>
      <c r="G15" s="320"/>
      <c r="H15" s="320"/>
    </row>
    <row r="16" spans="1:8" ht="12">
      <c r="A16" s="147" t="s">
        <v>338</v>
      </c>
      <c r="B16" s="137" t="s">
        <v>287</v>
      </c>
      <c r="C16" s="148"/>
      <c r="D16" s="148">
        <v>7</v>
      </c>
      <c r="E16" s="133"/>
      <c r="F16" s="131"/>
      <c r="G16" s="319"/>
      <c r="H16" s="319"/>
    </row>
    <row r="17" spans="1:8" ht="12">
      <c r="A17" s="147" t="s">
        <v>339</v>
      </c>
      <c r="B17" s="137" t="s">
        <v>288</v>
      </c>
      <c r="C17" s="148"/>
      <c r="D17" s="148"/>
      <c r="E17" s="133" t="s">
        <v>367</v>
      </c>
      <c r="F17" s="131"/>
      <c r="G17" s="319"/>
      <c r="H17" s="319"/>
    </row>
    <row r="18" spans="1:15" ht="12">
      <c r="A18" s="141" t="s">
        <v>340</v>
      </c>
      <c r="B18" s="149" t="s">
        <v>289</v>
      </c>
      <c r="C18" s="150">
        <f>SUM(C8:C14)+C15</f>
        <v>15384</v>
      </c>
      <c r="D18" s="150">
        <f>SUM(D8:D14)+D15</f>
        <v>9817</v>
      </c>
      <c r="E18" s="151" t="s">
        <v>368</v>
      </c>
      <c r="F18" s="144" t="s">
        <v>290</v>
      </c>
      <c r="G18" s="317">
        <v>2</v>
      </c>
      <c r="H18" s="317"/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369</v>
      </c>
      <c r="F19" s="144" t="s">
        <v>291</v>
      </c>
      <c r="G19" s="317"/>
      <c r="H19" s="317"/>
    </row>
    <row r="20" spans="1:8" ht="24">
      <c r="A20" s="133" t="s">
        <v>341</v>
      </c>
      <c r="B20" s="154"/>
      <c r="C20" s="152"/>
      <c r="D20" s="152"/>
      <c r="E20" s="136" t="s">
        <v>370</v>
      </c>
      <c r="F20" s="144" t="s">
        <v>292</v>
      </c>
      <c r="G20" s="317"/>
      <c r="H20" s="317"/>
    </row>
    <row r="21" spans="1:8" ht="12">
      <c r="A21" s="131" t="s">
        <v>342</v>
      </c>
      <c r="B21" s="154" t="s">
        <v>293</v>
      </c>
      <c r="C21" s="138">
        <v>11</v>
      </c>
      <c r="D21" s="138">
        <v>22</v>
      </c>
      <c r="E21" s="151" t="s">
        <v>371</v>
      </c>
      <c r="F21" s="144" t="s">
        <v>294</v>
      </c>
      <c r="G21" s="317">
        <v>1</v>
      </c>
      <c r="H21" s="317">
        <v>1</v>
      </c>
    </row>
    <row r="22" spans="1:8" ht="12">
      <c r="A22" s="136" t="s">
        <v>343</v>
      </c>
      <c r="B22" s="154" t="s">
        <v>295</v>
      </c>
      <c r="C22" s="138"/>
      <c r="D22" s="138">
        <v>235</v>
      </c>
      <c r="E22" s="136" t="s">
        <v>372</v>
      </c>
      <c r="F22" s="144" t="s">
        <v>296</v>
      </c>
      <c r="G22" s="317"/>
      <c r="H22" s="317">
        <v>8</v>
      </c>
    </row>
    <row r="23" spans="1:18" ht="12">
      <c r="A23" s="136" t="s">
        <v>344</v>
      </c>
      <c r="B23" s="154" t="s">
        <v>297</v>
      </c>
      <c r="C23" s="138">
        <v>6</v>
      </c>
      <c r="D23" s="138">
        <v>12</v>
      </c>
      <c r="E23" s="141" t="s">
        <v>373</v>
      </c>
      <c r="F23" s="146" t="s">
        <v>298</v>
      </c>
      <c r="G23" s="318">
        <f>SUM(G18:G22)</f>
        <v>3</v>
      </c>
      <c r="H23" s="318">
        <f>SUM(H18:H22)</f>
        <v>9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345</v>
      </c>
      <c r="B24" s="154" t="s">
        <v>299</v>
      </c>
      <c r="C24" s="138">
        <v>19</v>
      </c>
      <c r="D24" s="138">
        <v>38</v>
      </c>
      <c r="E24" s="153"/>
      <c r="F24" s="131"/>
      <c r="G24" s="319"/>
      <c r="H24" s="319"/>
    </row>
    <row r="25" spans="1:14" ht="12">
      <c r="A25" s="141" t="s">
        <v>346</v>
      </c>
      <c r="B25" s="155" t="s">
        <v>300</v>
      </c>
      <c r="C25" s="150">
        <v>36</v>
      </c>
      <c r="D25" s="150">
        <v>307</v>
      </c>
      <c r="E25" s="136"/>
      <c r="F25" s="131"/>
      <c r="G25" s="319"/>
      <c r="H25" s="319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9"/>
      <c r="H26" s="319"/>
    </row>
    <row r="27" spans="1:18" ht="24">
      <c r="A27" s="129" t="s">
        <v>347</v>
      </c>
      <c r="B27" s="127" t="s">
        <v>301</v>
      </c>
      <c r="C27" s="135">
        <f>C25+C18</f>
        <v>15420</v>
      </c>
      <c r="D27" s="135">
        <f>D25+D18</f>
        <v>10124</v>
      </c>
      <c r="E27" s="129" t="s">
        <v>374</v>
      </c>
      <c r="F27" s="146" t="s">
        <v>302</v>
      </c>
      <c r="G27" s="318">
        <f>G12+G14+G23</f>
        <v>15992</v>
      </c>
      <c r="H27" s="318">
        <f>H12+H14+H23</f>
        <v>9601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9"/>
      <c r="H28" s="319"/>
    </row>
    <row r="29" spans="1:18" ht="12">
      <c r="A29" s="129" t="s">
        <v>348</v>
      </c>
      <c r="B29" s="127" t="s">
        <v>303</v>
      </c>
      <c r="C29" s="135">
        <f>IF((G27-C27)&gt;0,G27-C27,0)</f>
        <v>572</v>
      </c>
      <c r="D29" s="135">
        <f>IF((H27-D27)&gt;0,H27-D27,0)</f>
        <v>0</v>
      </c>
      <c r="E29" s="129" t="s">
        <v>375</v>
      </c>
      <c r="F29" s="146" t="s">
        <v>304</v>
      </c>
      <c r="G29" s="173">
        <f>IF((C27-G27)&gt;0,C27-G27,0)</f>
        <v>0</v>
      </c>
      <c r="H29" s="173">
        <f>IF((D27-H27)&gt;0,D27-H27,0)</f>
        <v>523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349</v>
      </c>
      <c r="B30" s="155" t="s">
        <v>305</v>
      </c>
      <c r="C30" s="138"/>
      <c r="D30" s="138"/>
      <c r="E30" s="133" t="s">
        <v>376</v>
      </c>
      <c r="F30" s="144" t="s">
        <v>306</v>
      </c>
      <c r="G30" s="317"/>
      <c r="H30" s="317"/>
    </row>
    <row r="31" spans="1:8" ht="12">
      <c r="A31" s="133" t="s">
        <v>350</v>
      </c>
      <c r="B31" s="157" t="s">
        <v>307</v>
      </c>
      <c r="C31" s="138">
        <v>1</v>
      </c>
      <c r="D31" s="138"/>
      <c r="E31" s="133" t="s">
        <v>377</v>
      </c>
      <c r="F31" s="144" t="s">
        <v>308</v>
      </c>
      <c r="G31" s="317">
        <v>4</v>
      </c>
      <c r="H31" s="317"/>
    </row>
    <row r="32" spans="1:18" ht="12">
      <c r="A32" s="158" t="s">
        <v>351</v>
      </c>
      <c r="B32" s="155" t="s">
        <v>309</v>
      </c>
      <c r="C32" s="150">
        <v>15421</v>
      </c>
      <c r="D32" s="150">
        <f>D27+D30+D31</f>
        <v>10124</v>
      </c>
      <c r="E32" s="129" t="s">
        <v>378</v>
      </c>
      <c r="F32" s="146" t="s">
        <v>310</v>
      </c>
      <c r="G32" s="173">
        <v>15996</v>
      </c>
      <c r="H32" s="173">
        <f>H31+H30+H27</f>
        <v>9601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521</v>
      </c>
      <c r="B33" s="127" t="s">
        <v>311</v>
      </c>
      <c r="C33" s="135">
        <v>575</v>
      </c>
      <c r="D33" s="135">
        <f>IF((H32-D32)&gt;0,H32-D32,0)</f>
        <v>0</v>
      </c>
      <c r="E33" s="158" t="s">
        <v>379</v>
      </c>
      <c r="F33" s="146" t="s">
        <v>312</v>
      </c>
      <c r="G33" s="318"/>
      <c r="H33" s="318">
        <f>IF((D32-H32)&gt;0,D32-H32,0)</f>
        <v>523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352</v>
      </c>
      <c r="B34" s="155" t="s">
        <v>313</v>
      </c>
      <c r="C34" s="150">
        <f>C35+C36+C37</f>
        <v>74</v>
      </c>
      <c r="D34" s="150">
        <f>D35+D36+D37</f>
        <v>0</v>
      </c>
      <c r="E34" s="159"/>
      <c r="F34" s="131"/>
      <c r="G34" s="319"/>
      <c r="H34" s="319"/>
      <c r="I34" s="143"/>
      <c r="J34" s="143"/>
      <c r="K34" s="143"/>
      <c r="L34" s="143"/>
      <c r="M34" s="143"/>
      <c r="N34" s="143"/>
    </row>
    <row r="35" spans="1:8" ht="12">
      <c r="A35" s="160" t="s">
        <v>353</v>
      </c>
      <c r="B35" s="154" t="s">
        <v>314</v>
      </c>
      <c r="C35" s="138">
        <v>74</v>
      </c>
      <c r="D35" s="138"/>
      <c r="E35" s="159"/>
      <c r="F35" s="131"/>
      <c r="G35" s="319"/>
      <c r="H35" s="319"/>
    </row>
    <row r="36" spans="1:8" ht="12">
      <c r="A36" s="160" t="s">
        <v>354</v>
      </c>
      <c r="B36" s="161" t="s">
        <v>315</v>
      </c>
      <c r="C36" s="162"/>
      <c r="D36" s="162"/>
      <c r="E36" s="159"/>
      <c r="F36" s="163"/>
      <c r="G36" s="319"/>
      <c r="H36" s="319"/>
    </row>
    <row r="37" spans="1:8" ht="12">
      <c r="A37" s="164" t="s">
        <v>355</v>
      </c>
      <c r="B37" s="161" t="s">
        <v>316</v>
      </c>
      <c r="C37" s="165"/>
      <c r="D37" s="165"/>
      <c r="E37" s="159"/>
      <c r="F37" s="163"/>
      <c r="G37" s="319"/>
      <c r="H37" s="319"/>
    </row>
    <row r="38" spans="1:18" ht="12">
      <c r="A38" s="166" t="s">
        <v>356</v>
      </c>
      <c r="B38" s="167" t="s">
        <v>317</v>
      </c>
      <c r="C38" s="168"/>
      <c r="D38" s="168">
        <f>+IF((H32-D32-D34)&gt;0,H32-D32-D34,0)</f>
        <v>0</v>
      </c>
      <c r="E38" s="169" t="s">
        <v>380</v>
      </c>
      <c r="F38" s="170" t="s">
        <v>318</v>
      </c>
      <c r="G38" s="321"/>
      <c r="H38" s="321">
        <f>IF(H33&gt;0,IF(D34+H33&lt;0,0,D34+H33),IF(D33-D34&lt;0,D34-D33,0))</f>
        <v>523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357</v>
      </c>
      <c r="B39" s="128" t="s">
        <v>319</v>
      </c>
      <c r="C39" s="171"/>
      <c r="D39" s="171"/>
      <c r="E39" s="129" t="s">
        <v>381</v>
      </c>
      <c r="F39" s="170" t="s">
        <v>320</v>
      </c>
      <c r="G39" s="317"/>
      <c r="H39" s="317"/>
    </row>
    <row r="40" spans="1:18" ht="12">
      <c r="A40" s="129" t="s">
        <v>522</v>
      </c>
      <c r="B40" s="126" t="s">
        <v>321</v>
      </c>
      <c r="C40" s="130"/>
      <c r="D40" s="130">
        <f>IF(H38=0,IF(D38-D39&gt;0,D38-D39+H39,0),IF(H38-H39&lt;0,H39-H38+D38,0))</f>
        <v>0</v>
      </c>
      <c r="E40" s="129" t="s">
        <v>382</v>
      </c>
      <c r="F40" s="170" t="s">
        <v>322</v>
      </c>
      <c r="G40" s="130"/>
      <c r="H40" s="130">
        <f>IF(D38=0,IF(H38-H39&gt;0,H38-H39+D39,0),IF(D38-D39&lt;0,D39-D38+H39,0))</f>
        <v>523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358</v>
      </c>
      <c r="B41" s="126" t="s">
        <v>323</v>
      </c>
      <c r="C41" s="173">
        <v>15996</v>
      </c>
      <c r="D41" s="173">
        <f>D32+D34+D38</f>
        <v>10124</v>
      </c>
      <c r="E41" s="172" t="s">
        <v>358</v>
      </c>
      <c r="F41" s="167" t="s">
        <v>324</v>
      </c>
      <c r="G41" s="173">
        <f>G38+G32</f>
        <v>15996</v>
      </c>
      <c r="H41" s="173">
        <f>H38+H32</f>
        <v>10124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5"/>
      <c r="E43" s="335"/>
      <c r="F43" s="335"/>
      <c r="G43" s="335"/>
      <c r="H43" s="335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6"/>
      <c r="E45" s="336"/>
      <c r="F45" s="336"/>
      <c r="G45" s="336"/>
      <c r="H45" s="336"/>
    </row>
    <row r="46" spans="1:8" ht="14.25">
      <c r="A46" s="322" t="s">
        <v>533</v>
      </c>
      <c r="B46" s="323"/>
      <c r="C46" s="332" t="s">
        <v>527</v>
      </c>
      <c r="D46" s="332"/>
      <c r="E46" s="332"/>
      <c r="F46" s="178"/>
      <c r="G46" s="184"/>
      <c r="H46" s="184"/>
    </row>
    <row r="47" spans="1:8" ht="15">
      <c r="A47" s="324"/>
      <c r="B47" s="324"/>
      <c r="C47" s="322"/>
      <c r="D47" s="325"/>
      <c r="E47" s="322"/>
      <c r="F47" s="178"/>
      <c r="G47" s="184"/>
      <c r="H47" s="184"/>
    </row>
    <row r="48" spans="1:8" ht="15">
      <c r="A48" s="326"/>
      <c r="B48" s="326"/>
      <c r="C48" s="332" t="s">
        <v>525</v>
      </c>
      <c r="D48" s="333"/>
      <c r="E48" s="333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8">
      <selection activeCell="A49" sqref="A49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419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15">
      <c r="A4" s="120" t="s">
        <v>1</v>
      </c>
      <c r="B4" s="120" t="s">
        <v>530</v>
      </c>
      <c r="C4" s="198" t="s">
        <v>523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420</v>
      </c>
      <c r="B5" s="120" t="s">
        <v>528</v>
      </c>
      <c r="C5" s="199" t="s">
        <v>2</v>
      </c>
      <c r="D5" s="122" t="s">
        <v>3</v>
      </c>
      <c r="E5" s="192"/>
      <c r="F5" s="192"/>
      <c r="G5" s="192"/>
      <c r="H5" s="192"/>
      <c r="I5" s="192"/>
      <c r="J5" s="192"/>
    </row>
    <row r="6" spans="1:10" ht="12.75" thickBot="1">
      <c r="A6" s="119" t="s">
        <v>4</v>
      </c>
      <c r="B6" s="120" t="s">
        <v>534</v>
      </c>
      <c r="C6" s="200"/>
      <c r="D6" s="201" t="s">
        <v>328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511</v>
      </c>
      <c r="B7" s="21" t="s">
        <v>131</v>
      </c>
      <c r="C7" s="22" t="s">
        <v>132</v>
      </c>
      <c r="D7" s="22" t="s">
        <v>133</v>
      </c>
      <c r="E7" s="204"/>
      <c r="F7" s="204"/>
      <c r="G7" s="192"/>
    </row>
    <row r="8" spans="1:7" ht="12">
      <c r="A8" s="205" t="s">
        <v>422</v>
      </c>
      <c r="B8" s="206"/>
      <c r="C8" s="207"/>
      <c r="D8" s="207"/>
      <c r="E8" s="208"/>
      <c r="F8" s="208"/>
      <c r="G8" s="192"/>
    </row>
    <row r="9" spans="1:7" ht="12">
      <c r="A9" s="209" t="s">
        <v>423</v>
      </c>
      <c r="B9" s="210" t="s">
        <v>383</v>
      </c>
      <c r="C9" s="211">
        <v>17222</v>
      </c>
      <c r="D9" s="211">
        <v>11084</v>
      </c>
      <c r="E9" s="208"/>
      <c r="F9" s="208"/>
      <c r="G9" s="192"/>
    </row>
    <row r="10" spans="1:13" ht="12">
      <c r="A10" s="209" t="s">
        <v>424</v>
      </c>
      <c r="B10" s="210" t="s">
        <v>384</v>
      </c>
      <c r="C10" s="211">
        <v>-14041</v>
      </c>
      <c r="D10" s="211">
        <v>-9568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425</v>
      </c>
      <c r="B11" s="210" t="s">
        <v>385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426</v>
      </c>
      <c r="B12" s="210" t="s">
        <v>386</v>
      </c>
      <c r="C12" s="211">
        <v>-1158</v>
      </c>
      <c r="D12" s="211">
        <v>-1174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427</v>
      </c>
      <c r="B13" s="210" t="s">
        <v>387</v>
      </c>
      <c r="C13" s="211"/>
      <c r="D13" s="211">
        <v>-154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428</v>
      </c>
      <c r="B14" s="210" t="s">
        <v>388</v>
      </c>
      <c r="C14" s="211">
        <v>-47</v>
      </c>
      <c r="D14" s="211">
        <v>-52</v>
      </c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429</v>
      </c>
      <c r="B15" s="210" t="s">
        <v>389</v>
      </c>
      <c r="C15" s="211"/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430</v>
      </c>
      <c r="B16" s="210" t="s">
        <v>390</v>
      </c>
      <c r="C16" s="211">
        <v>-28</v>
      </c>
      <c r="D16" s="211"/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431</v>
      </c>
      <c r="B17" s="217" t="s">
        <v>391</v>
      </c>
      <c r="C17" s="211">
        <v>-4</v>
      </c>
      <c r="D17" s="211">
        <v>-9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432</v>
      </c>
      <c r="B18" s="210" t="s">
        <v>392</v>
      </c>
      <c r="C18" s="211">
        <v>-1478</v>
      </c>
      <c r="D18" s="211">
        <v>-157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433</v>
      </c>
      <c r="B19" s="219" t="s">
        <v>393</v>
      </c>
      <c r="C19" s="207">
        <f>SUM(C9:C18)</f>
        <v>466</v>
      </c>
      <c r="D19" s="207">
        <f>SUM(D9:D18)</f>
        <v>-30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434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435</v>
      </c>
      <c r="B21" s="210" t="s">
        <v>394</v>
      </c>
      <c r="C21" s="211"/>
      <c r="D21" s="211"/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436</v>
      </c>
      <c r="B22" s="210" t="s">
        <v>395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437</v>
      </c>
      <c r="B23" s="210" t="s">
        <v>396</v>
      </c>
      <c r="C23" s="211"/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438</v>
      </c>
      <c r="B24" s="210" t="s">
        <v>397</v>
      </c>
      <c r="C24" s="211"/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439</v>
      </c>
      <c r="B25" s="210" t="s">
        <v>398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440</v>
      </c>
      <c r="B26" s="210" t="s">
        <v>399</v>
      </c>
      <c r="C26" s="211"/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441</v>
      </c>
      <c r="B27" s="210" t="s">
        <v>400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442</v>
      </c>
      <c r="B28" s="210" t="s">
        <v>401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431</v>
      </c>
      <c r="B29" s="210" t="s">
        <v>402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443</v>
      </c>
      <c r="B30" s="210" t="s">
        <v>403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444</v>
      </c>
      <c r="B31" s="219" t="s">
        <v>404</v>
      </c>
      <c r="C31" s="207">
        <f>SUM(C21:C30)</f>
        <v>0</v>
      </c>
      <c r="D31" s="207">
        <f>SUM(D21:D30)</f>
        <v>0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445</v>
      </c>
      <c r="B32" s="220"/>
      <c r="C32" s="221"/>
      <c r="D32" s="221"/>
      <c r="E32" s="208"/>
      <c r="F32" s="208"/>
      <c r="G32" s="192"/>
    </row>
    <row r="33" spans="1:7" ht="12">
      <c r="A33" s="209" t="s">
        <v>446</v>
      </c>
      <c r="B33" s="210" t="s">
        <v>405</v>
      </c>
      <c r="C33" s="211"/>
      <c r="D33" s="211"/>
      <c r="E33" s="208"/>
      <c r="F33" s="208"/>
      <c r="G33" s="192"/>
    </row>
    <row r="34" spans="1:7" ht="12">
      <c r="A34" s="215" t="s">
        <v>447</v>
      </c>
      <c r="B34" s="210" t="s">
        <v>406</v>
      </c>
      <c r="C34" s="211"/>
      <c r="D34" s="211"/>
      <c r="E34" s="208"/>
      <c r="F34" s="208"/>
      <c r="G34" s="192"/>
    </row>
    <row r="35" spans="1:7" ht="12">
      <c r="A35" s="209" t="s">
        <v>448</v>
      </c>
      <c r="B35" s="210" t="s">
        <v>407</v>
      </c>
      <c r="C35" s="211"/>
      <c r="D35" s="211"/>
      <c r="E35" s="208"/>
      <c r="F35" s="208"/>
      <c r="G35" s="192"/>
    </row>
    <row r="36" spans="1:7" ht="12">
      <c r="A36" s="209" t="s">
        <v>449</v>
      </c>
      <c r="B36" s="210" t="s">
        <v>408</v>
      </c>
      <c r="C36" s="211">
        <v>-327</v>
      </c>
      <c r="D36" s="211"/>
      <c r="E36" s="208"/>
      <c r="F36" s="208"/>
      <c r="G36" s="192"/>
    </row>
    <row r="37" spans="1:7" ht="12">
      <c r="A37" s="209" t="s">
        <v>450</v>
      </c>
      <c r="B37" s="210" t="s">
        <v>409</v>
      </c>
      <c r="C37" s="211">
        <v>-17</v>
      </c>
      <c r="D37" s="211">
        <v>61</v>
      </c>
      <c r="E37" s="208"/>
      <c r="F37" s="208"/>
      <c r="G37" s="192"/>
    </row>
    <row r="38" spans="1:7" ht="12">
      <c r="A38" s="209" t="s">
        <v>451</v>
      </c>
      <c r="B38" s="210" t="s">
        <v>410</v>
      </c>
      <c r="C38" s="211"/>
      <c r="D38" s="211"/>
      <c r="E38" s="208"/>
      <c r="F38" s="208"/>
      <c r="G38" s="192"/>
    </row>
    <row r="39" spans="1:7" ht="12">
      <c r="A39" s="209" t="s">
        <v>512</v>
      </c>
      <c r="B39" s="210" t="s">
        <v>411</v>
      </c>
      <c r="C39" s="211">
        <v>3</v>
      </c>
      <c r="D39" s="211">
        <v>-113</v>
      </c>
      <c r="E39" s="208"/>
      <c r="F39" s="208"/>
      <c r="G39" s="192"/>
    </row>
    <row r="40" spans="1:8" ht="12">
      <c r="A40" s="209" t="s">
        <v>513</v>
      </c>
      <c r="B40" s="210" t="s">
        <v>412</v>
      </c>
      <c r="C40" s="211"/>
      <c r="D40" s="211">
        <v>-63</v>
      </c>
      <c r="E40" s="208"/>
      <c r="F40" s="208"/>
      <c r="G40" s="213"/>
      <c r="H40" s="214"/>
    </row>
    <row r="41" spans="1:8" ht="12">
      <c r="A41" s="218" t="s">
        <v>514</v>
      </c>
      <c r="B41" s="219" t="s">
        <v>413</v>
      </c>
      <c r="C41" s="207">
        <f>SUM(C33:C40)</f>
        <v>-341</v>
      </c>
      <c r="D41" s="207">
        <f>SUM(D33:D40)</f>
        <v>-115</v>
      </c>
      <c r="E41" s="208"/>
      <c r="F41" s="208"/>
      <c r="G41" s="213"/>
      <c r="H41" s="214"/>
    </row>
    <row r="42" spans="1:8" ht="12">
      <c r="A42" s="222" t="s">
        <v>515</v>
      </c>
      <c r="B42" s="219" t="s">
        <v>414</v>
      </c>
      <c r="C42" s="207">
        <f>C41+C31+C19</f>
        <v>125</v>
      </c>
      <c r="D42" s="207">
        <f>D41+D31+D19</f>
        <v>-145</v>
      </c>
      <c r="E42" s="208"/>
      <c r="F42" s="208"/>
      <c r="G42" s="213"/>
      <c r="H42" s="214"/>
    </row>
    <row r="43" spans="1:8" ht="12">
      <c r="A43" s="205" t="s">
        <v>516</v>
      </c>
      <c r="B43" s="220" t="s">
        <v>415</v>
      </c>
      <c r="C43" s="223">
        <v>264</v>
      </c>
      <c r="D43" s="223">
        <v>409</v>
      </c>
      <c r="E43" s="208"/>
      <c r="F43" s="208"/>
      <c r="G43" s="213"/>
      <c r="H43" s="214"/>
    </row>
    <row r="44" spans="1:8" ht="12">
      <c r="A44" s="205" t="s">
        <v>517</v>
      </c>
      <c r="B44" s="220" t="s">
        <v>416</v>
      </c>
      <c r="C44" s="207">
        <v>389</v>
      </c>
      <c r="D44" s="207">
        <v>264</v>
      </c>
      <c r="E44" s="208"/>
      <c r="F44" s="208"/>
      <c r="G44" s="213"/>
      <c r="H44" s="214"/>
    </row>
    <row r="45" spans="1:8" ht="12">
      <c r="A45" s="209" t="s">
        <v>518</v>
      </c>
      <c r="B45" s="220" t="s">
        <v>417</v>
      </c>
      <c r="C45" s="224">
        <v>383</v>
      </c>
      <c r="D45" s="224">
        <v>256</v>
      </c>
      <c r="E45" s="208"/>
      <c r="F45" s="208"/>
      <c r="G45" s="213"/>
      <c r="H45" s="214"/>
    </row>
    <row r="46" spans="1:8" ht="12">
      <c r="A46" s="209" t="s">
        <v>519</v>
      </c>
      <c r="B46" s="220" t="s">
        <v>418</v>
      </c>
      <c r="C46" s="224">
        <v>6</v>
      </c>
      <c r="D46" s="224">
        <v>8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2" t="s">
        <v>535</v>
      </c>
      <c r="B48" s="323"/>
      <c r="C48" s="332" t="s">
        <v>526</v>
      </c>
      <c r="D48" s="332"/>
      <c r="E48" s="332"/>
      <c r="G48" s="214"/>
      <c r="H48" s="214"/>
    </row>
    <row r="49" spans="1:8" ht="15">
      <c r="A49" s="324"/>
      <c r="B49" s="324"/>
      <c r="C49" s="322"/>
      <c r="D49" s="325"/>
      <c r="E49" s="322"/>
      <c r="G49" s="214"/>
      <c r="H49" s="214"/>
    </row>
    <row r="50" spans="1:8" ht="15">
      <c r="A50" s="326"/>
      <c r="B50" s="326"/>
      <c r="C50" s="332" t="s">
        <v>525</v>
      </c>
      <c r="D50" s="333"/>
      <c r="E50" s="333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0">
      <selection activeCell="A35" sqref="A35"/>
    </sheetView>
  </sheetViews>
  <sheetFormatPr defaultColWidth="9.140625" defaultRowHeight="12.75"/>
  <cols>
    <col min="1" max="1" width="48.421875" style="309" customWidth="1"/>
    <col min="2" max="2" width="8.28125" style="310" customWidth="1"/>
    <col min="3" max="3" width="9.140625" style="283" customWidth="1"/>
    <col min="4" max="4" width="9.2812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8" t="s">
        <v>475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39" t="s">
        <v>529</v>
      </c>
      <c r="D3" s="340"/>
      <c r="E3" s="340"/>
      <c r="F3" s="340"/>
      <c r="G3" s="340"/>
      <c r="H3" s="235"/>
      <c r="I3" s="235"/>
      <c r="J3" s="234"/>
      <c r="K3" s="236" t="s">
        <v>523</v>
      </c>
      <c r="L3" s="236"/>
      <c r="M3" s="237">
        <v>104051139</v>
      </c>
      <c r="N3" s="230"/>
    </row>
    <row r="4" spans="1:15" s="231" customFormat="1" ht="13.5" customHeight="1">
      <c r="A4" s="120" t="s">
        <v>420</v>
      </c>
      <c r="B4" s="235"/>
      <c r="C4" s="339" t="s">
        <v>528</v>
      </c>
      <c r="D4" s="339"/>
      <c r="E4" s="341"/>
      <c r="F4" s="339"/>
      <c r="G4" s="339"/>
      <c r="H4" s="120"/>
      <c r="I4" s="120"/>
      <c r="J4" s="238"/>
      <c r="K4" s="239" t="s">
        <v>2</v>
      </c>
      <c r="L4" s="239"/>
      <c r="M4" s="240" t="s">
        <v>3</v>
      </c>
      <c r="N4" s="241"/>
      <c r="O4" s="242"/>
    </row>
    <row r="5" spans="1:14" s="231" customFormat="1" ht="12.75" customHeight="1">
      <c r="A5" s="119" t="s">
        <v>4</v>
      </c>
      <c r="B5" s="243"/>
      <c r="C5" s="339" t="s">
        <v>524</v>
      </c>
      <c r="D5" s="340"/>
      <c r="E5" s="340"/>
      <c r="F5" s="340"/>
      <c r="G5" s="340"/>
      <c r="H5" s="235"/>
      <c r="I5" s="235"/>
      <c r="J5" s="244"/>
      <c r="K5" s="245"/>
      <c r="L5" s="246"/>
      <c r="M5" s="201" t="s">
        <v>328</v>
      </c>
      <c r="N5" s="246"/>
    </row>
    <row r="6" spans="1:14" s="257" customFormat="1" ht="21.75" customHeight="1">
      <c r="A6" s="247"/>
      <c r="B6" s="248"/>
      <c r="C6" s="260"/>
      <c r="D6" s="329" t="s">
        <v>488</v>
      </c>
      <c r="E6" s="260"/>
      <c r="F6" s="260"/>
      <c r="G6" s="260"/>
      <c r="H6" s="260"/>
      <c r="I6" s="260" t="s">
        <v>484</v>
      </c>
      <c r="J6" s="252"/>
      <c r="K6" s="253"/>
      <c r="L6" s="254"/>
      <c r="M6" s="255"/>
      <c r="N6" s="256"/>
    </row>
    <row r="7" spans="1:14" s="257" customFormat="1" ht="36">
      <c r="A7" s="258" t="s">
        <v>477</v>
      </c>
      <c r="B7" s="259" t="s">
        <v>476</v>
      </c>
      <c r="C7" s="249" t="s">
        <v>478</v>
      </c>
      <c r="D7" s="328" t="s">
        <v>479</v>
      </c>
      <c r="E7" s="249" t="s">
        <v>480</v>
      </c>
      <c r="F7" s="251" t="s">
        <v>481</v>
      </c>
      <c r="G7" s="251"/>
      <c r="H7" s="251"/>
      <c r="I7" s="249" t="s">
        <v>485</v>
      </c>
      <c r="J7" s="261" t="s">
        <v>486</v>
      </c>
      <c r="K7" s="249" t="s">
        <v>487</v>
      </c>
      <c r="L7" s="249" t="s">
        <v>489</v>
      </c>
      <c r="M7" s="262" t="s">
        <v>490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482</v>
      </c>
      <c r="G8" s="265" t="s">
        <v>483</v>
      </c>
      <c r="H8" s="265" t="s">
        <v>167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6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476</v>
      </c>
      <c r="B10" s="272"/>
      <c r="C10" s="273" t="s">
        <v>20</v>
      </c>
      <c r="D10" s="273" t="s">
        <v>20</v>
      </c>
      <c r="E10" s="274" t="s">
        <v>25</v>
      </c>
      <c r="F10" s="274" t="s">
        <v>28</v>
      </c>
      <c r="G10" s="274" t="s">
        <v>30</v>
      </c>
      <c r="H10" s="274" t="s">
        <v>32</v>
      </c>
      <c r="I10" s="274" t="s">
        <v>38</v>
      </c>
      <c r="J10" s="274" t="s">
        <v>39</v>
      </c>
      <c r="K10" s="275" t="s">
        <v>452</v>
      </c>
      <c r="L10" s="274" t="s">
        <v>50</v>
      </c>
      <c r="M10" s="276" t="s">
        <v>54</v>
      </c>
      <c r="N10" s="271"/>
    </row>
    <row r="11" spans="1:23" ht="15.75" customHeight="1">
      <c r="A11" s="277" t="s">
        <v>491</v>
      </c>
      <c r="B11" s="272" t="s">
        <v>453</v>
      </c>
      <c r="C11" s="278">
        <v>1136</v>
      </c>
      <c r="D11" s="278">
        <f>'[1]справка №1-БАЛАНС'!H19</f>
        <v>0</v>
      </c>
      <c r="E11" s="278">
        <v>446</v>
      </c>
      <c r="F11" s="278">
        <v>608</v>
      </c>
      <c r="G11" s="278">
        <v>0</v>
      </c>
      <c r="H11" s="279">
        <v>1823</v>
      </c>
      <c r="I11" s="278">
        <v>3273</v>
      </c>
      <c r="J11" s="278">
        <v>-523</v>
      </c>
      <c r="K11" s="279"/>
      <c r="L11" s="280">
        <f>SUM(C11:K11)</f>
        <v>6763</v>
      </c>
      <c r="M11" s="278">
        <f>+'Balance Sheet'!H39</f>
        <v>0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492</v>
      </c>
      <c r="B12" s="272" t="s">
        <v>454</v>
      </c>
      <c r="C12" s="284">
        <f>C13+C14</f>
        <v>0</v>
      </c>
      <c r="D12" s="284">
        <f aca="true" t="shared" si="0" ref="D12:M12">D13+D14</f>
        <v>0</v>
      </c>
      <c r="E12" s="284">
        <f t="shared" si="0"/>
        <v>0</v>
      </c>
      <c r="F12" s="284">
        <f t="shared" si="0"/>
        <v>0</v>
      </c>
      <c r="G12" s="284">
        <f t="shared" si="0"/>
        <v>0</v>
      </c>
      <c r="H12" s="284">
        <f t="shared" si="0"/>
        <v>0</v>
      </c>
      <c r="I12" s="284">
        <f t="shared" si="0"/>
        <v>0</v>
      </c>
      <c r="J12" s="284">
        <f t="shared" si="0"/>
        <v>0</v>
      </c>
      <c r="K12" s="284">
        <f t="shared" si="0"/>
        <v>0</v>
      </c>
      <c r="L12" s="280">
        <f aca="true" t="shared" si="1" ref="L12:L32">SUM(C12:K12)</f>
        <v>0</v>
      </c>
      <c r="M12" s="284">
        <f t="shared" si="0"/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493</v>
      </c>
      <c r="B13" s="274" t="s">
        <v>455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f t="shared" si="1"/>
        <v>0</v>
      </c>
      <c r="M13" s="279"/>
      <c r="N13" s="287"/>
    </row>
    <row r="14" spans="1:14" ht="12" customHeight="1">
      <c r="A14" s="286" t="s">
        <v>494</v>
      </c>
      <c r="B14" s="274" t="s">
        <v>456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f t="shared" si="1"/>
        <v>0</v>
      </c>
      <c r="M14" s="279"/>
      <c r="N14" s="287"/>
    </row>
    <row r="15" spans="1:23" ht="12">
      <c r="A15" s="277" t="s">
        <v>495</v>
      </c>
      <c r="B15" s="272" t="s">
        <v>457</v>
      </c>
      <c r="C15" s="288">
        <f>C11+C12</f>
        <v>1136</v>
      </c>
      <c r="D15" s="288">
        <f aca="true" t="shared" si="2" ref="D15:K15">D11+D12</f>
        <v>0</v>
      </c>
      <c r="E15" s="288">
        <f t="shared" si="2"/>
        <v>446</v>
      </c>
      <c r="F15" s="288">
        <f t="shared" si="2"/>
        <v>608</v>
      </c>
      <c r="G15" s="288">
        <f t="shared" si="2"/>
        <v>0</v>
      </c>
      <c r="H15" s="288">
        <f t="shared" si="2"/>
        <v>1823</v>
      </c>
      <c r="I15" s="288">
        <f t="shared" si="2"/>
        <v>3273</v>
      </c>
      <c r="J15" s="288">
        <f t="shared" si="2"/>
        <v>-523</v>
      </c>
      <c r="K15" s="288">
        <f t="shared" si="2"/>
        <v>0</v>
      </c>
      <c r="L15" s="280">
        <f t="shared" si="1"/>
        <v>6763</v>
      </c>
      <c r="M15" s="288">
        <f>M11+M12</f>
        <v>0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496</v>
      </c>
      <c r="B16" s="289" t="s">
        <v>458</v>
      </c>
      <c r="C16" s="290"/>
      <c r="D16" s="291"/>
      <c r="E16" s="291"/>
      <c r="F16" s="291"/>
      <c r="G16" s="291"/>
      <c r="H16" s="292"/>
      <c r="I16" s="293">
        <v>501</v>
      </c>
      <c r="J16" s="294">
        <f>+'[1]справка №1-БАЛАНС'!G32</f>
        <v>0</v>
      </c>
      <c r="K16" s="279"/>
      <c r="L16" s="280">
        <f t="shared" si="1"/>
        <v>501</v>
      </c>
      <c r="M16" s="279"/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497</v>
      </c>
      <c r="B17" s="274" t="s">
        <v>459</v>
      </c>
      <c r="C17" s="295">
        <f>C18+C19</f>
        <v>0</v>
      </c>
      <c r="D17" s="295">
        <f aca="true" t="shared" si="3" ref="D17:K17">D18+D19</f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f t="shared" si="3"/>
        <v>0</v>
      </c>
      <c r="J17" s="295">
        <f>J18+J19</f>
        <v>0</v>
      </c>
      <c r="K17" s="295">
        <f t="shared" si="3"/>
        <v>0</v>
      </c>
      <c r="L17" s="280">
        <f t="shared" si="1"/>
        <v>0</v>
      </c>
      <c r="M17" s="295">
        <f>M18+M19</f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498</v>
      </c>
      <c r="B18" s="297" t="s">
        <v>460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>
        <f t="shared" si="1"/>
        <v>0</v>
      </c>
      <c r="M18" s="279"/>
      <c r="N18" s="287"/>
    </row>
    <row r="19" spans="1:14" ht="12" customHeight="1">
      <c r="A19" s="296" t="s">
        <v>499</v>
      </c>
      <c r="B19" s="297" t="s">
        <v>461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>
        <f t="shared" si="1"/>
        <v>0</v>
      </c>
      <c r="M19" s="279"/>
      <c r="N19" s="287"/>
    </row>
    <row r="20" spans="1:14" ht="12.75" customHeight="1">
      <c r="A20" s="286" t="s">
        <v>500</v>
      </c>
      <c r="B20" s="274" t="s">
        <v>462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80">
        <f t="shared" si="1"/>
        <v>0</v>
      </c>
      <c r="M20" s="279"/>
      <c r="N20" s="287"/>
    </row>
    <row r="21" spans="1:23" ht="23.25" customHeight="1">
      <c r="A21" s="286" t="s">
        <v>501</v>
      </c>
      <c r="B21" s="274" t="s">
        <v>463</v>
      </c>
      <c r="C21" s="284">
        <f>C22-C23</f>
        <v>0</v>
      </c>
      <c r="D21" s="284">
        <f aca="true" t="shared" si="4" ref="D21:M21">D22-D23</f>
        <v>0</v>
      </c>
      <c r="E21" s="284">
        <f t="shared" si="4"/>
        <v>0</v>
      </c>
      <c r="F21" s="284">
        <f t="shared" si="4"/>
        <v>0</v>
      </c>
      <c r="G21" s="284">
        <f t="shared" si="4"/>
        <v>0</v>
      </c>
      <c r="H21" s="284">
        <f t="shared" si="4"/>
        <v>0</v>
      </c>
      <c r="I21" s="284">
        <f t="shared" si="4"/>
        <v>0</v>
      </c>
      <c r="J21" s="284">
        <f t="shared" si="4"/>
        <v>0</v>
      </c>
      <c r="K21" s="284">
        <f t="shared" si="4"/>
        <v>0</v>
      </c>
      <c r="L21" s="280">
        <f t="shared" si="1"/>
        <v>0</v>
      </c>
      <c r="M21" s="284">
        <f t="shared" si="4"/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502</v>
      </c>
      <c r="B22" s="274" t="s">
        <v>464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f t="shared" si="1"/>
        <v>0</v>
      </c>
      <c r="M22" s="298"/>
      <c r="N22" s="287"/>
    </row>
    <row r="23" spans="1:14" ht="12">
      <c r="A23" s="286" t="s">
        <v>503</v>
      </c>
      <c r="B23" s="274" t="s">
        <v>465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f t="shared" si="1"/>
        <v>0</v>
      </c>
      <c r="M23" s="298"/>
      <c r="N23" s="287"/>
    </row>
    <row r="24" spans="1:23" ht="22.5" customHeight="1">
      <c r="A24" s="286" t="s">
        <v>504</v>
      </c>
      <c r="B24" s="274" t="s">
        <v>466</v>
      </c>
      <c r="C24" s="284">
        <f>C25-C26</f>
        <v>0</v>
      </c>
      <c r="D24" s="284">
        <f aca="true" t="shared" si="5" ref="D24:M24">D25-D26</f>
        <v>0</v>
      </c>
      <c r="E24" s="284">
        <f t="shared" si="5"/>
        <v>0</v>
      </c>
      <c r="F24" s="284">
        <f t="shared" si="5"/>
        <v>0</v>
      </c>
      <c r="G24" s="284">
        <f t="shared" si="5"/>
        <v>0</v>
      </c>
      <c r="H24" s="284">
        <f t="shared" si="5"/>
        <v>0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0">
        <f t="shared" si="1"/>
        <v>0</v>
      </c>
      <c r="M24" s="284">
        <f t="shared" si="5"/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502</v>
      </c>
      <c r="B25" s="274" t="s">
        <v>467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f t="shared" si="1"/>
        <v>0</v>
      </c>
      <c r="M25" s="298"/>
      <c r="N25" s="287"/>
    </row>
    <row r="26" spans="1:14" ht="12">
      <c r="A26" s="286" t="s">
        <v>503</v>
      </c>
      <c r="B26" s="274" t="s">
        <v>468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f t="shared" si="1"/>
        <v>0</v>
      </c>
      <c r="M26" s="298"/>
      <c r="N26" s="287"/>
    </row>
    <row r="27" spans="1:14" ht="12">
      <c r="A27" s="286" t="s">
        <v>505</v>
      </c>
      <c r="B27" s="274" t="s">
        <v>469</v>
      </c>
      <c r="C27" s="279"/>
      <c r="D27" s="279"/>
      <c r="E27" s="279"/>
      <c r="F27" s="279"/>
      <c r="G27" s="279"/>
      <c r="H27" s="279"/>
      <c r="I27" s="279">
        <v>-107</v>
      </c>
      <c r="J27" s="279"/>
      <c r="K27" s="279"/>
      <c r="L27" s="280">
        <f t="shared" si="1"/>
        <v>-107</v>
      </c>
      <c r="M27" s="279"/>
      <c r="N27" s="287"/>
    </row>
    <row r="28" spans="1:14" ht="12">
      <c r="A28" s="286" t="s">
        <v>506</v>
      </c>
      <c r="B28" s="274" t="s">
        <v>470</v>
      </c>
      <c r="C28" s="279"/>
      <c r="D28" s="279"/>
      <c r="E28" s="279"/>
      <c r="F28" s="279"/>
      <c r="G28" s="279"/>
      <c r="H28" s="279"/>
      <c r="I28" s="279">
        <v>-523</v>
      </c>
      <c r="J28" s="279">
        <v>523</v>
      </c>
      <c r="K28" s="279"/>
      <c r="L28" s="280">
        <f t="shared" si="1"/>
        <v>0</v>
      </c>
      <c r="M28" s="279"/>
      <c r="N28" s="287"/>
    </row>
    <row r="29" spans="1:23" ht="14.25" customHeight="1">
      <c r="A29" s="277" t="s">
        <v>507</v>
      </c>
      <c r="B29" s="272" t="s">
        <v>471</v>
      </c>
      <c r="C29" s="284">
        <f>C17+C20+C21+C24+C28+C27+C15+C16</f>
        <v>1136</v>
      </c>
      <c r="D29" s="284">
        <f aca="true" t="shared" si="6" ref="D29:M29">D17+D20+D21+D24+D28+D27+D15+D16</f>
        <v>0</v>
      </c>
      <c r="E29" s="284">
        <f t="shared" si="6"/>
        <v>446</v>
      </c>
      <c r="F29" s="284">
        <f t="shared" si="6"/>
        <v>608</v>
      </c>
      <c r="G29" s="284">
        <f t="shared" si="6"/>
        <v>0</v>
      </c>
      <c r="H29" s="284">
        <f t="shared" si="6"/>
        <v>1823</v>
      </c>
      <c r="I29" s="284">
        <f t="shared" si="6"/>
        <v>3144</v>
      </c>
      <c r="J29" s="284">
        <f t="shared" si="6"/>
        <v>0</v>
      </c>
      <c r="K29" s="284">
        <f t="shared" si="6"/>
        <v>0</v>
      </c>
      <c r="L29" s="280">
        <f t="shared" si="1"/>
        <v>7157</v>
      </c>
      <c r="M29" s="284">
        <f t="shared" si="6"/>
        <v>0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508</v>
      </c>
      <c r="B30" s="274" t="s">
        <v>472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f t="shared" si="1"/>
        <v>0</v>
      </c>
      <c r="M30" s="279"/>
      <c r="N30" s="287"/>
    </row>
    <row r="31" spans="1:14" ht="24" customHeight="1">
      <c r="A31" s="286" t="s">
        <v>509</v>
      </c>
      <c r="B31" s="274" t="s">
        <v>473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f t="shared" si="1"/>
        <v>0</v>
      </c>
      <c r="M31" s="279"/>
      <c r="N31" s="287"/>
    </row>
    <row r="32" spans="1:23" ht="23.25" customHeight="1">
      <c r="A32" s="277" t="s">
        <v>510</v>
      </c>
      <c r="B32" s="272" t="s">
        <v>474</v>
      </c>
      <c r="C32" s="284">
        <f aca="true" t="shared" si="7" ref="C32:K32">C29+C30+C31</f>
        <v>1136</v>
      </c>
      <c r="D32" s="284">
        <f t="shared" si="7"/>
        <v>0</v>
      </c>
      <c r="E32" s="284">
        <f t="shared" si="7"/>
        <v>446</v>
      </c>
      <c r="F32" s="284">
        <f t="shared" si="7"/>
        <v>608</v>
      </c>
      <c r="G32" s="284">
        <f t="shared" si="7"/>
        <v>0</v>
      </c>
      <c r="H32" s="284">
        <f t="shared" si="7"/>
        <v>1823</v>
      </c>
      <c r="I32" s="284">
        <f t="shared" si="7"/>
        <v>3144</v>
      </c>
      <c r="J32" s="284">
        <f t="shared" si="7"/>
        <v>0</v>
      </c>
      <c r="K32" s="284">
        <f t="shared" si="7"/>
        <v>0</v>
      </c>
      <c r="L32" s="280">
        <f t="shared" si="1"/>
        <v>7157</v>
      </c>
      <c r="M32" s="284">
        <f>M29+M30+M31</f>
        <v>0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23.25" customHeight="1">
      <c r="A34" s="322" t="s">
        <v>536</v>
      </c>
      <c r="B34" s="323"/>
      <c r="C34" s="332" t="s">
        <v>527</v>
      </c>
      <c r="D34" s="332"/>
      <c r="E34" s="332"/>
      <c r="F34" s="301"/>
      <c r="G34" s="301"/>
      <c r="H34" s="301"/>
      <c r="I34" s="301"/>
      <c r="J34" s="301"/>
      <c r="K34" s="301"/>
      <c r="L34" s="302"/>
      <c r="M34" s="303"/>
      <c r="N34" s="287"/>
    </row>
    <row r="35" spans="1:14" ht="15">
      <c r="A35" s="324"/>
      <c r="B35" s="324"/>
      <c r="C35" s="322"/>
      <c r="D35" s="325"/>
      <c r="E35" s="322"/>
      <c r="F35" s="337"/>
      <c r="G35" s="337"/>
      <c r="H35" s="337"/>
      <c r="I35" s="337"/>
      <c r="J35" s="304"/>
      <c r="K35" s="304"/>
      <c r="L35" s="337"/>
      <c r="M35" s="337"/>
      <c r="N35" s="287"/>
    </row>
    <row r="36" spans="1:13" ht="15">
      <c r="A36" s="326"/>
      <c r="B36" s="326"/>
      <c r="C36" s="332" t="s">
        <v>525</v>
      </c>
      <c r="D36" s="333"/>
      <c r="E36" s="333"/>
      <c r="F36" s="307"/>
      <c r="G36" s="307"/>
      <c r="H36" s="307"/>
      <c r="I36" s="307"/>
      <c r="J36" s="307"/>
      <c r="K36" s="307"/>
      <c r="L36" s="307"/>
      <c r="M36" s="308"/>
    </row>
    <row r="37" spans="1:13" ht="12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ht="12">
      <c r="A38" s="305"/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3" ht="12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ht="12">
      <c r="M40" s="311"/>
    </row>
    <row r="41" ht="12">
      <c r="M41" s="311"/>
    </row>
    <row r="42" ht="12">
      <c r="M42" s="311"/>
    </row>
    <row r="43" ht="12">
      <c r="M43" s="311"/>
    </row>
    <row r="44" ht="12">
      <c r="M44" s="311"/>
    </row>
    <row r="45" ht="12">
      <c r="M45" s="311"/>
    </row>
    <row r="46" ht="12">
      <c r="M46" s="311"/>
    </row>
    <row r="47" ht="12">
      <c r="M47" s="311"/>
    </row>
    <row r="48" ht="12">
      <c r="M48" s="311"/>
    </row>
    <row r="49" ht="12">
      <c r="M49" s="311"/>
    </row>
    <row r="50" ht="12">
      <c r="M50" s="311"/>
    </row>
    <row r="51" ht="12">
      <c r="M51" s="311"/>
    </row>
    <row r="52" ht="12">
      <c r="M52" s="311"/>
    </row>
    <row r="53" ht="12">
      <c r="M53" s="311"/>
    </row>
    <row r="54" ht="12">
      <c r="M54" s="311"/>
    </row>
    <row r="55" ht="12">
      <c r="M55" s="311"/>
    </row>
    <row r="56" ht="12">
      <c r="M56" s="311"/>
    </row>
    <row r="57" ht="12">
      <c r="M57" s="311"/>
    </row>
    <row r="58" ht="12">
      <c r="M58" s="311"/>
    </row>
    <row r="59" ht="12">
      <c r="M59" s="311"/>
    </row>
    <row r="60" ht="12">
      <c r="M60" s="311"/>
    </row>
    <row r="61" ht="12">
      <c r="M61" s="311"/>
    </row>
    <row r="62" ht="12">
      <c r="M62" s="311"/>
    </row>
    <row r="63" ht="12">
      <c r="M63" s="311"/>
    </row>
    <row r="64" ht="12">
      <c r="M64" s="311"/>
    </row>
    <row r="65" ht="12">
      <c r="M65" s="311"/>
    </row>
    <row r="66" ht="12">
      <c r="M66" s="311"/>
    </row>
    <row r="67" ht="12">
      <c r="M67" s="311"/>
    </row>
    <row r="68" ht="12">
      <c r="M68" s="311"/>
    </row>
    <row r="69" ht="12">
      <c r="M69" s="311"/>
    </row>
    <row r="70" ht="12">
      <c r="M70" s="311"/>
    </row>
    <row r="71" ht="12">
      <c r="M71" s="311"/>
    </row>
    <row r="72" ht="12">
      <c r="M72" s="311"/>
    </row>
    <row r="73" ht="12">
      <c r="M73" s="311"/>
    </row>
    <row r="74" ht="12">
      <c r="M74" s="311"/>
    </row>
    <row r="75" ht="12">
      <c r="M75" s="311"/>
    </row>
    <row r="76" ht="12">
      <c r="M76" s="311"/>
    </row>
    <row r="77" ht="12">
      <c r="M77" s="311"/>
    </row>
    <row r="78" ht="12">
      <c r="M78" s="311"/>
    </row>
    <row r="79" ht="12">
      <c r="M79" s="311"/>
    </row>
    <row r="80" ht="12">
      <c r="M80" s="311"/>
    </row>
    <row r="81" ht="12">
      <c r="M81" s="311"/>
    </row>
    <row r="82" ht="12">
      <c r="M82" s="311"/>
    </row>
    <row r="83" ht="12">
      <c r="M83" s="311"/>
    </row>
    <row r="84" ht="12">
      <c r="M84" s="311"/>
    </row>
    <row r="85" ht="12">
      <c r="M85" s="311"/>
    </row>
    <row r="86" ht="12">
      <c r="M86" s="311"/>
    </row>
    <row r="87" ht="12">
      <c r="M87" s="311"/>
    </row>
    <row r="88" ht="12">
      <c r="M88" s="311"/>
    </row>
    <row r="89" ht="12">
      <c r="M89" s="311"/>
    </row>
    <row r="90" ht="12">
      <c r="M90" s="311"/>
    </row>
    <row r="91" ht="12">
      <c r="M91" s="311"/>
    </row>
    <row r="92" ht="12">
      <c r="M92" s="311"/>
    </row>
    <row r="93" ht="12">
      <c r="M93" s="311"/>
    </row>
    <row r="94" ht="12">
      <c r="M94" s="311"/>
    </row>
    <row r="95" ht="12">
      <c r="M95" s="311"/>
    </row>
    <row r="96" ht="12">
      <c r="M96" s="311"/>
    </row>
    <row r="97" ht="12">
      <c r="M97" s="311"/>
    </row>
    <row r="98" ht="12">
      <c r="M98" s="311"/>
    </row>
    <row r="99" ht="12">
      <c r="M99" s="311"/>
    </row>
    <row r="100" ht="12">
      <c r="M100" s="311"/>
    </row>
    <row r="101" ht="12">
      <c r="M101" s="311"/>
    </row>
    <row r="102" ht="12">
      <c r="M102" s="311"/>
    </row>
    <row r="103" ht="12">
      <c r="M103" s="311"/>
    </row>
    <row r="104" ht="12">
      <c r="M104" s="311"/>
    </row>
    <row r="105" ht="12">
      <c r="M105" s="311"/>
    </row>
    <row r="106" ht="12">
      <c r="M106" s="311"/>
    </row>
    <row r="107" ht="12">
      <c r="M107" s="311"/>
    </row>
    <row r="108" ht="12">
      <c r="M108" s="311"/>
    </row>
    <row r="109" ht="12">
      <c r="M109" s="311"/>
    </row>
    <row r="110" ht="12">
      <c r="M110" s="311"/>
    </row>
    <row r="111" ht="12">
      <c r="M111" s="311"/>
    </row>
    <row r="112" ht="12">
      <c r="M112" s="311"/>
    </row>
    <row r="113" ht="12">
      <c r="M113" s="311"/>
    </row>
    <row r="114" ht="12">
      <c r="M114" s="311"/>
    </row>
    <row r="115" ht="12">
      <c r="M115" s="311"/>
    </row>
    <row r="116" ht="12">
      <c r="M116" s="311"/>
    </row>
    <row r="117" ht="12">
      <c r="M117" s="311"/>
    </row>
    <row r="118" ht="12">
      <c r="M118" s="311"/>
    </row>
    <row r="119" ht="12">
      <c r="M119" s="311"/>
    </row>
    <row r="120" ht="12">
      <c r="M120" s="311"/>
    </row>
    <row r="121" ht="12">
      <c r="M121" s="311"/>
    </row>
    <row r="122" ht="12">
      <c r="M122" s="311"/>
    </row>
    <row r="123" ht="12">
      <c r="M123" s="311"/>
    </row>
    <row r="124" ht="12">
      <c r="M124" s="311"/>
    </row>
    <row r="125" ht="12">
      <c r="M125" s="311"/>
    </row>
    <row r="126" ht="12">
      <c r="M126" s="311"/>
    </row>
    <row r="127" ht="12">
      <c r="M127" s="311"/>
    </row>
    <row r="128" ht="12">
      <c r="M128" s="311"/>
    </row>
    <row r="129" ht="12">
      <c r="M129" s="311"/>
    </row>
    <row r="130" ht="12">
      <c r="M130" s="311"/>
    </row>
    <row r="131" ht="12">
      <c r="M131" s="311"/>
    </row>
    <row r="132" ht="12">
      <c r="M132" s="311"/>
    </row>
    <row r="133" ht="12">
      <c r="M133" s="311"/>
    </row>
    <row r="134" ht="12">
      <c r="M134" s="311"/>
    </row>
    <row r="135" ht="12">
      <c r="M135" s="311"/>
    </row>
    <row r="136" ht="12">
      <c r="M136" s="311"/>
    </row>
    <row r="137" ht="12">
      <c r="M137" s="311"/>
    </row>
    <row r="138" ht="12">
      <c r="M138" s="311"/>
    </row>
    <row r="139" ht="12">
      <c r="M139" s="311"/>
    </row>
    <row r="140" ht="12">
      <c r="M140" s="311"/>
    </row>
    <row r="141" ht="12">
      <c r="M141" s="311"/>
    </row>
    <row r="142" ht="12">
      <c r="M142" s="311"/>
    </row>
    <row r="143" ht="12">
      <c r="M143" s="311"/>
    </row>
    <row r="144" ht="12">
      <c r="M144" s="311"/>
    </row>
    <row r="145" ht="12">
      <c r="M145" s="311"/>
    </row>
    <row r="146" ht="12">
      <c r="M146" s="311"/>
    </row>
    <row r="147" ht="12">
      <c r="M147" s="311"/>
    </row>
    <row r="148" ht="12">
      <c r="M148" s="311"/>
    </row>
    <row r="149" ht="12">
      <c r="M149" s="311"/>
    </row>
    <row r="150" ht="12">
      <c r="M150" s="311"/>
    </row>
    <row r="151" ht="12">
      <c r="M151" s="311"/>
    </row>
    <row r="152" ht="12">
      <c r="M152" s="311"/>
    </row>
    <row r="153" ht="12">
      <c r="M153" s="311"/>
    </row>
    <row r="154" ht="12">
      <c r="M154" s="311"/>
    </row>
    <row r="155" ht="12">
      <c r="M155" s="311"/>
    </row>
    <row r="156" ht="12">
      <c r="M156" s="311"/>
    </row>
    <row r="157" ht="12">
      <c r="M157" s="311"/>
    </row>
    <row r="158" ht="12">
      <c r="M158" s="311"/>
    </row>
    <row r="159" ht="12">
      <c r="M159" s="311"/>
    </row>
    <row r="160" ht="12">
      <c r="M160" s="311"/>
    </row>
    <row r="161" ht="12">
      <c r="M161" s="311"/>
    </row>
    <row r="162" ht="12">
      <c r="M162" s="311"/>
    </row>
    <row r="163" ht="12">
      <c r="M163" s="311"/>
    </row>
    <row r="164" ht="12">
      <c r="M164" s="311"/>
    </row>
    <row r="165" ht="12">
      <c r="M165" s="311"/>
    </row>
    <row r="166" ht="12">
      <c r="M166" s="311"/>
    </row>
    <row r="167" ht="12">
      <c r="M167" s="311"/>
    </row>
    <row r="168" ht="12">
      <c r="M168" s="311"/>
    </row>
    <row r="169" ht="12">
      <c r="M169" s="311"/>
    </row>
    <row r="170" ht="12">
      <c r="M170" s="311"/>
    </row>
    <row r="171" ht="12">
      <c r="M171" s="311"/>
    </row>
    <row r="172" ht="12">
      <c r="M172" s="311"/>
    </row>
    <row r="173" ht="12">
      <c r="M173" s="311"/>
    </row>
    <row r="174" ht="12">
      <c r="M174" s="311"/>
    </row>
    <row r="175" ht="12">
      <c r="M175" s="311"/>
    </row>
    <row r="176" ht="12">
      <c r="M176" s="311"/>
    </row>
    <row r="177" ht="12">
      <c r="M177" s="311"/>
    </row>
    <row r="178" ht="12">
      <c r="M178" s="311"/>
    </row>
    <row r="179" ht="12">
      <c r="M179" s="311"/>
    </row>
    <row r="180" ht="12">
      <c r="M180" s="311"/>
    </row>
    <row r="181" ht="12">
      <c r="M181" s="311"/>
    </row>
    <row r="182" ht="12">
      <c r="M182" s="311"/>
    </row>
    <row r="183" ht="12">
      <c r="M183" s="311"/>
    </row>
    <row r="184" ht="12">
      <c r="M184" s="311"/>
    </row>
    <row r="185" ht="12">
      <c r="M185" s="311"/>
    </row>
    <row r="186" ht="12">
      <c r="M186" s="311"/>
    </row>
    <row r="187" ht="12">
      <c r="M187" s="311"/>
    </row>
    <row r="188" ht="12">
      <c r="M188" s="311"/>
    </row>
    <row r="189" ht="12">
      <c r="M189" s="311"/>
    </row>
    <row r="190" ht="12">
      <c r="M190" s="311"/>
    </row>
    <row r="191" ht="12">
      <c r="M191" s="311"/>
    </row>
    <row r="192" ht="12">
      <c r="M192" s="311"/>
    </row>
    <row r="193" ht="12">
      <c r="M193" s="311"/>
    </row>
    <row r="194" ht="12">
      <c r="M194" s="311"/>
    </row>
    <row r="195" ht="12">
      <c r="M195" s="311"/>
    </row>
    <row r="196" ht="12">
      <c r="M196" s="311"/>
    </row>
    <row r="197" ht="12">
      <c r="M197" s="311"/>
    </row>
    <row r="198" ht="12">
      <c r="M198" s="311"/>
    </row>
    <row r="199" ht="12">
      <c r="M199" s="311"/>
    </row>
    <row r="200" ht="12">
      <c r="M200" s="311"/>
    </row>
    <row r="201" ht="12">
      <c r="M201" s="311"/>
    </row>
    <row r="202" ht="12">
      <c r="M202" s="311"/>
    </row>
    <row r="203" ht="12">
      <c r="M203" s="311"/>
    </row>
    <row r="204" ht="12">
      <c r="M204" s="311"/>
    </row>
    <row r="205" ht="12">
      <c r="M205" s="311"/>
    </row>
    <row r="206" ht="12">
      <c r="M206" s="311"/>
    </row>
    <row r="207" ht="12">
      <c r="M207" s="311"/>
    </row>
    <row r="208" ht="12">
      <c r="M208" s="311"/>
    </row>
    <row r="209" ht="12">
      <c r="M209" s="311"/>
    </row>
    <row r="210" ht="12">
      <c r="M210" s="311"/>
    </row>
    <row r="211" ht="12">
      <c r="M211" s="311"/>
    </row>
    <row r="212" ht="12">
      <c r="M212" s="311"/>
    </row>
    <row r="213" ht="12">
      <c r="M213" s="311"/>
    </row>
    <row r="214" ht="12">
      <c r="M214" s="311"/>
    </row>
    <row r="215" ht="12">
      <c r="M215" s="311"/>
    </row>
    <row r="216" ht="12">
      <c r="M216" s="311"/>
    </row>
    <row r="217" ht="12">
      <c r="M217" s="311"/>
    </row>
    <row r="218" ht="12">
      <c r="M218" s="311"/>
    </row>
    <row r="219" ht="12">
      <c r="M219" s="311"/>
    </row>
    <row r="220" ht="12">
      <c r="M220" s="311"/>
    </row>
    <row r="221" ht="12">
      <c r="M221" s="311"/>
    </row>
    <row r="222" ht="12">
      <c r="M222" s="311"/>
    </row>
    <row r="223" ht="12">
      <c r="M223" s="311"/>
    </row>
    <row r="224" ht="12">
      <c r="M224" s="311"/>
    </row>
    <row r="225" ht="12">
      <c r="M225" s="311"/>
    </row>
    <row r="226" ht="12">
      <c r="M226" s="311"/>
    </row>
    <row r="227" ht="12">
      <c r="M227" s="311"/>
    </row>
    <row r="228" ht="12">
      <c r="M228" s="311"/>
    </row>
    <row r="229" ht="12">
      <c r="M229" s="311"/>
    </row>
    <row r="230" ht="12">
      <c r="M230" s="311"/>
    </row>
    <row r="231" ht="12">
      <c r="M231" s="311"/>
    </row>
    <row r="232" ht="12">
      <c r="M232" s="311"/>
    </row>
    <row r="233" ht="12">
      <c r="M233" s="311"/>
    </row>
    <row r="234" ht="12">
      <c r="M234" s="311"/>
    </row>
    <row r="235" ht="12">
      <c r="M235" s="311"/>
    </row>
    <row r="236" ht="12">
      <c r="M236" s="311"/>
    </row>
    <row r="237" ht="12">
      <c r="M237" s="311"/>
    </row>
    <row r="238" ht="12">
      <c r="M238" s="311"/>
    </row>
    <row r="239" ht="12">
      <c r="M239" s="311"/>
    </row>
    <row r="240" ht="12">
      <c r="M240" s="311"/>
    </row>
    <row r="241" ht="12">
      <c r="M241" s="311"/>
    </row>
    <row r="242" ht="12">
      <c r="M242" s="311"/>
    </row>
    <row r="243" ht="12">
      <c r="M243" s="311"/>
    </row>
    <row r="244" ht="12">
      <c r="M244" s="311"/>
    </row>
    <row r="245" ht="12">
      <c r="M245" s="311"/>
    </row>
    <row r="246" ht="12">
      <c r="M246" s="311"/>
    </row>
    <row r="247" ht="12">
      <c r="M247" s="311"/>
    </row>
    <row r="248" ht="12">
      <c r="M248" s="311"/>
    </row>
    <row r="249" ht="12">
      <c r="M249" s="311"/>
    </row>
    <row r="250" ht="12">
      <c r="M250" s="311"/>
    </row>
    <row r="251" ht="12">
      <c r="M251" s="311"/>
    </row>
    <row r="252" ht="12">
      <c r="M252" s="311"/>
    </row>
    <row r="253" ht="12">
      <c r="M253" s="311"/>
    </row>
    <row r="254" ht="12">
      <c r="M254" s="311"/>
    </row>
    <row r="255" ht="12">
      <c r="M255" s="311"/>
    </row>
    <row r="256" ht="12">
      <c r="M256" s="311"/>
    </row>
    <row r="257" ht="12">
      <c r="M257" s="311"/>
    </row>
    <row r="258" ht="12">
      <c r="M258" s="311"/>
    </row>
    <row r="259" ht="12">
      <c r="M259" s="311"/>
    </row>
    <row r="260" ht="12">
      <c r="M260" s="311"/>
    </row>
    <row r="261" ht="12">
      <c r="M261" s="311"/>
    </row>
    <row r="262" ht="12">
      <c r="M262" s="311"/>
    </row>
    <row r="263" ht="12">
      <c r="M263" s="311"/>
    </row>
    <row r="264" ht="12">
      <c r="M264" s="311"/>
    </row>
    <row r="265" ht="12">
      <c r="M265" s="311"/>
    </row>
    <row r="266" ht="12">
      <c r="M266" s="311"/>
    </row>
    <row r="267" ht="12">
      <c r="M267" s="311"/>
    </row>
    <row r="268" ht="12">
      <c r="M268" s="311"/>
    </row>
    <row r="269" ht="12">
      <c r="M269" s="311"/>
    </row>
    <row r="270" ht="12">
      <c r="M270" s="311"/>
    </row>
    <row r="271" ht="12">
      <c r="M271" s="311"/>
    </row>
    <row r="272" ht="12">
      <c r="M272" s="311"/>
    </row>
    <row r="273" ht="12">
      <c r="M273" s="311"/>
    </row>
    <row r="274" ht="12">
      <c r="M274" s="311"/>
    </row>
    <row r="275" ht="12">
      <c r="M275" s="311"/>
    </row>
    <row r="276" ht="12">
      <c r="M276" s="311"/>
    </row>
    <row r="277" ht="12">
      <c r="M277" s="311"/>
    </row>
    <row r="278" ht="12">
      <c r="M278" s="311"/>
    </row>
    <row r="279" ht="12">
      <c r="M279" s="311"/>
    </row>
    <row r="280" ht="12">
      <c r="M280" s="311"/>
    </row>
    <row r="281" ht="12">
      <c r="M281" s="311"/>
    </row>
    <row r="282" ht="12">
      <c r="M282" s="311"/>
    </row>
    <row r="283" ht="12">
      <c r="M283" s="311"/>
    </row>
    <row r="284" ht="12">
      <c r="M284" s="311"/>
    </row>
    <row r="285" ht="12">
      <c r="M285" s="311"/>
    </row>
    <row r="286" ht="12">
      <c r="M286" s="311"/>
    </row>
    <row r="287" ht="12">
      <c r="M287" s="311"/>
    </row>
    <row r="288" ht="12">
      <c r="M288" s="311"/>
    </row>
    <row r="289" ht="12">
      <c r="M289" s="311"/>
    </row>
    <row r="290" ht="12">
      <c r="M290" s="311"/>
    </row>
    <row r="291" ht="12">
      <c r="M291" s="311"/>
    </row>
    <row r="292" ht="12">
      <c r="M292" s="311"/>
    </row>
    <row r="293" ht="12">
      <c r="M293" s="311"/>
    </row>
    <row r="294" ht="12">
      <c r="M294" s="311"/>
    </row>
    <row r="295" ht="12">
      <c r="M295" s="311"/>
    </row>
    <row r="296" ht="12">
      <c r="M296" s="311"/>
    </row>
    <row r="297" ht="12">
      <c r="M297" s="311"/>
    </row>
    <row r="298" ht="12">
      <c r="M298" s="311"/>
    </row>
    <row r="299" ht="12">
      <c r="M299" s="311"/>
    </row>
    <row r="300" ht="12">
      <c r="M300" s="311"/>
    </row>
    <row r="301" ht="12">
      <c r="M301" s="311"/>
    </row>
    <row r="302" ht="12">
      <c r="M302" s="311"/>
    </row>
    <row r="303" ht="12">
      <c r="M303" s="311"/>
    </row>
    <row r="304" ht="12">
      <c r="M304" s="311"/>
    </row>
    <row r="305" ht="12">
      <c r="M305" s="311"/>
    </row>
    <row r="306" ht="12">
      <c r="M306" s="311"/>
    </row>
    <row r="307" ht="12">
      <c r="M307" s="311"/>
    </row>
    <row r="308" ht="12">
      <c r="M308" s="311"/>
    </row>
    <row r="309" ht="12">
      <c r="M309" s="311"/>
    </row>
    <row r="310" ht="12">
      <c r="M310" s="311"/>
    </row>
    <row r="311" ht="12">
      <c r="M311" s="311"/>
    </row>
    <row r="312" ht="12">
      <c r="M312" s="311"/>
    </row>
    <row r="313" ht="12">
      <c r="M313" s="311"/>
    </row>
    <row r="314" ht="12">
      <c r="M314" s="311"/>
    </row>
    <row r="315" ht="12">
      <c r="M315" s="311"/>
    </row>
    <row r="316" ht="12">
      <c r="M316" s="311"/>
    </row>
    <row r="317" ht="12">
      <c r="M317" s="311"/>
    </row>
    <row r="318" ht="12">
      <c r="M318" s="311"/>
    </row>
    <row r="319" ht="12">
      <c r="M319" s="311"/>
    </row>
    <row r="320" ht="12">
      <c r="M320" s="311"/>
    </row>
    <row r="321" ht="12">
      <c r="M321" s="311"/>
    </row>
    <row r="322" ht="12">
      <c r="M322" s="311"/>
    </row>
    <row r="323" ht="12">
      <c r="M323" s="311"/>
    </row>
    <row r="324" ht="12">
      <c r="M324" s="311"/>
    </row>
    <row r="325" ht="12">
      <c r="M325" s="311"/>
    </row>
    <row r="326" ht="12">
      <c r="M326" s="311"/>
    </row>
    <row r="327" ht="12">
      <c r="M327" s="311"/>
    </row>
    <row r="328" ht="12">
      <c r="M328" s="311"/>
    </row>
    <row r="329" ht="12">
      <c r="M329" s="311"/>
    </row>
    <row r="330" ht="12">
      <c r="M330" s="311"/>
    </row>
    <row r="331" ht="12">
      <c r="M331" s="311"/>
    </row>
    <row r="332" ht="12">
      <c r="M332" s="311"/>
    </row>
    <row r="333" ht="12">
      <c r="M333" s="311"/>
    </row>
    <row r="334" ht="12">
      <c r="M334" s="311"/>
    </row>
    <row r="335" ht="12">
      <c r="M335" s="311"/>
    </row>
    <row r="336" ht="12">
      <c r="M336" s="311"/>
    </row>
    <row r="337" ht="12">
      <c r="M337" s="311"/>
    </row>
    <row r="338" ht="12">
      <c r="M338" s="311"/>
    </row>
    <row r="339" ht="12">
      <c r="M339" s="311"/>
    </row>
    <row r="340" ht="12">
      <c r="M340" s="311"/>
    </row>
    <row r="341" ht="12">
      <c r="M341" s="311"/>
    </row>
    <row r="342" ht="12">
      <c r="M342" s="311"/>
    </row>
    <row r="343" ht="12">
      <c r="M343" s="311"/>
    </row>
    <row r="344" ht="12">
      <c r="M344" s="311"/>
    </row>
    <row r="345" ht="12">
      <c r="M345" s="311"/>
    </row>
    <row r="346" ht="12">
      <c r="M346" s="311"/>
    </row>
    <row r="347" ht="12">
      <c r="M347" s="311"/>
    </row>
    <row r="348" ht="12">
      <c r="M348" s="311"/>
    </row>
    <row r="349" ht="12">
      <c r="M349" s="311"/>
    </row>
    <row r="350" ht="12">
      <c r="M350" s="311"/>
    </row>
    <row r="351" ht="12">
      <c r="M351" s="311"/>
    </row>
    <row r="352" ht="12">
      <c r="M352" s="311"/>
    </row>
    <row r="353" ht="12">
      <c r="M353" s="311"/>
    </row>
    <row r="354" ht="12">
      <c r="M354" s="311"/>
    </row>
    <row r="355" ht="12">
      <c r="M355" s="311"/>
    </row>
    <row r="356" ht="12">
      <c r="M356" s="311"/>
    </row>
    <row r="357" ht="12">
      <c r="M357" s="311"/>
    </row>
    <row r="358" ht="12">
      <c r="M358" s="311"/>
    </row>
    <row r="359" ht="12">
      <c r="M359" s="311"/>
    </row>
    <row r="360" ht="12">
      <c r="M360" s="311"/>
    </row>
    <row r="361" ht="12">
      <c r="M361" s="311"/>
    </row>
    <row r="362" ht="12">
      <c r="M362" s="311"/>
    </row>
    <row r="363" ht="12">
      <c r="M363" s="311"/>
    </row>
    <row r="364" ht="12">
      <c r="M364" s="311"/>
    </row>
    <row r="365" ht="12">
      <c r="M365" s="311"/>
    </row>
    <row r="366" ht="12">
      <c r="M366" s="311"/>
    </row>
    <row r="367" ht="12">
      <c r="M367" s="311"/>
    </row>
    <row r="368" ht="12">
      <c r="M368" s="311"/>
    </row>
    <row r="369" ht="12">
      <c r="M369" s="311"/>
    </row>
    <row r="370" ht="12">
      <c r="M370" s="311"/>
    </row>
    <row r="371" ht="12">
      <c r="M371" s="311"/>
    </row>
    <row r="372" ht="12">
      <c r="M372" s="311"/>
    </row>
    <row r="373" ht="12">
      <c r="M373" s="311"/>
    </row>
    <row r="374" ht="12">
      <c r="M374" s="311"/>
    </row>
    <row r="375" ht="12">
      <c r="M375" s="311"/>
    </row>
    <row r="376" ht="12">
      <c r="M376" s="311"/>
    </row>
    <row r="377" ht="12">
      <c r="M377" s="311"/>
    </row>
    <row r="378" ht="12">
      <c r="M378" s="311"/>
    </row>
    <row r="379" ht="12">
      <c r="M379" s="311"/>
    </row>
    <row r="380" ht="12">
      <c r="M380" s="311"/>
    </row>
    <row r="381" ht="12">
      <c r="M381" s="311"/>
    </row>
    <row r="382" ht="12">
      <c r="M382" s="311"/>
    </row>
    <row r="383" ht="12">
      <c r="M383" s="311"/>
    </row>
    <row r="384" ht="12">
      <c r="M384" s="311"/>
    </row>
    <row r="385" ht="12">
      <c r="M385" s="311"/>
    </row>
    <row r="386" ht="12">
      <c r="M386" s="311"/>
    </row>
    <row r="387" ht="12">
      <c r="M387" s="311"/>
    </row>
    <row r="388" ht="12">
      <c r="M388" s="311"/>
    </row>
    <row r="389" ht="12">
      <c r="M389" s="311"/>
    </row>
    <row r="390" ht="12">
      <c r="M390" s="311"/>
    </row>
    <row r="391" ht="12">
      <c r="M391" s="311"/>
    </row>
    <row r="392" ht="12">
      <c r="M392" s="311"/>
    </row>
    <row r="393" ht="12">
      <c r="M393" s="311"/>
    </row>
    <row r="394" ht="12">
      <c r="M394" s="311"/>
    </row>
    <row r="395" ht="12">
      <c r="M395" s="311"/>
    </row>
    <row r="396" ht="12">
      <c r="M396" s="311"/>
    </row>
    <row r="397" ht="12">
      <c r="M397" s="311"/>
    </row>
    <row r="398" ht="12">
      <c r="M398" s="311"/>
    </row>
    <row r="399" ht="12">
      <c r="M399" s="311"/>
    </row>
    <row r="400" ht="12">
      <c r="M400" s="311"/>
    </row>
    <row r="401" ht="12">
      <c r="M401" s="311"/>
    </row>
    <row r="402" ht="12">
      <c r="M402" s="311"/>
    </row>
    <row r="403" ht="12">
      <c r="M403" s="311"/>
    </row>
    <row r="404" ht="12">
      <c r="M404" s="311"/>
    </row>
    <row r="405" ht="12">
      <c r="M405" s="311"/>
    </row>
    <row r="406" ht="12">
      <c r="M406" s="311"/>
    </row>
    <row r="407" ht="12">
      <c r="M407" s="311"/>
    </row>
    <row r="408" ht="12">
      <c r="M408" s="311"/>
    </row>
    <row r="409" ht="12">
      <c r="M409" s="311"/>
    </row>
    <row r="410" ht="12">
      <c r="M410" s="311"/>
    </row>
    <row r="411" ht="12">
      <c r="M411" s="311"/>
    </row>
    <row r="412" ht="12">
      <c r="M412" s="311"/>
    </row>
    <row r="413" ht="12">
      <c r="M413" s="311"/>
    </row>
    <row r="414" ht="12">
      <c r="M414" s="311"/>
    </row>
    <row r="415" ht="12">
      <c r="M415" s="311"/>
    </row>
    <row r="416" ht="12">
      <c r="M416" s="311"/>
    </row>
    <row r="417" ht="12">
      <c r="M417" s="311"/>
    </row>
    <row r="418" ht="12">
      <c r="M418" s="311"/>
    </row>
    <row r="419" ht="12">
      <c r="M419" s="311"/>
    </row>
    <row r="420" ht="12">
      <c r="M420" s="311"/>
    </row>
    <row r="421" ht="12">
      <c r="M421" s="311"/>
    </row>
    <row r="422" ht="12">
      <c r="M422" s="311"/>
    </row>
    <row r="423" ht="12">
      <c r="M423" s="311"/>
    </row>
    <row r="424" ht="12">
      <c r="M424" s="311"/>
    </row>
    <row r="425" ht="12">
      <c r="M425" s="311"/>
    </row>
    <row r="426" ht="12">
      <c r="M426" s="311"/>
    </row>
    <row r="427" ht="12">
      <c r="M427" s="311"/>
    </row>
    <row r="428" ht="12">
      <c r="M428" s="311"/>
    </row>
    <row r="429" ht="12">
      <c r="M429" s="311"/>
    </row>
    <row r="430" ht="12">
      <c r="M430" s="311"/>
    </row>
    <row r="431" ht="12">
      <c r="M431" s="311"/>
    </row>
    <row r="432" ht="12">
      <c r="M432" s="311"/>
    </row>
    <row r="433" ht="12">
      <c r="M433" s="311"/>
    </row>
    <row r="434" ht="12">
      <c r="M434" s="311"/>
    </row>
    <row r="435" ht="12">
      <c r="M435" s="311"/>
    </row>
    <row r="436" ht="12">
      <c r="M436" s="311"/>
    </row>
    <row r="437" ht="12">
      <c r="M437" s="311"/>
    </row>
    <row r="438" ht="12">
      <c r="M438" s="311"/>
    </row>
    <row r="439" ht="12">
      <c r="M439" s="311"/>
    </row>
    <row r="440" ht="12">
      <c r="M440" s="311"/>
    </row>
    <row r="441" ht="12">
      <c r="M441" s="311"/>
    </row>
    <row r="442" ht="12">
      <c r="M442" s="311"/>
    </row>
    <row r="443" ht="12">
      <c r="M443" s="311"/>
    </row>
    <row r="444" ht="12">
      <c r="M444" s="311"/>
    </row>
    <row r="445" ht="12">
      <c r="M445" s="311"/>
    </row>
    <row r="446" ht="12">
      <c r="M446" s="311"/>
    </row>
    <row r="447" ht="12">
      <c r="M447" s="311"/>
    </row>
    <row r="448" ht="12">
      <c r="M448" s="311"/>
    </row>
    <row r="449" ht="12">
      <c r="M449" s="311"/>
    </row>
    <row r="450" ht="12">
      <c r="M450" s="311"/>
    </row>
    <row r="451" ht="12">
      <c r="M451" s="311"/>
    </row>
    <row r="452" ht="12">
      <c r="M452" s="311"/>
    </row>
    <row r="453" ht="12">
      <c r="M453" s="311"/>
    </row>
    <row r="454" ht="12">
      <c r="M454" s="311"/>
    </row>
    <row r="455" ht="12">
      <c r="M455" s="311"/>
    </row>
    <row r="456" ht="12">
      <c r="M456" s="311"/>
    </row>
    <row r="457" ht="12">
      <c r="M457" s="311"/>
    </row>
    <row r="458" ht="12">
      <c r="M458" s="311"/>
    </row>
    <row r="459" ht="12">
      <c r="M459" s="311"/>
    </row>
    <row r="460" ht="12">
      <c r="M460" s="311"/>
    </row>
    <row r="461" ht="12">
      <c r="M461" s="311"/>
    </row>
    <row r="462" ht="12">
      <c r="M462" s="311"/>
    </row>
    <row r="463" ht="12">
      <c r="M463" s="311"/>
    </row>
    <row r="464" ht="12">
      <c r="M464" s="311"/>
    </row>
    <row r="465" ht="12">
      <c r="M465" s="311"/>
    </row>
    <row r="466" ht="12">
      <c r="M466" s="311"/>
    </row>
    <row r="467" ht="12">
      <c r="M467" s="311"/>
    </row>
    <row r="468" ht="12">
      <c r="M468" s="311"/>
    </row>
    <row r="469" ht="12">
      <c r="M469" s="311"/>
    </row>
    <row r="470" ht="12">
      <c r="M470" s="311"/>
    </row>
    <row r="471" ht="12">
      <c r="M471" s="311"/>
    </row>
    <row r="472" ht="12">
      <c r="M472" s="311"/>
    </row>
    <row r="473" ht="12">
      <c r="M473" s="311"/>
    </row>
    <row r="474" ht="12">
      <c r="M474" s="311"/>
    </row>
    <row r="475" ht="12">
      <c r="M475" s="311"/>
    </row>
    <row r="476" ht="12">
      <c r="M476" s="311"/>
    </row>
    <row r="477" ht="12">
      <c r="M477" s="311"/>
    </row>
    <row r="478" ht="12">
      <c r="M478" s="311"/>
    </row>
    <row r="479" ht="12">
      <c r="M479" s="311"/>
    </row>
    <row r="480" ht="12">
      <c r="M480" s="311"/>
    </row>
    <row r="481" ht="12">
      <c r="M481" s="311"/>
    </row>
    <row r="482" ht="12">
      <c r="M482" s="311"/>
    </row>
    <row r="483" ht="12">
      <c r="M483" s="311"/>
    </row>
    <row r="484" ht="12">
      <c r="M484" s="311"/>
    </row>
    <row r="485" ht="12">
      <c r="M485" s="311"/>
    </row>
    <row r="486" ht="12">
      <c r="M486" s="311"/>
    </row>
    <row r="487" ht="12">
      <c r="M487" s="311"/>
    </row>
    <row r="488" ht="12">
      <c r="M488" s="311"/>
    </row>
    <row r="489" ht="12">
      <c r="M489" s="311"/>
    </row>
    <row r="490" ht="12">
      <c r="M490" s="311"/>
    </row>
    <row r="491" ht="12">
      <c r="M491" s="311"/>
    </row>
    <row r="492" ht="12">
      <c r="M492" s="311"/>
    </row>
    <row r="493" ht="12">
      <c r="M493" s="311"/>
    </row>
    <row r="494" ht="12">
      <c r="M494" s="311"/>
    </row>
    <row r="495" ht="12">
      <c r="M495" s="311"/>
    </row>
    <row r="496" ht="12">
      <c r="M496" s="311"/>
    </row>
    <row r="497" ht="12">
      <c r="M497" s="311"/>
    </row>
    <row r="498" ht="12">
      <c r="M498" s="311"/>
    </row>
    <row r="499" ht="12">
      <c r="M499" s="311"/>
    </row>
    <row r="500" ht="12">
      <c r="M500" s="311"/>
    </row>
    <row r="501" ht="12">
      <c r="M501" s="311"/>
    </row>
    <row r="502" ht="12">
      <c r="M502" s="311"/>
    </row>
    <row r="503" ht="12">
      <c r="M503" s="311"/>
    </row>
    <row r="504" ht="12">
      <c r="M504" s="311"/>
    </row>
    <row r="505" ht="12">
      <c r="M505" s="311"/>
    </row>
    <row r="506" ht="12">
      <c r="M506" s="311"/>
    </row>
    <row r="507" ht="12">
      <c r="M507" s="311"/>
    </row>
    <row r="508" ht="12">
      <c r="M508" s="311"/>
    </row>
    <row r="509" ht="12">
      <c r="M509" s="311"/>
    </row>
    <row r="510" ht="12">
      <c r="M510" s="311"/>
    </row>
    <row r="511" ht="12">
      <c r="M511" s="311"/>
    </row>
    <row r="512" ht="12">
      <c r="M512" s="311"/>
    </row>
    <row r="513" ht="12">
      <c r="M513" s="311"/>
    </row>
    <row r="514" ht="12">
      <c r="M514" s="311"/>
    </row>
    <row r="515" ht="12">
      <c r="M515" s="311"/>
    </row>
    <row r="516" ht="12">
      <c r="M516" s="311"/>
    </row>
    <row r="517" ht="12">
      <c r="M517" s="311"/>
    </row>
    <row r="518" ht="12">
      <c r="M518" s="311"/>
    </row>
    <row r="519" ht="12">
      <c r="M519" s="311"/>
    </row>
    <row r="520" ht="12">
      <c r="M520" s="311"/>
    </row>
    <row r="521" ht="12">
      <c r="M521" s="311"/>
    </row>
    <row r="522" ht="12">
      <c r="M522" s="311"/>
    </row>
    <row r="523" ht="12">
      <c r="M523" s="311"/>
    </row>
    <row r="524" ht="12">
      <c r="M524" s="311"/>
    </row>
    <row r="525" ht="12">
      <c r="M525" s="311"/>
    </row>
    <row r="526" ht="12">
      <c r="M526" s="311"/>
    </row>
    <row r="527" ht="12">
      <c r="M527" s="311"/>
    </row>
    <row r="528" ht="12">
      <c r="M528" s="311"/>
    </row>
    <row r="529" ht="12">
      <c r="M529" s="311"/>
    </row>
    <row r="530" ht="12">
      <c r="M530" s="311"/>
    </row>
    <row r="531" ht="12">
      <c r="M531" s="311"/>
    </row>
    <row r="532" ht="12">
      <c r="M532" s="311"/>
    </row>
    <row r="533" ht="12">
      <c r="M533" s="311"/>
    </row>
    <row r="534" ht="12">
      <c r="M534" s="31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meri</cp:lastModifiedBy>
  <cp:lastPrinted>2007-08-22T09:16:43Z</cp:lastPrinted>
  <dcterms:created xsi:type="dcterms:W3CDTF">2006-10-19T06:45:18Z</dcterms:created>
  <dcterms:modified xsi:type="dcterms:W3CDTF">2008-01-19T10:58:02Z</dcterms:modified>
  <cp:category/>
  <cp:version/>
  <cp:contentType/>
  <cp:contentStatus/>
</cp:coreProperties>
</file>