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_1">'справка №1-БАЛАНС'!#REF!</definedName>
    <definedName name="Excel_BuiltIn_Print_Area_1">'справка №4-ОСК'!$A$1:$M$38</definedName>
    <definedName name="Excel_BuiltIn_Print_Area_2">'справка №8'!$A:$XFD</definedName>
    <definedName name="_xlnm.Print_Area" localSheetId="2">'справка №3-ОПП по прекия метод'!$A$1:$D$52</definedName>
    <definedName name="_xlnm.Print_Area" localSheetId="3">'справка №4-ОСК'!$A$1:$T$47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<sst xmlns="http://schemas.openxmlformats.org/spreadsheetml/2006/main" count="1060" uniqueCount="873">
  <si>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</si>
  <si>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</si>
  <si>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</si>
  <si>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</si>
  <si>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</si>
  <si>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</si>
  <si>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</si>
  <si>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</si>
  <si>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</si>
  <si>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</si>
  <si>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</si>
  <si>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</si>
  <si>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</si>
  <si>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</si>
  <si>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</si>
  <si>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</si>
  <si>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</si>
  <si>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</si>
  <si>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</si>
  <si>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</si>
  <si>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</si>
  <si>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</si>
  <si>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</si>
  <si>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</si>
  <si>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</si>
  <si>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</si>
  <si>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</si>
  <si>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</si>
  <si>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</si>
  <si>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</si>
  <si>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</si>
  <si>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</si>
  <si>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</si>
  <si>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</si>
  <si>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</si>
  <si>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</si>
  <si>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</si>
  <si>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</si>
  <si>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</si>
  <si>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</si>
  <si>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</si>
  <si>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</si>
  <si>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</si>
  <si>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</si>
  <si>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</si>
  <si>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</si>
  <si>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</si>
  <si>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</si>
  <si>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</si>
  <si>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</si>
  <si>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</si>
  <si>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</si>
  <si>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</si>
  <si>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</si>
  <si>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</si>
  <si>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</si>
  <si>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</si>
  <si>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</si>
  <si>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</si>
  <si>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</si>
  <si>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</si>
  <si>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</si>
  <si>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</si>
  <si>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</si>
  <si>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</si>
  <si>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</si>
  <si>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</si>
  <si>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</si>
  <si>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</si>
  <si>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</si>
  <si>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</si>
  <si>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</si>
  <si>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</si>
  <si>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</si>
  <si>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</si>
  <si>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</si>
  <si>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</si>
  <si>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</si>
  <si>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</si>
  <si>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</si>
  <si>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</si>
  <si>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</si>
  <si>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</si>
  <si>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</si>
  <si>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</si>
  <si>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</si>
  <si>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</si>
  <si>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</si>
  <si>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</si>
  <si>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</si>
  <si>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</si>
  <si>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</si>
  <si>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</si>
  <si>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</si>
  <si>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</si>
  <si>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</si>
  <si>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</si>
  <si>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</si>
  <si>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</si>
  <si>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</si>
  <si>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</si>
  <si>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</si>
  <si>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</si>
  <si>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</si>
  <si>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</si>
  <si>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</si>
  <si>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</si>
  <si>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</si>
  <si>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</si>
  <si>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</si>
  <si>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</si>
  <si>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</si>
  <si>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</si>
  <si>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</si>
  <si>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</si>
  <si>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</si>
  <si>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</si>
  <si>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</si>
  <si>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</si>
  <si>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</si>
  <si>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</si>
  <si>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</si>
  <si>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</si>
  <si>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</si>
  <si>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</si>
  <si>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</si>
  <si>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</si>
  <si>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</si>
  <si>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</si>
  <si>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</si>
  <si>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</si>
  <si>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</si>
  <si>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</si>
  <si>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</si>
  <si>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</si>
  <si>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</si>
  <si>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</si>
  <si>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</si>
  <si>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</si>
  <si>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</si>
  <si>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</si>
  <si>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</si>
  <si>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</si>
  <si>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</si>
  <si>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</si>
  <si>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</si>
  <si>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</si>
  <si>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</si>
  <si>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</si>
  <si>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</si>
  <si>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</si>
  <si>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</si>
  <si>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</si>
  <si>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</si>
  <si>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</si>
  <si>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</si>
  <si>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</si>
  <si>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</si>
  <si>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</si>
  <si>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</si>
  <si>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</si>
  <si>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</si>
  <si>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</si>
  <si>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</si>
  <si>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</si>
  <si>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</si>
  <si>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</si>
  <si>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</si>
  <si>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</si>
  <si>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</si>
  <si>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</si>
  <si>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</si>
  <si>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</si>
  <si>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</si>
  <si>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</si>
  <si>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</si>
  <si>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</si>
  <si>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</si>
  <si>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</si>
  <si>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</si>
  <si>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</si>
  <si>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</si>
  <si>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</si>
  <si>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</si>
  <si>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</si>
  <si>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</si>
  <si>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</si>
  <si>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</si>
  <si>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</si>
  <si>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</si>
  <si>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</si>
  <si>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</si>
  <si>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</si>
  <si>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</si>
  <si>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</si>
  <si>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</si>
  <si>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</si>
  <si>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</si>
  <si>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</si>
  <si>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</si>
  <si>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</si>
  <si>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</si>
  <si>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</si>
  <si>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</si>
  <si>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</si>
  <si>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</si>
  <si>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</si>
  <si>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</si>
  <si>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</si>
  <si>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</si>
  <si>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</si>
  <si>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</si>
  <si>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</si>
  <si>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</si>
  <si>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</si>
  <si>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</si>
  <si>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</si>
  <si>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</si>
  <si>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</si>
  <si>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</si>
  <si>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</si>
  <si>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</si>
  <si>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</si>
  <si>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</si>
  <si>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</si>
  <si>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</si>
  <si>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</si>
  <si>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</si>
  <si>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</si>
  <si>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</si>
  <si>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</si>
  <si>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</si>
  <si>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</si>
  <si>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</si>
  <si>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</si>
  <si>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</si>
  <si>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</si>
  <si>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</si>
  <si>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</si>
  <si>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</si>
  <si>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</si>
  <si>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</si>
  <si>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</si>
  <si>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</si>
  <si>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</si>
  <si>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</si>
  <si>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</si>
  <si>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</si>
  <si>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</si>
  <si>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</si>
  <si>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</si>
  <si>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</si>
  <si>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</si>
  <si>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</si>
  <si>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</si>
  <si>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</si>
  <si>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</si>
  <si>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</si>
  <si>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</si>
  <si>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</si>
  <si>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</si>
  <si>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</si>
  <si>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</si>
  <si>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</si>
  <si>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</si>
  <si>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</si>
  <si>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</si>
  <si>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</si>
  <si>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</si>
  <si>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</si>
  <si>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</si>
  <si>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</si>
  <si>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</si>
  <si>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</si>
  <si>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</si>
  <si>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</si>
  <si>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</si>
  <si>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</si>
  <si>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</si>
  <si>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</si>
  <si>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</si>
  <si>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</si>
  <si>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</si>
  <si>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</si>
  <si>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</si>
  <si>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</si>
  <si>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</si>
  <si>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</si>
  <si>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</si>
  <si>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</si>
  <si>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</si>
  <si>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</si>
  <si>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</si>
  <si>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</si>
  <si>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</si>
  <si>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</si>
  <si>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</si>
  <si>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</si>
  <si>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</si>
  <si>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</si>
  <si>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</si>
  <si>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</si>
  <si>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</si>
  <si>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</si>
  <si>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</si>
  <si>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</si>
  <si>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</si>
  <si>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</si>
  <si>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</si>
  <si>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</si>
  <si>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</si>
  <si>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</si>
  <si>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</si>
  <si>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</si>
  <si>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</si>
  <si>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</si>
  <si>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</si>
  <si>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</si>
  <si>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</si>
  <si>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</si>
  <si>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</si>
  <si>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</si>
  <si>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</si>
  <si>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</si>
  <si>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</si>
  <si>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</si>
  <si>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</si>
  <si>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</si>
  <si>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</si>
  <si>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</si>
  <si>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</si>
  <si>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</si>
  <si>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</si>
  <si>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</si>
  <si>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</si>
  <si>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</si>
  <si>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</si>
  <si>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</si>
  <si>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</si>
  <si>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</si>
  <si>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</si>
  <si>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</si>
  <si>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</si>
  <si>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</si>
  <si>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</si>
  <si>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</si>
  <si>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</si>
  <si>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</si>
  <si>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</si>
  <si>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</si>
  <si>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</si>
  <si>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</si>
  <si>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</si>
  <si>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</si>
  <si>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</si>
  <si>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</si>
  <si>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</si>
  <si>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</si>
  <si>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</si>
  <si>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</si>
  <si>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</si>
  <si>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</si>
  <si>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</si>
  <si>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</si>
  <si>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</si>
  <si>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</si>
  <si>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</si>
  <si>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</si>
  <si>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</si>
  <si>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</si>
  <si>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</si>
  <si>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</si>
  <si>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</si>
  <si>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</si>
  <si>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</si>
  <si>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</si>
  <si>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</si>
  <si>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</si>
  <si>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</si>
  <si>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</si>
  <si>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</si>
  <si>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</si>
  <si>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</si>
  <si>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</si>
  <si>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</si>
  <si>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</si>
  <si>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</si>
  <si>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</si>
  <si>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</si>
  <si>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</si>
  <si>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</si>
  <si>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</si>
  <si>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</si>
  <si>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</si>
  <si>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</si>
  <si>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</si>
  <si>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</si>
  <si>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</si>
  <si>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</si>
  <si>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</si>
  <si>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</si>
  <si>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</si>
  <si>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</si>
  <si>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</si>
  <si>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</si>
  <si>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</si>
  <si>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</si>
  <si>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</si>
  <si>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</si>
  <si>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</si>
  <si>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</si>
  <si>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</si>
  <si>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</si>
  <si>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</si>
  <si>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</si>
  <si>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</si>
  <si>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</si>
  <si>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</si>
  <si>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</si>
  <si>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</si>
  <si>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</si>
  <si>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</si>
  <si>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</si>
  <si>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</si>
  <si>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</si>
  <si>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</si>
  <si>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</si>
  <si>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</si>
  <si>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</si>
  <si>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</si>
  <si>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</si>
  <si>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</si>
  <si>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</si>
  <si>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</si>
  <si>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</si>
  <si>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</si>
  <si>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</si>
  <si>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</si>
  <si>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</si>
  <si>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</si>
  <si>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</si>
  <si>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</si>
  <si>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</si>
  <si>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</si>
  <si>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</si>
  <si>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</si>
  <si>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</si>
  <si>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</si>
  <si>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</si>
  <si>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</si>
  <si>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</si>
  <si>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</si>
  <si>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</si>
  <si>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</si>
  <si>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</si>
  <si>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</si>
  <si>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</si>
  <si>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</si>
  <si>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</si>
  <si>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</si>
  <si>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</si>
  <si>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</si>
  <si>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</si>
  <si>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</si>
  <si>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</si>
  <si>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</si>
  <si>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</si>
  <si>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</si>
  <si>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</si>
  <si>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</si>
  <si>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</si>
  <si>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</si>
  <si>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</si>
  <si>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</si>
  <si>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</si>
  <si>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</si>
  <si>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</si>
  <si>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</si>
  <si>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</si>
  <si>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</si>
  <si>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</si>
  <si>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</si>
  <si>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</si>
  <si>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</si>
  <si>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</si>
  <si>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</si>
  <si>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</si>
  <si>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</si>
  <si>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</si>
  <si>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</si>
  <si>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</si>
  <si>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</si>
  <si>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</si>
  <si>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</si>
  <si>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</si>
  <si>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</si>
  <si>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</si>
  <si>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</si>
  <si>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</si>
  <si>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</si>
  <si>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</si>
  <si>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</si>
  <si>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</si>
  <si>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</si>
  <si>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</si>
  <si>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</si>
  <si>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</si>
  <si>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</si>
  <si>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</si>
  <si>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</si>
  <si>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</si>
  <si>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</si>
  <si>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</si>
  <si>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</si>
  <si>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</si>
  <si>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</si>
  <si>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</si>
  <si>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</si>
  <si>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</si>
  <si>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</si>
  <si>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</si>
  <si>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</si>
  <si>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</si>
  <si>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</si>
  <si>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</si>
  <si>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</si>
  <si>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</si>
  <si>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</si>
  <si>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</si>
  <si>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</si>
  <si>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</si>
  <si>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</si>
  <si>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</si>
  <si>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</si>
  <si>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</si>
  <si>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</si>
  <si>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</si>
  <si>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</si>
  <si>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</si>
  <si>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</si>
  <si>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</si>
  <si>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</si>
  <si>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</si>
  <si>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</si>
  <si>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</si>
  <si>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</si>
  <si>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</si>
  <si>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</si>
  <si>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</si>
  <si>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</si>
  <si>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</si>
  <si>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</si>
  <si>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</si>
  <si>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</si>
  <si>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</si>
  <si>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</si>
  <si>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</si>
  <si>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</si>
  <si>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</si>
  <si>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</si>
  <si>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</si>
  <si>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</si>
  <si>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</si>
  <si>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</si>
  <si>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</si>
  <si>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</si>
  <si>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</si>
  <si>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</si>
  <si>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</si>
  <si>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</si>
  <si>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</si>
  <si>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</si>
  <si>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</si>
  <si>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</si>
  <si>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</si>
  <si>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</si>
  <si>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</si>
  <si>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</si>
  <si>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</si>
  <si>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</si>
  <si>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</si>
  <si>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</si>
  <si>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</si>
  <si>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</si>
  <si>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</si>
  <si>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</si>
  <si>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</si>
  <si>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</si>
  <si>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</si>
  <si>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</si>
  <si>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</si>
  <si>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</si>
  <si>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</si>
  <si>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</si>
  <si>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</si>
  <si>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</si>
  <si>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</si>
  <si>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</si>
  <si>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</si>
  <si>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</si>
  <si>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</si>
  <si>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</si>
  <si>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</si>
  <si>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</si>
  <si>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</si>
  <si>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</si>
  <si>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</si>
  <si>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</si>
  <si>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</si>
  <si>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</si>
  <si>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</si>
  <si>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</si>
  <si>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</si>
  <si>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</si>
  <si>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</si>
  <si>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</si>
  <si>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</si>
  <si>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</si>
  <si>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</si>
  <si>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</si>
  <si>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</si>
  <si>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</si>
  <si>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</si>
  <si>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</si>
  <si>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</si>
  <si>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</si>
  <si>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</si>
  <si>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</si>
  <si>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</si>
  <si>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</si>
  <si>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</si>
  <si>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</si>
  <si>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</si>
  <si>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</si>
  <si>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</si>
  <si>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</si>
  <si>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</si>
  <si>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</si>
  <si>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</si>
  <si>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</si>
  <si>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</si>
  <si>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</si>
  <si>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</si>
  <si>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</si>
  <si>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</si>
  <si>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</si>
  <si>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</si>
  <si>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</si>
  <si>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</si>
  <si>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</si>
  <si>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</si>
  <si>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</si>
  <si>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</si>
  <si>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</si>
  <si>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</si>
  <si>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</si>
  <si>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</si>
  <si>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</si>
  <si>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</si>
  <si>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</si>
  <si>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</si>
  <si>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</si>
  <si>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</si>
  <si>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</si>
  <si>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</si>
  <si>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</si>
  <si>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</si>
  <si>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</si>
  <si>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</si>
  <si>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</si>
  <si>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</si>
  <si>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</si>
  <si>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</si>
  <si>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</si>
  <si>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</si>
  <si>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</si>
  <si>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</si>
  <si>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</si>
  <si>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</si>
  <si>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</si>
  <si>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</si>
  <si>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</si>
  <si>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</si>
  <si>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</si>
  <si>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</si>
  <si>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</si>
  <si>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</si>
  <si>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</si>
  <si>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</si>
  <si>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</si>
  <si>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</si>
  <si>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</si>
  <si>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</si>
  <si>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</si>
  <si>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</si>
  <si>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</si>
  <si>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</si>
  <si>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</si>
  <si>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</si>
  <si>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</si>
  <si>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</si>
  <si>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</si>
  <si>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</si>
  <si>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</si>
  <si>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</si>
  <si>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</si>
  <si>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</si>
  <si>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</si>
  <si>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</si>
  <si>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</si>
  <si>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</si>
  <si>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</si>
  <si>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</si>
  <si>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</si>
  <si>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</si>
  <si>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</si>
  <si>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</si>
  <si>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</si>
  <si>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</si>
  <si>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</si>
  <si>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</si>
  <si>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</si>
  <si>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</si>
  <si>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</si>
  <si>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</si>
  <si>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</si>
  <si>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</si>
  <si>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</si>
  <si>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</si>
  <si>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</si>
  <si>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</si>
  <si>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</si>
  <si>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</si>
  <si>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</si>
  <si>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</si>
  <si>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</si>
  <si>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</si>
  <si>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</si>
  <si>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</si>
  <si>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</si>
  <si>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</si>
  <si>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</si>
  <si>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</si>
  <si>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</si>
  <si>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</si>
  <si>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</si>
  <si>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</si>
  <si>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</si>
  <si>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</si>
  <si>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</si>
  <si>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</si>
  <si>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</si>
  <si>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</si>
  <si>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</si>
  <si>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</si>
  <si>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</si>
  <si>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</si>
  <si>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</si>
  <si>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</si>
  <si>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</si>
  <si>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</si>
  <si>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</si>
  <si>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</si>
  <si>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</si>
  <si>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</si>
  <si>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</si>
  <si>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</si>
  <si>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</si>
  <si>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</si>
  <si>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</si>
  <si>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</si>
  <si>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</si>
  <si>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</si>
  <si>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</si>
  <si>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</si>
  <si>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</si>
  <si>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</si>
  <si>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</si>
  <si>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</si>
  <si>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</si>
  <si>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</si>
  <si>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</si>
  <si>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</si>
  <si>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</si>
  <si>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</si>
  <si>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</si>
  <si>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</si>
  <si>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</si>
  <si>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</si>
  <si>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</si>
  <si>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</si>
  <si>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</si>
  <si>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</si>
  <si>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</si>
  <si>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</si>
  <si>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</si>
  <si>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</si>
  <si>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</si>
  <si>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</si>
  <si>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</si>
  <si>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</si>
  <si>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</si>
  <si>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</si>
  <si>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</si>
  <si>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</si>
  <si>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</si>
  <si>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</si>
  <si>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</si>
  <si>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</si>
  <si>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</si>
  <si>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</si>
  <si>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</si>
  <si>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</si>
  <si>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</si>
  <si>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</si>
  <si>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</si>
  <si>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</si>
  <si>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</si>
  <si>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</si>
  <si>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</si>
  <si>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</si>
  <si>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</si>
  <si>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</si>
  <si>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</si>
  <si>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</si>
  <si>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</si>
  <si>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</si>
  <si>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</si>
  <si>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</si>
  <si>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</si>
  <si>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</si>
  <si>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</si>
  <si>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</si>
  <si>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</si>
  <si>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</si>
  <si>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</si>
  <si>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</si>
  <si>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</si>
  <si>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</si>
  <si>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</si>
  <si>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</si>
  <si>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</si>
  <si>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</si>
  <si>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</si>
  <si>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</si>
  <si>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</si>
  <si>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</si>
  <si>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</si>
  <si>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</si>
  <si>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</si>
  <si>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</si>
  <si>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</si>
  <si>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</si>
  <si>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</si>
  <si>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</si>
  <si>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</si>
  <si>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</si>
  <si>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</si>
  <si>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</si>
  <si>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</si>
  <si>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</si>
  <si>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</si>
  <si>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</si>
  <si>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</si>
  <si>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</si>
  <si>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</si>
  <si>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</si>
  <si>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30.06.2019 г.</t>
  </si>
  <si>
    <t>Дата на съставяне: 29.07.2019 г.</t>
  </si>
  <si>
    <t xml:space="preserve">Дата на съставяне:29.07.2019 г.                                      </t>
  </si>
  <si>
    <t xml:space="preserve">Дата  на съставяне:29.07.2019 г.                                                                                                                             </t>
  </si>
  <si>
    <t xml:space="preserve">Дата на съставяне:29.07.2019 г.                        </t>
  </si>
  <si>
    <t>Дата на съставяне:29.07.2019 г.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</si>
</sst>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/mm/yyyy&quot; г.&quot;"/>
    <numFmt numFmtId="167" formatCode="d/m/yyyy&quot; г.&quot;;@"/>
    <numFmt numFmtId="168" formatCode="##0"/>
    <numFmt numFmtId="169" formatCode="dd/mm/yyyy&quot; г.&quot;;@"/>
    <numFmt numFmtId="170" formatCode="_-* #,##0.00&quot; лв&quot;_-;\-* #,##0.00&quot; лв&quot;_-;_-* \-??&quot; лв&quot;_-;_-@_-"/>
  </numFmts>
  <fonts count="6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609">
    <xf numFmtId="0" fontId="0" fillId="0" borderId="0" xfId="0" applyAlignment="1">
      <alignment/>
    </xf>
    <xf numFmtId="0" fontId="5" fillId="0" borderId="0" xfId="41" applyFont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0" fontId="5" fillId="0" borderId="0" xfId="41" applyFont="1" applyAlignment="1">
      <alignment vertical="top"/>
      <protection/>
    </xf>
    <xf numFmtId="0" fontId="6" fillId="0" borderId="0" xfId="41" applyFont="1" applyBorder="1" applyAlignment="1" applyProtection="1">
      <alignment horizontal="left" vertical="top" wrapText="1"/>
      <protection locked="0"/>
    </xf>
    <xf numFmtId="0" fontId="6" fillId="0" borderId="0" xfId="41" applyFont="1" applyBorder="1" applyAlignment="1" applyProtection="1">
      <alignment horizontal="center"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vertical="top" wrapText="1"/>
      <protection locked="0"/>
    </xf>
    <xf numFmtId="0" fontId="7" fillId="0" borderId="0" xfId="41" applyFont="1" applyAlignment="1" applyProtection="1">
      <alignment vertical="top"/>
      <protection locked="0"/>
    </xf>
    <xf numFmtId="0" fontId="7" fillId="0" borderId="0" xfId="41" applyFont="1" applyBorder="1" applyAlignment="1" applyProtection="1">
      <alignment horizontal="center" vertical="top" wrapText="1"/>
      <protection locked="0"/>
    </xf>
    <xf numFmtId="0" fontId="6" fillId="0" borderId="0" xfId="41" applyFont="1" applyAlignment="1" applyProtection="1">
      <alignment horizontal="center" vertical="top" wrapText="1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10" xfId="41" applyFont="1" applyBorder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horizontal="left" vertical="top"/>
      <protection locked="0"/>
    </xf>
    <xf numFmtId="0" fontId="7" fillId="0" borderId="10" xfId="41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66" fontId="6" fillId="0" borderId="10" xfId="41" applyNumberFormat="1" applyFont="1" applyBorder="1" applyAlignment="1" applyProtection="1">
      <alignment horizontal="left" vertical="top" wrapText="1"/>
      <protection locked="0"/>
    </xf>
    <xf numFmtId="0" fontId="6" fillId="0" borderId="0" xfId="42" applyFont="1" applyAlignment="1" applyProtection="1">
      <alignment wrapText="1"/>
      <protection locked="0"/>
    </xf>
    <xf numFmtId="0" fontId="6" fillId="0" borderId="0" xfId="41" applyFont="1" applyBorder="1" applyAlignment="1" applyProtection="1">
      <alignment horizontal="center" vertical="top"/>
      <protection locked="0"/>
    </xf>
    <xf numFmtId="0" fontId="6" fillId="0" borderId="11" xfId="41" applyFont="1" applyBorder="1" applyAlignment="1" applyProtection="1">
      <alignment horizontal="center" vertical="center"/>
      <protection/>
    </xf>
    <xf numFmtId="0" fontId="6" fillId="0" borderId="12" xfId="41" applyFont="1" applyBorder="1" applyAlignment="1" applyProtection="1">
      <alignment horizontal="center" vertical="top" wrapText="1"/>
      <protection/>
    </xf>
    <xf numFmtId="166" fontId="6" fillId="0" borderId="12" xfId="41" applyNumberFormat="1" applyFont="1" applyBorder="1" applyAlignment="1" applyProtection="1">
      <alignment horizontal="center" vertical="top" wrapText="1"/>
      <protection/>
    </xf>
    <xf numFmtId="49" fontId="6" fillId="0" borderId="12" xfId="41" applyNumberFormat="1" applyFont="1" applyBorder="1" applyAlignment="1" applyProtection="1">
      <alignment horizontal="center" vertical="center" wrapText="1"/>
      <protection/>
    </xf>
    <xf numFmtId="166" fontId="6" fillId="0" borderId="13" xfId="41" applyNumberFormat="1" applyFont="1" applyBorder="1" applyAlignment="1" applyProtection="1">
      <alignment horizontal="center" vertical="top" wrapText="1"/>
      <protection/>
    </xf>
    <xf numFmtId="0" fontId="6" fillId="0" borderId="14" xfId="41" applyFont="1" applyBorder="1" applyAlignment="1" applyProtection="1">
      <alignment horizontal="center" vertical="center" wrapText="1"/>
      <protection/>
    </xf>
    <xf numFmtId="0" fontId="6" fillId="0" borderId="10" xfId="41" applyFont="1" applyBorder="1" applyAlignment="1" applyProtection="1">
      <alignment horizontal="center" vertical="top" wrapText="1"/>
      <protection/>
    </xf>
    <xf numFmtId="49" fontId="6" fillId="0" borderId="10" xfId="41" applyNumberFormat="1" applyFont="1" applyBorder="1" applyAlignment="1" applyProtection="1">
      <alignment horizontal="center" vertical="center" wrapText="1"/>
      <protection/>
    </xf>
    <xf numFmtId="0" fontId="6" fillId="0" borderId="15" xfId="41" applyFont="1" applyBorder="1" applyAlignment="1" applyProtection="1">
      <alignment horizontal="center" vertical="top" wrapText="1"/>
      <protection/>
    </xf>
    <xf numFmtId="0" fontId="8" fillId="33" borderId="16" xfId="41" applyFont="1" applyFill="1" applyBorder="1" applyAlignment="1" applyProtection="1">
      <alignment horizontal="left"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0" fontId="7" fillId="0" borderId="10" xfId="41" applyFont="1" applyBorder="1" applyAlignment="1" applyProtection="1">
      <alignment vertical="top" wrapText="1"/>
      <protection/>
    </xf>
    <xf numFmtId="0" fontId="7" fillId="0" borderId="17" xfId="41" applyFont="1" applyBorder="1" applyAlignment="1" applyProtection="1">
      <alignment vertical="top" wrapText="1"/>
      <protection/>
    </xf>
    <xf numFmtId="0" fontId="8" fillId="33" borderId="10" xfId="41" applyFont="1" applyFill="1" applyBorder="1" applyAlignment="1" applyProtection="1">
      <alignment horizontal="left" vertical="top" wrapText="1"/>
      <protection/>
    </xf>
    <xf numFmtId="49" fontId="6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41" applyFont="1" applyFill="1" applyBorder="1" applyAlignment="1" applyProtection="1">
      <alignment vertical="top" wrapText="1"/>
      <protection/>
    </xf>
    <xf numFmtId="0" fontId="7" fillId="0" borderId="10" xfId="41" applyFont="1" applyBorder="1" applyAlignment="1" applyProtection="1">
      <alignment horizontal="right" vertical="top" wrapText="1"/>
      <protection/>
    </xf>
    <xf numFmtId="0" fontId="9" fillId="33" borderId="10" xfId="41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7" fillId="34" borderId="17" xfId="41" applyNumberFormat="1" applyFont="1" applyFill="1" applyBorder="1" applyAlignment="1" applyProtection="1">
      <alignment vertical="top" wrapText="1"/>
      <protection locked="0"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7" fillId="34" borderId="15" xfId="41" applyNumberFormat="1" applyFont="1" applyFill="1" applyBorder="1" applyAlignment="1" applyProtection="1">
      <alignment vertical="top" wrapText="1"/>
      <protection locked="0"/>
    </xf>
    <xf numFmtId="1" fontId="7" fillId="35" borderId="15" xfId="41" applyNumberFormat="1" applyFont="1" applyFill="1" applyBorder="1" applyAlignment="1" applyProtection="1">
      <alignment vertical="top" wrapText="1"/>
      <protection locked="0"/>
    </xf>
    <xf numFmtId="0" fontId="9" fillId="33" borderId="10" xfId="41" applyFont="1" applyFill="1" applyBorder="1" applyAlignment="1" applyProtection="1">
      <alignment vertical="top"/>
      <protection/>
    </xf>
    <xf numFmtId="1" fontId="7" fillId="36" borderId="15" xfId="41" applyNumberFormat="1" applyFont="1" applyFill="1" applyBorder="1" applyAlignment="1" applyProtection="1">
      <alignment vertical="top" wrapText="1"/>
      <protection locked="0"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5" xfId="41" applyNumberFormat="1" applyFont="1" applyBorder="1" applyAlignment="1" applyProtection="1">
      <alignment vertical="top" wrapText="1"/>
      <protection/>
    </xf>
    <xf numFmtId="0" fontId="5" fillId="0" borderId="0" xfId="41" applyFont="1" applyAlignment="1" applyProtection="1">
      <alignment vertical="top"/>
      <protection/>
    </xf>
    <xf numFmtId="1" fontId="11" fillId="0" borderId="17" xfId="41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7" fillId="37" borderId="15" xfId="41" applyNumberFormat="1" applyFont="1" applyFill="1" applyBorder="1" applyAlignment="1" applyProtection="1">
      <alignment vertical="top" wrapText="1"/>
      <protection locked="0"/>
    </xf>
    <xf numFmtId="49" fontId="10" fillId="0" borderId="10" xfId="41" applyNumberFormat="1" applyFont="1" applyFill="1" applyBorder="1" applyAlignment="1" applyProtection="1">
      <alignment horizontal="right" vertical="top" wrapText="1"/>
      <protection/>
    </xf>
    <xf numFmtId="1" fontId="9" fillId="33" borderId="10" xfId="41" applyNumberFormat="1" applyFont="1" applyFill="1" applyBorder="1" applyAlignment="1" applyProtection="1">
      <alignment vertical="top" wrapText="1"/>
      <protection/>
    </xf>
    <xf numFmtId="1" fontId="7" fillId="0" borderId="15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 applyProtection="1">
      <alignment vertical="top"/>
      <protection/>
    </xf>
    <xf numFmtId="1" fontId="7" fillId="0" borderId="10" xfId="41" applyNumberFormat="1" applyFont="1" applyBorder="1" applyAlignment="1" applyProtection="1">
      <alignment vertical="top" wrapText="1"/>
      <protection/>
    </xf>
    <xf numFmtId="1" fontId="9" fillId="33" borderId="10" xfId="41" applyNumberFormat="1" applyFont="1" applyFill="1" applyBorder="1" applyAlignment="1" applyProtection="1">
      <alignment vertical="top"/>
      <protection/>
    </xf>
    <xf numFmtId="1" fontId="5" fillId="0" borderId="0" xfId="41" applyNumberFormat="1" applyFont="1" applyAlignment="1">
      <alignment vertical="top"/>
      <protection/>
    </xf>
    <xf numFmtId="1" fontId="7" fillId="36" borderId="17" xfId="41" applyNumberFormat="1" applyFont="1" applyFill="1" applyBorder="1" applyAlignment="1" applyProtection="1">
      <alignment vertical="top" wrapText="1"/>
      <protection locked="0"/>
    </xf>
    <xf numFmtId="1" fontId="12" fillId="0" borderId="18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vertical="top" wrapText="1"/>
      <protection/>
    </xf>
    <xf numFmtId="1" fontId="8" fillId="33" borderId="10" xfId="41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41" applyNumberFormat="1" applyFont="1" applyFill="1" applyBorder="1" applyAlignment="1" applyProtection="1">
      <alignment vertical="top" wrapText="1"/>
      <protection locked="0"/>
    </xf>
    <xf numFmtId="49" fontId="9" fillId="33" borderId="10" xfId="41" applyNumberFormat="1" applyFont="1" applyFill="1" applyBorder="1" applyAlignment="1" applyProtection="1">
      <alignment vertical="top"/>
      <protection/>
    </xf>
    <xf numFmtId="0" fontId="9" fillId="33" borderId="14" xfId="41" applyNumberFormat="1" applyFont="1" applyFill="1" applyBorder="1" applyAlignment="1" applyProtection="1">
      <alignment vertical="top" wrapText="1"/>
      <protection/>
    </xf>
    <xf numFmtId="49" fontId="12" fillId="0" borderId="10" xfId="41" applyNumberFormat="1" applyFont="1" applyFill="1" applyBorder="1" applyAlignment="1" applyProtection="1">
      <alignment horizontal="right" vertical="top" wrapText="1"/>
      <protection/>
    </xf>
    <xf numFmtId="0" fontId="8" fillId="33" borderId="14" xfId="41" applyFont="1" applyFill="1" applyBorder="1" applyAlignment="1" applyProtection="1">
      <alignment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8" fillId="33" borderId="10" xfId="41" applyFont="1" applyFill="1" applyBorder="1" applyAlignment="1" applyProtection="1">
      <alignment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28" xfId="41" applyNumberFormat="1" applyFont="1" applyBorder="1" applyAlignment="1" applyProtection="1">
      <alignment horizontal="right" vertical="top" wrapText="1"/>
      <protection/>
    </xf>
    <xf numFmtId="1" fontId="7" fillId="0" borderId="29" xfId="41" applyNumberFormat="1" applyFont="1" applyBorder="1" applyAlignment="1" applyProtection="1">
      <alignment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7" fillId="0" borderId="19" xfId="41" applyNumberFormat="1" applyFont="1" applyBorder="1" applyAlignment="1" applyProtection="1">
      <alignment vertical="top" wrapText="1"/>
      <protection/>
    </xf>
    <xf numFmtId="1" fontId="7" fillId="0" borderId="20" xfId="41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41" applyNumberFormat="1" applyFont="1" applyBorder="1" applyAlignment="1" applyProtection="1">
      <alignment horizontal="right" vertical="top" wrapText="1"/>
      <protection/>
    </xf>
    <xf numFmtId="1" fontId="7" fillId="0" borderId="22" xfId="41" applyNumberFormat="1" applyFont="1" applyBorder="1" applyAlignment="1" applyProtection="1">
      <alignment vertical="top" wrapText="1"/>
      <protection/>
    </xf>
    <xf numFmtId="1" fontId="7" fillId="0" borderId="23" xfId="41" applyNumberFormat="1" applyFont="1" applyBorder="1" applyAlignment="1" applyProtection="1">
      <alignment vertical="top" wrapText="1"/>
      <protection/>
    </xf>
    <xf numFmtId="1" fontId="10" fillId="0" borderId="30" xfId="41" applyNumberFormat="1" applyFont="1" applyBorder="1" applyAlignment="1" applyProtection="1">
      <alignment horizontal="right" vertical="top" wrapText="1"/>
      <protection/>
    </xf>
    <xf numFmtId="1" fontId="10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41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12" fillId="0" borderId="10" xfId="41" applyNumberFormat="1" applyFont="1" applyBorder="1" applyAlignment="1" applyProtection="1">
      <alignment horizontal="right" vertical="top" wrapText="1"/>
      <protection/>
    </xf>
    <xf numFmtId="0" fontId="8" fillId="33" borderId="31" xfId="41" applyFont="1" applyFill="1" applyBorder="1" applyAlignment="1" applyProtection="1">
      <alignment vertical="top" wrapText="1"/>
      <protection/>
    </xf>
    <xf numFmtId="49" fontId="12" fillId="0" borderId="32" xfId="41" applyNumberFormat="1" applyFont="1" applyBorder="1" applyAlignment="1" applyProtection="1">
      <alignment horizontal="right" vertical="top" wrapText="1"/>
      <protection/>
    </xf>
    <xf numFmtId="1" fontId="6" fillId="0" borderId="33" xfId="41" applyNumberFormat="1" applyFont="1" applyBorder="1" applyAlignment="1" applyProtection="1">
      <alignment vertical="top" wrapText="1"/>
      <protection/>
    </xf>
    <xf numFmtId="49" fontId="8" fillId="33" borderId="32" xfId="41" applyNumberFormat="1" applyFont="1" applyFill="1" applyBorder="1" applyAlignment="1" applyProtection="1">
      <alignment vertical="center" wrapText="1"/>
      <protection/>
    </xf>
    <xf numFmtId="1" fontId="12" fillId="0" borderId="32" xfId="41" applyNumberFormat="1" applyFont="1" applyBorder="1" applyAlignment="1" applyProtection="1">
      <alignment horizontal="right" vertical="top" wrapText="1"/>
      <protection/>
    </xf>
    <xf numFmtId="1" fontId="7" fillId="0" borderId="34" xfId="41" applyNumberFormat="1" applyFont="1" applyBorder="1" applyAlignment="1" applyProtection="1">
      <alignment vertical="top" wrapText="1"/>
      <protection/>
    </xf>
    <xf numFmtId="0" fontId="6" fillId="0" borderId="0" xfId="41" applyFont="1" applyBorder="1" applyAlignment="1">
      <alignment vertical="top" wrapText="1"/>
      <protection/>
    </xf>
    <xf numFmtId="49" fontId="6" fillId="0" borderId="0" xfId="41" applyNumberFormat="1" applyFont="1" applyBorder="1" applyAlignment="1">
      <alignment vertical="top" wrapText="1"/>
      <protection/>
    </xf>
    <xf numFmtId="1" fontId="7" fillId="0" borderId="0" xfId="41" applyNumberFormat="1" applyFont="1" applyBorder="1" applyAlignment="1">
      <alignment vertical="top" wrapText="1"/>
      <protection/>
    </xf>
    <xf numFmtId="0" fontId="7" fillId="0" borderId="0" xfId="41" applyFont="1" applyAlignment="1">
      <alignment horizontal="left" vertical="top" wrapText="1"/>
      <protection/>
    </xf>
    <xf numFmtId="0" fontId="7" fillId="0" borderId="0" xfId="41" applyFont="1" applyAlignment="1">
      <alignment vertical="top" wrapText="1"/>
      <protection/>
    </xf>
    <xf numFmtId="0" fontId="7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/>
      <protection locked="0"/>
    </xf>
    <xf numFmtId="49" fontId="6" fillId="0" borderId="0" xfId="41" applyNumberFormat="1" applyFont="1" applyBorder="1" applyAlignment="1" applyProtection="1">
      <alignment vertical="top" wrapText="1"/>
      <protection locked="0"/>
    </xf>
    <xf numFmtId="1" fontId="7" fillId="0" borderId="0" xfId="41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left"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3" fillId="0" borderId="0" xfId="42" applyFont="1" applyAlignment="1" applyProtection="1">
      <alignment wrapText="1"/>
      <protection/>
    </xf>
    <xf numFmtId="0" fontId="13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wrapText="1"/>
      <protection locked="0"/>
    </xf>
    <xf numFmtId="0" fontId="13" fillId="0" borderId="0" xfId="42" applyFont="1" applyFill="1" applyAlignment="1" applyProtection="1">
      <alignment wrapText="1"/>
      <protection locked="0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14" fillId="0" borderId="0" xfId="42" applyFont="1" applyFill="1" applyBorder="1" applyAlignment="1" applyProtection="1">
      <alignment horizontal="center" vertical="center" wrapText="1"/>
      <protection/>
    </xf>
    <xf numFmtId="0" fontId="13" fillId="0" borderId="0" xfId="42" applyFont="1" applyAlignment="1" applyProtection="1">
      <alignment horizontal="center" wrapText="1"/>
      <protection/>
    </xf>
    <xf numFmtId="0" fontId="14" fillId="0" borderId="0" xfId="41" applyFont="1" applyBorder="1" applyAlignment="1" applyProtection="1">
      <alignment horizontal="left" vertical="top"/>
      <protection/>
    </xf>
    <xf numFmtId="0" fontId="13" fillId="0" borderId="0" xfId="41" applyFont="1" applyFill="1" applyAlignment="1" applyProtection="1">
      <alignment vertical="top"/>
      <protection/>
    </xf>
    <xf numFmtId="0" fontId="13" fillId="0" borderId="0" xfId="41" applyFont="1" applyFill="1" applyAlignment="1" applyProtection="1">
      <alignment horizontal="right" vertical="top" wrapText="1"/>
      <protection/>
    </xf>
    <xf numFmtId="0" fontId="14" fillId="0" borderId="0" xfId="41" applyFont="1" applyBorder="1" applyAlignment="1" applyProtection="1">
      <alignment vertical="top"/>
      <protection/>
    </xf>
    <xf numFmtId="169" fontId="14" fillId="0" borderId="0" xfId="41" applyNumberFormat="1" applyFont="1" applyBorder="1" applyAlignment="1" applyProtection="1">
      <alignment horizontal="left" vertical="top"/>
      <protection/>
    </xf>
    <xf numFmtId="0" fontId="14" fillId="0" borderId="0" xfId="41" applyFont="1" applyFill="1" applyBorder="1" applyAlignment="1" applyProtection="1">
      <alignment vertical="top" wrapText="1"/>
      <protection/>
    </xf>
    <xf numFmtId="0" fontId="14" fillId="0" borderId="0" xfId="42" applyFont="1" applyFill="1" applyBorder="1" applyAlignment="1" applyProtection="1">
      <alignment horizontal="right" vertical="center" wrapText="1"/>
      <protection/>
    </xf>
    <xf numFmtId="0" fontId="14" fillId="0" borderId="0" xfId="42" applyFont="1" applyAlignment="1" applyProtection="1">
      <alignment wrapText="1"/>
      <protection/>
    </xf>
    <xf numFmtId="0" fontId="14" fillId="0" borderId="10" xfId="42" applyFont="1" applyBorder="1" applyAlignment="1" applyProtection="1">
      <alignment horizontal="center" vertical="center" wrapText="1"/>
      <protection/>
    </xf>
    <xf numFmtId="166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Border="1" applyAlignment="1" applyProtection="1">
      <alignment horizontal="center" wrapText="1"/>
      <protection/>
    </xf>
    <xf numFmtId="49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wrapText="1"/>
      <protection/>
    </xf>
    <xf numFmtId="49" fontId="15" fillId="0" borderId="10" xfId="42" applyNumberFormat="1" applyFont="1" applyBorder="1" applyAlignment="1" applyProtection="1">
      <alignment wrapText="1"/>
      <protection/>
    </xf>
    <xf numFmtId="168" fontId="13" fillId="0" borderId="10" xfId="42" applyNumberFormat="1" applyFont="1" applyFill="1" applyBorder="1" applyAlignment="1" applyProtection="1">
      <alignment wrapText="1"/>
      <protection/>
    </xf>
    <xf numFmtId="0" fontId="13" fillId="0" borderId="0" xfId="42" applyFont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3" fillId="37" borderId="10" xfId="42" applyNumberFormat="1" applyFont="1" applyFill="1" applyBorder="1" applyAlignment="1" applyProtection="1">
      <alignment wrapText="1"/>
      <protection locked="0"/>
    </xf>
    <xf numFmtId="1" fontId="13" fillId="0" borderId="0" xfId="42" applyNumberFormat="1" applyFont="1" applyBorder="1" applyAlignment="1" applyProtection="1">
      <alignment wrapText="1"/>
      <protection/>
    </xf>
    <xf numFmtId="1" fontId="13" fillId="0" borderId="0" xfId="42" applyNumberFormat="1" applyFont="1" applyAlignment="1" applyProtection="1">
      <alignment wrapText="1"/>
      <protection/>
    </xf>
    <xf numFmtId="0" fontId="13" fillId="0" borderId="10" xfId="42" applyFont="1" applyFill="1" applyBorder="1" applyAlignment="1" applyProtection="1">
      <alignment wrapText="1"/>
      <protection/>
    </xf>
    <xf numFmtId="49" fontId="13" fillId="0" borderId="10" xfId="42" applyNumberFormat="1" applyFont="1" applyFill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right"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1" fontId="13" fillId="0" borderId="10" xfId="42" applyNumberFormat="1" applyFont="1" applyFill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1" fontId="13" fillId="34" borderId="10" xfId="42" applyNumberFormat="1" applyFont="1" applyFill="1" applyBorder="1" applyAlignment="1" applyProtection="1">
      <alignment wrapText="1"/>
      <protection locked="0"/>
    </xf>
    <xf numFmtId="1" fontId="13" fillId="35" borderId="10" xfId="42" applyNumberFormat="1" applyFont="1" applyFill="1" applyBorder="1" applyAlignment="1" applyProtection="1">
      <alignment wrapText="1"/>
      <protection locked="0"/>
    </xf>
    <xf numFmtId="49" fontId="13" fillId="0" borderId="0" xfId="42" applyNumberFormat="1" applyFont="1" applyBorder="1" applyAlignment="1" applyProtection="1">
      <alignment wrapText="1"/>
      <protection/>
    </xf>
    <xf numFmtId="1" fontId="13" fillId="0" borderId="0" xfId="42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41" applyFont="1" applyFill="1" applyAlignment="1" applyProtection="1">
      <alignment horizontal="right" vertical="top" wrapText="1"/>
      <protection locked="0"/>
    </xf>
    <xf numFmtId="0" fontId="14" fillId="0" borderId="0" xfId="42" applyFont="1" applyAlignment="1" applyProtection="1">
      <alignment horizontal="center"/>
      <protection/>
    </xf>
    <xf numFmtId="0" fontId="16" fillId="0" borderId="0" xfId="44" applyFont="1" applyAlignment="1">
      <alignment wrapText="1"/>
      <protection/>
    </xf>
    <xf numFmtId="49" fontId="16" fillId="0" borderId="0" xfId="44" applyNumberFormat="1" applyFont="1" applyAlignment="1">
      <alignment horizontal="center" wrapText="1"/>
      <protection/>
    </xf>
    <xf numFmtId="0" fontId="16" fillId="0" borderId="0" xfId="44" applyFont="1">
      <alignment/>
      <protection/>
    </xf>
    <xf numFmtId="0" fontId="17" fillId="0" borderId="0" xfId="44" applyFont="1">
      <alignment/>
      <protection/>
    </xf>
    <xf numFmtId="0" fontId="17" fillId="0" borderId="0" xfId="44" applyFont="1" applyAlignment="1" applyProtection="1">
      <alignment horizontal="center" wrapText="1"/>
      <protection/>
    </xf>
    <xf numFmtId="49" fontId="17" fillId="0" borderId="0" xfId="44" applyNumberFormat="1" applyFont="1" applyAlignment="1" applyProtection="1">
      <alignment horizontal="center" wrapText="1"/>
      <protection/>
    </xf>
    <xf numFmtId="0" fontId="17" fillId="0" borderId="0" xfId="44" applyFont="1" applyAlignment="1" applyProtection="1">
      <alignment horizontal="center"/>
      <protection/>
    </xf>
    <xf numFmtId="0" fontId="16" fillId="0" borderId="0" xfId="44" applyFont="1" applyProtection="1">
      <alignment/>
      <protection/>
    </xf>
    <xf numFmtId="0" fontId="17" fillId="0" borderId="0" xfId="41" applyFont="1" applyBorder="1" applyAlignment="1" applyProtection="1">
      <alignment vertical="top" wrapText="1"/>
      <protection/>
    </xf>
    <xf numFmtId="0" fontId="16" fillId="0" borderId="0" xfId="44" applyFont="1" applyAlignment="1" applyProtection="1">
      <alignment horizontal="left"/>
      <protection/>
    </xf>
    <xf numFmtId="0" fontId="17" fillId="0" borderId="0" xfId="44" applyFont="1" applyBorder="1" applyAlignment="1" applyProtection="1">
      <alignment horizontal="left" vertical="center" wrapText="1"/>
      <protection/>
    </xf>
    <xf numFmtId="0" fontId="17" fillId="0" borderId="0" xfId="44" applyFont="1" applyAlignment="1">
      <alignment/>
      <protection/>
    </xf>
    <xf numFmtId="0" fontId="17" fillId="0" borderId="0" xfId="44" applyFont="1" applyBorder="1" applyAlignment="1" applyProtection="1">
      <alignment horizontal="left" vertical="top" wrapText="1"/>
      <protection/>
    </xf>
    <xf numFmtId="0" fontId="17" fillId="0" borderId="0" xfId="44" applyFont="1" applyProtection="1">
      <alignment/>
      <protection/>
    </xf>
    <xf numFmtId="0" fontId="17" fillId="0" borderId="0" xfId="42" applyFont="1" applyAlignment="1" applyProtection="1">
      <alignment wrapText="1"/>
      <protection/>
    </xf>
    <xf numFmtId="0" fontId="17" fillId="0" borderId="0" xfId="42" applyFont="1" applyAlignment="1" applyProtection="1">
      <alignment horizontal="right" wrapText="1"/>
      <protection/>
    </xf>
    <xf numFmtId="0" fontId="17" fillId="0" borderId="0" xfId="42" applyFont="1" applyAlignment="1">
      <alignment wrapText="1"/>
      <protection/>
    </xf>
    <xf numFmtId="0" fontId="17" fillId="0" borderId="18" xfId="44" applyFont="1" applyBorder="1" applyAlignment="1">
      <alignment horizontal="center" vertical="center" wrapText="1"/>
      <protection/>
    </xf>
    <xf numFmtId="49" fontId="17" fillId="0" borderId="18" xfId="44" applyNumberFormat="1" applyFont="1" applyBorder="1" applyAlignment="1">
      <alignment horizontal="center" vertical="center" wrapText="1"/>
      <protection/>
    </xf>
    <xf numFmtId="0" fontId="17" fillId="0" borderId="28" xfId="44" applyFont="1" applyBorder="1" applyAlignment="1">
      <alignment horizontal="center" vertical="center" wrapText="1"/>
      <protection/>
    </xf>
    <xf numFmtId="0" fontId="17" fillId="0" borderId="28" xfId="44" applyFont="1" applyBorder="1" applyAlignment="1">
      <alignment horizontal="left" vertical="center" wrapText="1"/>
      <protection/>
    </xf>
    <xf numFmtId="0" fontId="17" fillId="33" borderId="28" xfId="44" applyFont="1" applyFill="1" applyBorder="1" applyAlignment="1">
      <alignment horizontal="center" vertical="center" wrapText="1"/>
      <protection/>
    </xf>
    <xf numFmtId="0" fontId="17" fillId="0" borderId="0" xfId="44" applyFont="1" applyBorder="1" applyAlignment="1">
      <alignment horizontal="center" vertical="center" wrapText="1"/>
      <protection/>
    </xf>
    <xf numFmtId="0" fontId="17" fillId="0" borderId="0" xfId="44" applyFont="1" applyAlignment="1">
      <alignment horizontal="center" vertical="center" wrapText="1"/>
      <protection/>
    </xf>
    <xf numFmtId="0" fontId="17" fillId="0" borderId="26" xfId="44" applyFont="1" applyBorder="1" applyAlignment="1">
      <alignment horizontal="center" vertical="center" wrapText="1"/>
      <protection/>
    </xf>
    <xf numFmtId="49" fontId="17" fillId="0" borderId="26" xfId="44" applyNumberFormat="1" applyFont="1" applyBorder="1" applyAlignment="1">
      <alignment horizontal="center" vertical="center" wrapText="1"/>
      <protection/>
    </xf>
    <xf numFmtId="0" fontId="17" fillId="0" borderId="35" xfId="44" applyFont="1" applyBorder="1" applyAlignment="1">
      <alignment horizontal="center" vertical="center" wrapText="1"/>
      <protection/>
    </xf>
    <xf numFmtId="0" fontId="17" fillId="0" borderId="36" xfId="44" applyFont="1" applyBorder="1" applyAlignment="1">
      <alignment horizontal="center" vertical="center" wrapText="1"/>
      <protection/>
    </xf>
    <xf numFmtId="0" fontId="17" fillId="0" borderId="10" xfId="44" applyFont="1" applyBorder="1" applyAlignment="1">
      <alignment horizontal="center" vertical="center" wrapText="1"/>
      <protection/>
    </xf>
    <xf numFmtId="0" fontId="17" fillId="0" borderId="18" xfId="44" applyFont="1" applyBorder="1" applyAlignment="1">
      <alignment horizontal="left" vertical="center" wrapText="1"/>
      <protection/>
    </xf>
    <xf numFmtId="0" fontId="17" fillId="33" borderId="35" xfId="44" applyFont="1" applyFill="1" applyBorder="1" applyAlignment="1">
      <alignment horizontal="center" vertical="center" wrapText="1"/>
      <protection/>
    </xf>
    <xf numFmtId="0" fontId="17" fillId="0" borderId="21" xfId="44" applyFont="1" applyBorder="1" applyAlignment="1">
      <alignment horizontal="center" vertical="center" wrapText="1"/>
      <protection/>
    </xf>
    <xf numFmtId="0" fontId="16" fillId="0" borderId="21" xfId="0" applyFont="1" applyBorder="1" applyAlignment="1">
      <alignment horizontal="center" vertical="center" wrapText="1"/>
    </xf>
    <xf numFmtId="0" fontId="17" fillId="0" borderId="30" xfId="44" applyFont="1" applyBorder="1" applyAlignment="1">
      <alignment horizontal="center" vertical="center" wrapText="1"/>
      <protection/>
    </xf>
    <xf numFmtId="0" fontId="17" fillId="0" borderId="37" xfId="44" applyFont="1" applyBorder="1" applyAlignment="1">
      <alignment horizontal="center" vertical="center" wrapText="1"/>
      <protection/>
    </xf>
    <xf numFmtId="0" fontId="16" fillId="0" borderId="21" xfId="0" applyFont="1" applyBorder="1" applyAlignment="1">
      <alignment vertical="center" wrapText="1"/>
    </xf>
    <xf numFmtId="0" fontId="17" fillId="33" borderId="30" xfId="44" applyFont="1" applyFill="1" applyBorder="1" applyAlignment="1">
      <alignment horizontal="center" vertical="center" wrapText="1"/>
      <protection/>
    </xf>
    <xf numFmtId="49" fontId="17" fillId="0" borderId="30" xfId="44" applyNumberFormat="1" applyFont="1" applyBorder="1" applyAlignment="1">
      <alignment horizontal="center" vertical="center" wrapText="1"/>
      <protection/>
    </xf>
    <xf numFmtId="0" fontId="17" fillId="0" borderId="30" xfId="44" applyFont="1" applyFill="1" applyBorder="1" applyAlignment="1">
      <alignment horizontal="center" vertical="center" wrapText="1"/>
      <protection/>
    </xf>
    <xf numFmtId="49" fontId="17" fillId="0" borderId="10" xfId="44" applyNumberFormat="1" applyFont="1" applyBorder="1" applyAlignment="1">
      <alignment horizontal="center" vertical="center" wrapText="1"/>
      <protection/>
    </xf>
    <xf numFmtId="49" fontId="16" fillId="0" borderId="10" xfId="44" applyNumberFormat="1" applyFont="1" applyBorder="1" applyAlignment="1" applyProtection="1">
      <alignment horizontal="center" vertical="center" wrapText="1"/>
      <protection/>
    </xf>
    <xf numFmtId="49" fontId="16" fillId="0" borderId="10" xfId="44" applyNumberFormat="1" applyFont="1" applyBorder="1" applyAlignment="1">
      <alignment horizontal="center" vertical="center" wrapText="1"/>
      <protection/>
    </xf>
    <xf numFmtId="49" fontId="16" fillId="33" borderId="10" xfId="44" applyNumberFormat="1" applyFont="1" applyFill="1" applyBorder="1" applyAlignment="1">
      <alignment horizontal="center" vertical="center" wrapText="1"/>
      <protection/>
    </xf>
    <xf numFmtId="49" fontId="16" fillId="0" borderId="10" xfId="44" applyNumberFormat="1" applyFont="1" applyFill="1" applyBorder="1" applyAlignment="1">
      <alignment horizontal="center" vertical="center" wrapText="1"/>
      <protection/>
    </xf>
    <xf numFmtId="0" fontId="17" fillId="0" borderId="10" xfId="44" applyFont="1" applyBorder="1" applyAlignment="1">
      <alignment vertical="center" wrapText="1"/>
      <protection/>
    </xf>
    <xf numFmtId="168" fontId="16" fillId="0" borderId="10" xfId="44" applyNumberFormat="1" applyFont="1" applyFill="1" applyBorder="1" applyAlignment="1" applyProtection="1">
      <alignment vertical="center"/>
      <protection/>
    </xf>
    <xf numFmtId="1" fontId="16" fillId="37" borderId="10" xfId="44" applyNumberFormat="1" applyFont="1" applyFill="1" applyBorder="1" applyAlignment="1" applyProtection="1">
      <alignment vertical="center"/>
      <protection locked="0"/>
    </xf>
    <xf numFmtId="1" fontId="16" fillId="0" borderId="10" xfId="44" applyNumberFormat="1" applyFont="1" applyFill="1" applyBorder="1" applyAlignment="1" applyProtection="1">
      <alignment vertical="center"/>
      <protection/>
    </xf>
    <xf numFmtId="168" fontId="16" fillId="0" borderId="0" xfId="44" applyNumberFormat="1" applyFont="1" applyBorder="1" applyProtection="1">
      <alignment/>
      <protection/>
    </xf>
    <xf numFmtId="168" fontId="16" fillId="0" borderId="10" xfId="44" applyNumberFormat="1" applyFont="1" applyBorder="1" applyAlignment="1" applyProtection="1">
      <alignment vertical="center"/>
      <protection/>
    </xf>
    <xf numFmtId="0" fontId="16" fillId="0" borderId="0" xfId="44" applyFont="1" applyBorder="1" applyProtection="1">
      <alignment/>
      <protection/>
    </xf>
    <xf numFmtId="0" fontId="16" fillId="0" borderId="10" xfId="44" applyFont="1" applyBorder="1" applyAlignment="1">
      <alignment vertical="center" wrapText="1"/>
      <protection/>
    </xf>
    <xf numFmtId="0" fontId="16" fillId="0" borderId="0" xfId="44" applyFont="1" applyBorder="1">
      <alignment/>
      <protection/>
    </xf>
    <xf numFmtId="168" fontId="16" fillId="0" borderId="28" xfId="44" applyNumberFormat="1" applyFont="1" applyBorder="1" applyAlignment="1" applyProtection="1">
      <alignment vertical="center"/>
      <protection/>
    </xf>
    <xf numFmtId="49" fontId="17" fillId="0" borderId="17" xfId="44" applyNumberFormat="1" applyFont="1" applyBorder="1" applyAlignment="1">
      <alignment horizontal="center" vertical="center" wrapText="1"/>
      <protection/>
    </xf>
    <xf numFmtId="1" fontId="16" fillId="33" borderId="17" xfId="44" applyNumberFormat="1" applyFont="1" applyFill="1" applyBorder="1" applyAlignment="1" applyProtection="1">
      <alignment vertical="center"/>
      <protection locked="0"/>
    </xf>
    <xf numFmtId="1" fontId="16" fillId="33" borderId="24" xfId="44" applyNumberFormat="1" applyFont="1" applyFill="1" applyBorder="1" applyAlignment="1" applyProtection="1">
      <alignment vertical="center"/>
      <protection locked="0"/>
    </xf>
    <xf numFmtId="1" fontId="16" fillId="33" borderId="38" xfId="44" applyNumberFormat="1" applyFont="1" applyFill="1" applyBorder="1" applyAlignment="1" applyProtection="1">
      <alignment vertical="center"/>
      <protection locked="0"/>
    </xf>
    <xf numFmtId="1" fontId="16" fillId="0" borderId="17" xfId="44" applyNumberFormat="1" applyFont="1" applyFill="1" applyBorder="1" applyAlignment="1" applyProtection="1">
      <alignment vertical="center"/>
      <protection locked="0"/>
    </xf>
    <xf numFmtId="1" fontId="16" fillId="0" borderId="17" xfId="44" applyNumberFormat="1" applyFont="1" applyFill="1" applyBorder="1" applyAlignment="1" applyProtection="1">
      <alignment vertical="center"/>
      <protection/>
    </xf>
    <xf numFmtId="168" fontId="16" fillId="0" borderId="30" xfId="44" applyNumberFormat="1" applyFont="1" applyBorder="1" applyAlignment="1" applyProtection="1">
      <alignment vertical="center"/>
      <protection/>
    </xf>
    <xf numFmtId="0" fontId="16" fillId="0" borderId="10" xfId="44" applyFont="1" applyBorder="1" applyAlignment="1">
      <alignment wrapText="1"/>
      <protection/>
    </xf>
    <xf numFmtId="49" fontId="16" fillId="0" borderId="10" xfId="44" applyNumberFormat="1" applyFont="1" applyBorder="1" applyAlignment="1">
      <alignment horizontal="center" wrapText="1"/>
      <protection/>
    </xf>
    <xf numFmtId="1" fontId="16" fillId="34" borderId="10" xfId="44" applyNumberFormat="1" applyFont="1" applyFill="1" applyBorder="1" applyAlignment="1" applyProtection="1">
      <alignment vertical="center"/>
      <protection locked="0"/>
    </xf>
    <xf numFmtId="0" fontId="17" fillId="0" borderId="0" xfId="44" applyFont="1" applyBorder="1" applyAlignment="1" applyProtection="1">
      <alignment vertical="center" wrapText="1"/>
      <protection locked="0"/>
    </xf>
    <xf numFmtId="49" fontId="17" fillId="0" borderId="0" xfId="44" applyNumberFormat="1" applyFont="1" applyBorder="1" applyAlignment="1" applyProtection="1">
      <alignment horizontal="center" vertical="center" wrapText="1"/>
      <protection locked="0"/>
    </xf>
    <xf numFmtId="168" fontId="16" fillId="0" borderId="0" xfId="44" applyNumberFormat="1" applyFont="1" applyBorder="1" applyAlignment="1" applyProtection="1">
      <alignment vertical="center"/>
      <protection locked="0"/>
    </xf>
    <xf numFmtId="0" fontId="16" fillId="0" borderId="0" xfId="44" applyFont="1" applyBorder="1" applyProtection="1">
      <alignment/>
      <protection locked="0"/>
    </xf>
    <xf numFmtId="0" fontId="17" fillId="0" borderId="0" xfId="44" applyFont="1" applyBorder="1" applyAlignment="1" applyProtection="1">
      <alignment horizontal="left" wrapText="1"/>
      <protection locked="0"/>
    </xf>
    <xf numFmtId="49" fontId="17" fillId="0" borderId="0" xfId="44" applyNumberFormat="1" applyFont="1" applyBorder="1" applyAlignment="1" applyProtection="1">
      <alignment horizontal="center" wrapText="1"/>
      <protection locked="0"/>
    </xf>
    <xf numFmtId="0" fontId="17" fillId="0" borderId="0" xfId="44" applyFont="1" applyBorder="1" applyProtection="1">
      <alignment/>
      <protection locked="0"/>
    </xf>
    <xf numFmtId="0" fontId="16" fillId="0" borderId="0" xfId="44" applyFont="1" applyAlignment="1" applyProtection="1">
      <alignment wrapText="1"/>
      <protection locked="0"/>
    </xf>
    <xf numFmtId="49" fontId="16" fillId="0" borderId="0" xfId="44" applyNumberFormat="1" applyFont="1" applyAlignment="1" applyProtection="1">
      <alignment horizontal="center" wrapText="1"/>
      <protection locked="0"/>
    </xf>
    <xf numFmtId="0" fontId="16" fillId="0" borderId="0" xfId="44" applyFont="1" applyProtection="1">
      <alignment/>
      <protection locked="0"/>
    </xf>
    <xf numFmtId="0" fontId="7" fillId="0" borderId="0" xfId="40" applyFont="1">
      <alignment/>
      <protection/>
    </xf>
    <xf numFmtId="49" fontId="7" fillId="0" borderId="0" xfId="40" applyNumberFormat="1" applyFont="1">
      <alignment/>
      <protection/>
    </xf>
    <xf numFmtId="49" fontId="6" fillId="0" borderId="0" xfId="36" applyNumberFormat="1" applyFont="1" applyBorder="1" applyAlignment="1" applyProtection="1">
      <alignment horizontal="center" vertical="center" wrapText="1"/>
      <protection/>
    </xf>
    <xf numFmtId="0" fontId="7" fillId="0" borderId="0" xfId="36" applyFont="1" applyAlignment="1">
      <alignment horizontal="center" vertical="center" wrapText="1"/>
      <protection/>
    </xf>
    <xf numFmtId="0" fontId="6" fillId="0" borderId="0" xfId="39" applyFont="1" applyAlignment="1" applyProtection="1">
      <alignment horizontal="left" vertical="top" wrapText="1"/>
      <protection/>
    </xf>
    <xf numFmtId="0" fontId="7" fillId="0" borderId="0" xfId="41" applyFont="1" applyAlignment="1" applyProtection="1">
      <alignment vertical="top"/>
      <protection/>
    </xf>
    <xf numFmtId="0" fontId="7" fillId="0" borderId="0" xfId="40" applyFont="1" applyProtection="1">
      <alignment/>
      <protection/>
    </xf>
    <xf numFmtId="1" fontId="7" fillId="0" borderId="0" xfId="40" applyNumberFormat="1" applyFont="1" applyProtection="1">
      <alignment/>
      <protection locked="0"/>
    </xf>
    <xf numFmtId="0" fontId="7" fillId="0" borderId="0" xfId="39" applyFont="1" applyAlignment="1">
      <alignment horizontal="center"/>
      <protection/>
    </xf>
    <xf numFmtId="1" fontId="6" fillId="0" borderId="0" xfId="39" applyNumberFormat="1" applyFont="1" applyBorder="1" applyAlignment="1" applyProtection="1">
      <alignment vertical="top" wrapText="1"/>
      <protection/>
    </xf>
    <xf numFmtId="0" fontId="7" fillId="0" borderId="0" xfId="41" applyFont="1" applyAlignment="1" applyProtection="1">
      <alignment vertical="top" wrapText="1"/>
      <protection/>
    </xf>
    <xf numFmtId="1" fontId="7" fillId="0" borderId="0" xfId="39" applyNumberFormat="1" applyFont="1" applyBorder="1" applyAlignment="1" applyProtection="1">
      <alignment vertical="top" wrapText="1"/>
      <protection locked="0"/>
    </xf>
    <xf numFmtId="1" fontId="7" fillId="0" borderId="0" xfId="39" applyNumberFormat="1" applyFont="1" applyBorder="1" applyAlignment="1">
      <alignment vertical="top" wrapText="1"/>
      <protection/>
    </xf>
    <xf numFmtId="0" fontId="6" fillId="0" borderId="0" xfId="36" applyFont="1" applyAlignment="1" applyProtection="1">
      <alignment horizontal="left" vertical="center" wrapText="1"/>
      <protection/>
    </xf>
    <xf numFmtId="49" fontId="6" fillId="0" borderId="0" xfId="36" applyNumberFormat="1" applyFont="1" applyAlignment="1" applyProtection="1">
      <alignment horizontal="left" vertical="center" wrapText="1"/>
      <protection/>
    </xf>
    <xf numFmtId="1" fontId="7" fillId="0" borderId="0" xfId="36" applyNumberFormat="1" applyFont="1" applyAlignment="1" applyProtection="1">
      <alignment horizontal="left" vertical="center" wrapText="1"/>
      <protection/>
    </xf>
    <xf numFmtId="0" fontId="6" fillId="0" borderId="0" xfId="36" applyFont="1" applyProtection="1">
      <alignment/>
      <protection/>
    </xf>
    <xf numFmtId="0" fontId="6" fillId="0" borderId="17" xfId="36" applyFont="1" applyBorder="1" applyAlignment="1" applyProtection="1">
      <alignment horizontal="center" vertical="center" wrapText="1"/>
      <protection/>
    </xf>
    <xf numFmtId="49" fontId="6" fillId="0" borderId="28" xfId="36" applyNumberFormat="1" applyFont="1" applyBorder="1" applyAlignment="1" applyProtection="1">
      <alignment horizontal="center" vertical="center" wrapText="1"/>
      <protection/>
    </xf>
    <xf numFmtId="1" fontId="6" fillId="0" borderId="38" xfId="36" applyNumberFormat="1" applyFont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center" vertical="center" wrapText="1"/>
      <protection/>
    </xf>
    <xf numFmtId="0" fontId="6" fillId="0" borderId="0" xfId="36" applyFont="1" applyBorder="1" applyProtection="1">
      <alignment/>
      <protection/>
    </xf>
    <xf numFmtId="0" fontId="6" fillId="0" borderId="0" xfId="40" applyFont="1" applyProtection="1">
      <alignment/>
      <protection/>
    </xf>
    <xf numFmtId="0" fontId="6" fillId="0" borderId="0" xfId="40" applyFont="1">
      <alignment/>
      <protection/>
    </xf>
    <xf numFmtId="49" fontId="6" fillId="0" borderId="30" xfId="36" applyNumberFormat="1" applyFont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left" vertical="center" wrapText="1"/>
      <protection/>
    </xf>
    <xf numFmtId="0" fontId="6" fillId="0" borderId="10" xfId="36" applyFont="1" applyBorder="1" applyProtection="1">
      <alignment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1" fontId="7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center" vertical="center" wrapText="1"/>
      <protection/>
    </xf>
    <xf numFmtId="0" fontId="7" fillId="0" borderId="0" xfId="36" applyFont="1" applyBorder="1" applyProtection="1">
      <alignment/>
      <protection/>
    </xf>
    <xf numFmtId="49" fontId="6" fillId="0" borderId="10" xfId="36" applyNumberFormat="1" applyFont="1" applyBorder="1" applyAlignment="1" applyProtection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7" fillId="0" borderId="10" xfId="36" applyFont="1" applyBorder="1" applyAlignment="1" applyProtection="1">
      <alignment horizontal="left" vertical="center" wrapText="1"/>
      <protection/>
    </xf>
    <xf numFmtId="49" fontId="7" fillId="0" borderId="10" xfId="36" applyNumberFormat="1" applyFont="1" applyBorder="1" applyAlignment="1" applyProtection="1">
      <alignment horizontal="center" vertical="center" wrapText="1"/>
      <protection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7" fillId="0" borderId="10" xfId="36" applyNumberFormat="1" applyFont="1" applyBorder="1" applyAlignment="1" applyProtection="1">
      <alignment horizontal="center" vertical="center" wrapText="1"/>
      <protection/>
    </xf>
    <xf numFmtId="49" fontId="6" fillId="0" borderId="10" xfId="36" applyNumberFormat="1" applyFont="1" applyBorder="1" applyAlignment="1" applyProtection="1">
      <alignment horizontal="left" vertical="center" wrapText="1"/>
      <protection/>
    </xf>
    <xf numFmtId="0" fontId="7" fillId="0" borderId="10" xfId="36" applyFont="1" applyFill="1" applyBorder="1" applyAlignment="1" applyProtection="1">
      <alignment horizontal="right" vertical="center" wrapText="1"/>
      <protection/>
    </xf>
    <xf numFmtId="0" fontId="7" fillId="0" borderId="10" xfId="36" applyFont="1" applyFill="1" applyBorder="1" applyAlignment="1" applyProtection="1">
      <alignment horizontal="center" vertical="center" wrapText="1"/>
      <protection/>
    </xf>
    <xf numFmtId="0" fontId="7" fillId="0" borderId="10" xfId="36" applyFont="1" applyBorder="1" applyAlignment="1" applyProtection="1">
      <alignment horizontal="right" vertical="center" wrapText="1"/>
      <protection/>
    </xf>
    <xf numFmtId="0" fontId="6" fillId="0" borderId="0" xfId="36" applyFont="1" applyBorder="1" applyAlignment="1" applyProtection="1">
      <alignment horizontal="left" vertical="center" wrapText="1"/>
      <protection/>
    </xf>
    <xf numFmtId="49" fontId="6" fillId="0" borderId="0" xfId="36" applyNumberFormat="1" applyFont="1" applyBorder="1" applyAlignment="1" applyProtection="1">
      <alignment horizontal="left" vertical="center" wrapText="1"/>
      <protection/>
    </xf>
    <xf numFmtId="0" fontId="7" fillId="0" borderId="0" xfId="36" applyFont="1" applyBorder="1" applyAlignment="1" applyProtection="1">
      <alignment horizontal="right" vertical="center" wrapText="1"/>
      <protection/>
    </xf>
    <xf numFmtId="0" fontId="7" fillId="0" borderId="0" xfId="40" applyFont="1" applyBorder="1">
      <alignment/>
      <protection/>
    </xf>
    <xf numFmtId="0" fontId="7" fillId="0" borderId="0" xfId="36" applyFont="1" applyBorder="1" applyAlignment="1" applyProtection="1">
      <alignment horizontal="left" vertical="center" wrapText="1"/>
      <protection/>
    </xf>
    <xf numFmtId="0" fontId="6" fillId="0" borderId="38" xfId="36" applyFont="1" applyBorder="1" applyAlignment="1" applyProtection="1">
      <alignment horizontal="center" vertical="center" wrapText="1"/>
      <protection/>
    </xf>
    <xf numFmtId="0" fontId="6" fillId="0" borderId="10" xfId="36" applyFont="1" applyBorder="1" applyAlignment="1" applyProtection="1">
      <alignment horizontal="center"/>
      <protection/>
    </xf>
    <xf numFmtId="0" fontId="7" fillId="0" borderId="10" xfId="36" applyFont="1" applyBorder="1" applyAlignment="1" applyProtection="1">
      <alignment horizontal="right"/>
      <protection/>
    </xf>
    <xf numFmtId="0" fontId="7" fillId="0" borderId="10" xfId="36" applyFont="1" applyBorder="1" applyAlignment="1" applyProtection="1">
      <alignment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34" borderId="10" xfId="36" applyNumberFormat="1" applyFont="1" applyFill="1" applyBorder="1" applyAlignment="1" applyProtection="1">
      <alignment horizontal="right"/>
      <protection locked="0"/>
    </xf>
    <xf numFmtId="1" fontId="7" fillId="35" borderId="10" xfId="36" applyNumberFormat="1" applyFont="1" applyFill="1" applyBorder="1" applyAlignment="1" applyProtection="1">
      <alignment horizontal="right"/>
      <protection locked="0"/>
    </xf>
    <xf numFmtId="1" fontId="7" fillId="0" borderId="10" xfId="36" applyNumberFormat="1" applyFont="1" applyBorder="1" applyAlignment="1" applyProtection="1">
      <alignment horizontal="right"/>
      <protection/>
    </xf>
    <xf numFmtId="49" fontId="18" fillId="0" borderId="10" xfId="36" applyNumberFormat="1" applyFont="1" applyBorder="1" applyAlignment="1" applyProtection="1">
      <alignment horizontal="center" vertical="center" wrapText="1"/>
      <protection/>
    </xf>
    <xf numFmtId="49" fontId="7" fillId="0" borderId="0" xfId="36" applyNumberFormat="1" applyFont="1" applyBorder="1" applyAlignment="1" applyProtection="1">
      <alignment horizontal="center" vertical="center" wrapText="1"/>
      <protection/>
    </xf>
    <xf numFmtId="1" fontId="7" fillId="0" borderId="0" xfId="36" applyNumberFormat="1" applyFont="1" applyBorder="1" applyAlignment="1" applyProtection="1">
      <alignment horizontal="left" vertical="center" wrapText="1"/>
      <protection/>
    </xf>
    <xf numFmtId="1" fontId="7" fillId="0" borderId="0" xfId="36" applyNumberFormat="1" applyFont="1" applyBorder="1" applyProtection="1">
      <alignment/>
      <protection/>
    </xf>
    <xf numFmtId="0" fontId="6" fillId="0" borderId="0" xfId="36" applyFont="1" applyBorder="1" applyAlignment="1" applyProtection="1">
      <alignment horizontal="center"/>
      <protection/>
    </xf>
    <xf numFmtId="0" fontId="6" fillId="0" borderId="0" xfId="40" applyFont="1" applyAlignment="1" applyProtection="1">
      <alignment horizontal="center"/>
      <protection/>
    </xf>
    <xf numFmtId="0" fontId="6" fillId="0" borderId="0" xfId="40" applyFont="1" applyAlignment="1">
      <alignment horizontal="center"/>
      <protection/>
    </xf>
    <xf numFmtId="1" fontId="7" fillId="0" borderId="10" xfId="36" applyNumberFormat="1" applyFont="1" applyFill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7" fillId="0" borderId="0" xfId="36" applyFont="1" applyAlignment="1" applyProtection="1">
      <alignment horizontal="left" vertical="center" wrapText="1"/>
      <protection locked="0"/>
    </xf>
    <xf numFmtId="49" fontId="7" fillId="0" borderId="0" xfId="36" applyNumberFormat="1" applyFont="1" applyAlignment="1" applyProtection="1">
      <alignment horizontal="left" vertical="center" wrapText="1"/>
      <protection locked="0"/>
    </xf>
    <xf numFmtId="0" fontId="7" fillId="0" borderId="0" xfId="36" applyFont="1" applyProtection="1">
      <alignment/>
      <protection locked="0"/>
    </xf>
    <xf numFmtId="0" fontId="7" fillId="0" borderId="0" xfId="40" applyFont="1" applyProtection="1">
      <alignment/>
      <protection locked="0"/>
    </xf>
    <xf numFmtId="49" fontId="7" fillId="0" borderId="0" xfId="40" applyNumberFormat="1" applyFont="1" applyProtection="1">
      <alignment/>
      <protection locked="0"/>
    </xf>
    <xf numFmtId="49" fontId="7" fillId="0" borderId="0" xfId="40" applyNumberFormat="1" applyFont="1" applyProtection="1">
      <alignment/>
      <protection/>
    </xf>
    <xf numFmtId="0" fontId="7" fillId="0" borderId="0" xfId="37" applyFont="1" applyAlignment="1" applyProtection="1">
      <alignment vertical="center" wrapText="1"/>
      <protection locked="0"/>
    </xf>
    <xf numFmtId="49" fontId="7" fillId="0" borderId="0" xfId="37" applyNumberFormat="1" applyFont="1" applyAlignment="1" applyProtection="1">
      <alignment vertical="center" wrapText="1"/>
      <protection locked="0"/>
    </xf>
    <xf numFmtId="0" fontId="6" fillId="0" borderId="0" xfId="37" applyFont="1" applyAlignment="1" applyProtection="1">
      <alignment vertical="center" wrapText="1"/>
      <protection locked="0"/>
    </xf>
    <xf numFmtId="0" fontId="6" fillId="0" borderId="0" xfId="37" applyFont="1" applyProtection="1">
      <alignment/>
      <protection locked="0"/>
    </xf>
    <xf numFmtId="0" fontId="6" fillId="0" borderId="0" xfId="39" applyFont="1" applyAlignment="1" applyProtection="1">
      <alignment vertical="top" wrapText="1"/>
      <protection/>
    </xf>
    <xf numFmtId="0" fontId="7" fillId="0" borderId="0" xfId="39" applyFont="1" applyAlignment="1" applyProtection="1">
      <alignment horizontal="left"/>
      <protection/>
    </xf>
    <xf numFmtId="0" fontId="6" fillId="0" borderId="0" xfId="39" applyFont="1" applyBorder="1" applyAlignment="1" applyProtection="1">
      <alignment vertical="top" wrapText="1"/>
      <protection/>
    </xf>
    <xf numFmtId="49" fontId="6" fillId="0" borderId="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 applyProtection="1">
      <alignment vertical="top" wrapText="1"/>
      <protection/>
    </xf>
    <xf numFmtId="0" fontId="6" fillId="0" borderId="17" xfId="37" applyFont="1" applyBorder="1" applyAlignment="1" applyProtection="1">
      <alignment horizontal="center" vertical="center" wrapText="1"/>
      <protection/>
    </xf>
    <xf numFmtId="49" fontId="6" fillId="0" borderId="28" xfId="37" applyNumberFormat="1" applyFont="1" applyBorder="1" applyAlignment="1" applyProtection="1">
      <alignment horizontal="center" vertical="center" wrapText="1"/>
      <protection/>
    </xf>
    <xf numFmtId="0" fontId="6" fillId="0" borderId="10" xfId="37" applyFont="1" applyBorder="1" applyAlignment="1" applyProtection="1">
      <alignment horizontal="center" vertical="center" wrapText="1"/>
      <protection/>
    </xf>
    <xf numFmtId="0" fontId="6" fillId="0" borderId="0" xfId="40" applyFont="1" applyBorder="1" applyProtection="1">
      <alignment/>
      <protection/>
    </xf>
    <xf numFmtId="49" fontId="6" fillId="0" borderId="35" xfId="37" applyNumberFormat="1" applyFont="1" applyBorder="1" applyAlignment="1" applyProtection="1">
      <alignment horizontal="center" vertical="center" wrapText="1"/>
      <protection/>
    </xf>
    <xf numFmtId="0" fontId="6" fillId="0" borderId="28" xfId="37" applyFont="1" applyBorder="1" applyAlignment="1" applyProtection="1">
      <alignment horizontal="center" vertical="center" wrapText="1"/>
      <protection/>
    </xf>
    <xf numFmtId="0" fontId="6" fillId="0" borderId="38" xfId="37" applyFont="1" applyBorder="1" applyAlignment="1" applyProtection="1">
      <alignment horizontal="center" vertical="center" wrapText="1"/>
      <protection/>
    </xf>
    <xf numFmtId="170" fontId="6" fillId="0" borderId="10" xfId="52" applyFont="1" applyFill="1" applyBorder="1" applyAlignment="1" applyProtection="1">
      <alignment horizontal="center" vertical="center" wrapText="1"/>
      <protection/>
    </xf>
    <xf numFmtId="49" fontId="6" fillId="0" borderId="30" xfId="37" applyNumberFormat="1" applyFont="1" applyBorder="1" applyAlignment="1" applyProtection="1">
      <alignment horizontal="center" vertical="center" wrapText="1"/>
      <protection/>
    </xf>
    <xf numFmtId="0" fontId="6" fillId="0" borderId="30" xfId="37" applyFont="1" applyBorder="1" applyAlignment="1" applyProtection="1">
      <alignment horizontal="center" vertical="center" wrapText="1"/>
      <protection/>
    </xf>
    <xf numFmtId="0" fontId="7" fillId="0" borderId="10" xfId="37" applyFont="1" applyBorder="1" applyAlignment="1" applyProtection="1">
      <alignment horizontal="center" vertical="center" wrapText="1"/>
      <protection/>
    </xf>
    <xf numFmtId="49" fontId="7" fillId="0" borderId="30" xfId="37" applyNumberFormat="1" applyFont="1" applyBorder="1" applyAlignment="1" applyProtection="1">
      <alignment horizontal="center" vertical="center" wrapText="1"/>
      <protection/>
    </xf>
    <xf numFmtId="0" fontId="7" fillId="0" borderId="30" xfId="37" applyFont="1" applyBorder="1" applyAlignment="1" applyProtection="1">
      <alignment horizontal="center" vertical="center" wrapText="1"/>
      <protection/>
    </xf>
    <xf numFmtId="0" fontId="7" fillId="0" borderId="0" xfId="40" applyFont="1" applyBorder="1" applyProtection="1">
      <alignment/>
      <protection/>
    </xf>
    <xf numFmtId="0" fontId="6" fillId="0" borderId="10" xfId="37" applyFont="1" applyBorder="1" applyAlignment="1" applyProtection="1">
      <alignment horizontal="left" vertical="center" wrapText="1"/>
      <protection/>
    </xf>
    <xf numFmtId="49" fontId="6" fillId="0" borderId="10" xfId="37" applyNumberFormat="1" applyFont="1" applyBorder="1" applyAlignment="1" applyProtection="1">
      <alignment horizontal="left" vertical="center" wrapText="1"/>
      <protection/>
    </xf>
    <xf numFmtId="0" fontId="7" fillId="0" borderId="10" xfId="37" applyFont="1" applyBorder="1" applyAlignment="1" applyProtection="1">
      <alignment horizontal="left" vertical="center" wrapText="1"/>
      <protection/>
    </xf>
    <xf numFmtId="49" fontId="7" fillId="0" borderId="10" xfId="37" applyNumberFormat="1" applyFont="1" applyBorder="1" applyAlignment="1" applyProtection="1">
      <alignment horizontal="center" vertical="center" wrapText="1"/>
      <protection/>
    </xf>
    <xf numFmtId="1" fontId="7" fillId="34" borderId="17" xfId="41" applyNumberFormat="1" applyFont="1" applyFill="1" applyBorder="1" applyAlignment="1" applyProtection="1">
      <alignment horizontal="center" vertical="top" wrapText="1"/>
      <protection locked="0"/>
    </xf>
    <xf numFmtId="1" fontId="7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37" applyNumberFormat="1" applyFont="1" applyBorder="1" applyAlignment="1" applyProtection="1">
      <alignment horizontal="center" vertical="center" wrapText="1"/>
      <protection/>
    </xf>
    <xf numFmtId="1" fontId="7" fillId="35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7" applyFont="1" applyBorder="1" applyAlignment="1" applyProtection="1">
      <alignment horizontal="righ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49" fontId="6" fillId="0" borderId="10" xfId="37" applyNumberFormat="1" applyFont="1" applyBorder="1" applyAlignment="1" applyProtection="1">
      <alignment horizontal="center" vertical="center" wrapText="1"/>
      <protection/>
    </xf>
    <xf numFmtId="1" fontId="7" fillId="0" borderId="0" xfId="40" applyNumberFormat="1" applyFont="1" applyBorder="1" applyProtection="1">
      <alignment/>
      <protection/>
    </xf>
    <xf numFmtId="1" fontId="7" fillId="34" borderId="10" xfId="40" applyNumberFormat="1" applyFont="1" applyFill="1" applyBorder="1" applyAlignment="1" applyProtection="1">
      <alignment horizontal="center"/>
      <protection locked="0"/>
    </xf>
    <xf numFmtId="0" fontId="7" fillId="0" borderId="10" xfId="37" applyFont="1" applyFill="1" applyBorder="1" applyAlignment="1" applyProtection="1">
      <alignment vertical="center" wrapText="1"/>
      <protection/>
    </xf>
    <xf numFmtId="49" fontId="7" fillId="0" borderId="10" xfId="37" applyNumberFormat="1" applyFont="1" applyFill="1" applyBorder="1" applyAlignment="1" applyProtection="1">
      <alignment horizontal="center" vertical="center" wrapText="1"/>
      <protection/>
    </xf>
    <xf numFmtId="0" fontId="6" fillId="0" borderId="0" xfId="37" applyFont="1" applyBorder="1" applyAlignment="1" applyProtection="1">
      <alignment horizontal="right" vertical="center" wrapText="1"/>
      <protection/>
    </xf>
    <xf numFmtId="49" fontId="6" fillId="0" borderId="0" xfId="37" applyNumberFormat="1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1" fontId="7" fillId="0" borderId="0" xfId="37" applyNumberFormat="1" applyFont="1" applyBorder="1" applyAlignment="1" applyProtection="1">
      <alignment horizontal="left" vertical="center" wrapText="1"/>
      <protection/>
    </xf>
    <xf numFmtId="1" fontId="7" fillId="0" borderId="0" xfId="37" applyNumberFormat="1" applyFont="1" applyAlignment="1" applyProtection="1">
      <alignment vertical="center" wrapText="1"/>
      <protection locked="0"/>
    </xf>
    <xf numFmtId="0" fontId="6" fillId="0" borderId="0" xfId="37" applyFont="1" applyAlignment="1" applyProtection="1">
      <alignment horizontal="left" vertical="center" wrapText="1"/>
      <protection locked="0"/>
    </xf>
    <xf numFmtId="0" fontId="6" fillId="0" borderId="0" xfId="37" applyFont="1" applyAlignment="1" applyProtection="1">
      <alignment horizontal="center" vertical="center" wrapText="1"/>
      <protection locked="0"/>
    </xf>
    <xf numFmtId="1" fontId="7" fillId="0" borderId="0" xfId="40" applyNumberFormat="1" applyFont="1" applyProtection="1">
      <alignment/>
      <protection/>
    </xf>
    <xf numFmtId="0" fontId="5" fillId="0" borderId="0" xfId="40" applyFont="1">
      <alignment/>
      <protection/>
    </xf>
    <xf numFmtId="49" fontId="5" fillId="0" borderId="0" xfId="40" applyNumberFormat="1" applyFont="1">
      <alignment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12" fillId="0" borderId="0" xfId="38" applyNumberFormat="1" applyFont="1" applyAlignment="1">
      <alignment horizontal="center" vertical="center" wrapText="1"/>
      <protection/>
    </xf>
    <xf numFmtId="49" fontId="12" fillId="0" borderId="0" xfId="38" applyNumberFormat="1" applyFont="1" applyAlignment="1">
      <alignment horizontal="center" vertical="center" wrapText="1"/>
      <protection/>
    </xf>
    <xf numFmtId="0" fontId="12" fillId="0" borderId="0" xfId="39" applyFont="1" applyAlignment="1">
      <alignment vertical="top" wrapText="1"/>
      <protection/>
    </xf>
    <xf numFmtId="0" fontId="7" fillId="0" borderId="0" xfId="41" applyFont="1" applyAlignment="1" applyProtection="1">
      <alignment horizontal="right" vertical="top"/>
      <protection locked="0"/>
    </xf>
    <xf numFmtId="0" fontId="12" fillId="0" borderId="0" xfId="38" applyNumberFormat="1" applyFont="1" applyAlignment="1" applyProtection="1">
      <alignment horizontal="center" vertical="center" wrapText="1"/>
      <protection locked="0"/>
    </xf>
    <xf numFmtId="0" fontId="12" fillId="0" borderId="0" xfId="39" applyFont="1" applyBorder="1" applyAlignment="1">
      <alignment vertical="top" wrapText="1"/>
      <protection/>
    </xf>
    <xf numFmtId="0" fontId="5" fillId="0" borderId="0" xfId="39" applyNumberFormat="1" applyFont="1" applyAlignment="1">
      <alignment horizontal="center"/>
      <protection/>
    </xf>
    <xf numFmtId="0" fontId="7" fillId="0" borderId="0" xfId="41" applyFont="1" applyAlignment="1" applyProtection="1">
      <alignment horizontal="right" vertical="top" wrapText="1"/>
      <protection locked="0"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49" fontId="12" fillId="0" borderId="0" xfId="39" applyNumberFormat="1" applyFont="1" applyBorder="1" applyAlignment="1">
      <alignment vertical="top" wrapText="1"/>
      <protection/>
    </xf>
    <xf numFmtId="0" fontId="5" fillId="0" borderId="0" xfId="39" applyFont="1" applyBorder="1" applyAlignment="1">
      <alignment vertical="top" wrapText="1"/>
      <protection/>
    </xf>
    <xf numFmtId="0" fontId="12" fillId="0" borderId="0" xfId="39" applyFont="1" applyBorder="1" applyAlignment="1">
      <alignment horizontal="right" vertical="top" wrapText="1"/>
      <protection/>
    </xf>
    <xf numFmtId="0" fontId="12" fillId="0" borderId="10" xfId="38" applyFont="1" applyBorder="1" applyAlignment="1">
      <alignment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12" fillId="0" borderId="10" xfId="38" applyFont="1" applyBorder="1" applyAlignment="1">
      <alignment horizontal="center" vertical="center" wrapText="1"/>
      <protection/>
    </xf>
    <xf numFmtId="0" fontId="12" fillId="0" borderId="0" xfId="40" applyFont="1" applyBorder="1">
      <alignment/>
      <protection/>
    </xf>
    <xf numFmtId="0" fontId="12" fillId="0" borderId="0" xfId="40" applyFont="1">
      <alignment/>
      <protection/>
    </xf>
    <xf numFmtId="0" fontId="12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left" vertical="center" wrapText="1"/>
      <protection/>
    </xf>
    <xf numFmtId="1" fontId="5" fillId="0" borderId="10" xfId="38" applyNumberFormat="1" applyFont="1" applyBorder="1" applyAlignment="1">
      <alignment horizontal="righ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9" fillId="0" borderId="10" xfId="38" applyNumberFormat="1" applyFont="1" applyBorder="1" applyAlignment="1">
      <alignment horizontal="center" vertical="center" wrapText="1"/>
      <protection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0" fillId="0" borderId="10" xfId="38" applyFont="1" applyBorder="1" applyAlignment="1">
      <alignment horizontal="right" vertical="center" wrapText="1"/>
      <protection/>
    </xf>
    <xf numFmtId="49" fontId="20" fillId="0" borderId="10" xfId="38" applyNumberFormat="1" applyFont="1" applyBorder="1" applyAlignment="1">
      <alignment horizontal="center" vertical="center" wrapText="1"/>
      <protection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0" fontId="5" fillId="0" borderId="0" xfId="40" applyFont="1" applyProtection="1">
      <alignment/>
      <protection/>
    </xf>
    <xf numFmtId="49" fontId="21" fillId="0" borderId="10" xfId="38" applyNumberFormat="1" applyFont="1" applyBorder="1" applyAlignment="1">
      <alignment horizontal="center" vertical="center" wrapText="1"/>
      <protection/>
    </xf>
    <xf numFmtId="0" fontId="10" fillId="0" borderId="10" xfId="38" applyFont="1" applyBorder="1" applyAlignment="1">
      <alignment horizontal="left" vertical="center" wrapText="1"/>
      <protection/>
    </xf>
    <xf numFmtId="0" fontId="12" fillId="0" borderId="0" xfId="38" applyFont="1" applyBorder="1" applyAlignment="1">
      <alignment horizontal="left" vertical="center" wrapText="1"/>
      <protection/>
    </xf>
    <xf numFmtId="49" fontId="12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12" fillId="0" borderId="0" xfId="38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0" fontId="13" fillId="0" borderId="0" xfId="43" applyFont="1" applyProtection="1">
      <alignment/>
      <protection/>
    </xf>
    <xf numFmtId="0" fontId="13" fillId="0" borderId="0" xfId="43" applyFont="1">
      <alignment/>
      <protection/>
    </xf>
    <xf numFmtId="0" fontId="14" fillId="0" borderId="0" xfId="41" applyFont="1" applyBorder="1" applyAlignment="1" applyProtection="1">
      <alignment vertical="top" wrapText="1"/>
      <protection/>
    </xf>
    <xf numFmtId="0" fontId="13" fillId="0" borderId="0" xfId="41" applyFont="1" applyAlignment="1" applyProtection="1">
      <alignment vertical="top"/>
      <protection/>
    </xf>
    <xf numFmtId="0" fontId="13" fillId="0" borderId="0" xfId="43" applyFont="1" applyAlignment="1" applyProtection="1">
      <alignment horizontal="left" wrapText="1"/>
      <protection/>
    </xf>
    <xf numFmtId="0" fontId="13" fillId="0" borderId="0" xfId="41" applyFont="1" applyAlignment="1" applyProtection="1">
      <alignment vertical="top" wrapText="1"/>
      <protection/>
    </xf>
    <xf numFmtId="0" fontId="13" fillId="0" borderId="0" xfId="43" applyFont="1" applyBorder="1" applyAlignment="1" applyProtection="1">
      <alignment wrapText="1"/>
      <protection/>
    </xf>
    <xf numFmtId="0" fontId="13" fillId="0" borderId="0" xfId="43" applyFont="1" applyAlignment="1" applyProtection="1">
      <alignment horizontal="center" wrapText="1"/>
      <protection/>
    </xf>
    <xf numFmtId="0" fontId="14" fillId="0" borderId="0" xfId="43" applyFont="1" applyAlignment="1" applyProtection="1">
      <alignment horizontal="right"/>
      <protection/>
    </xf>
    <xf numFmtId="0" fontId="14" fillId="0" borderId="10" xfId="43" applyFont="1" applyBorder="1" applyAlignment="1" applyProtection="1">
      <alignment horizontal="center" vertical="center" wrapText="1"/>
      <protection/>
    </xf>
    <xf numFmtId="0" fontId="14" fillId="0" borderId="38" xfId="43" applyFont="1" applyBorder="1" applyAlignment="1" applyProtection="1">
      <alignment horizontal="center" vertical="center" wrapText="1"/>
      <protection/>
    </xf>
    <xf numFmtId="0" fontId="14" fillId="0" borderId="17" xfId="43" applyFont="1" applyBorder="1" applyAlignment="1" applyProtection="1">
      <alignment horizontal="center" vertical="center" wrapText="1"/>
      <protection/>
    </xf>
    <xf numFmtId="0" fontId="14" fillId="0" borderId="30" xfId="43" applyFont="1" applyBorder="1" applyAlignment="1" applyProtection="1">
      <alignment horizontal="center"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168" fontId="14" fillId="0" borderId="10" xfId="43" applyNumberFormat="1" applyFont="1" applyBorder="1" applyAlignment="1" applyProtection="1">
      <alignment vertical="center"/>
      <protection/>
    </xf>
    <xf numFmtId="0" fontId="13" fillId="0" borderId="10" xfId="43" applyFont="1" applyBorder="1" applyAlignment="1" applyProtection="1">
      <alignment wrapText="1"/>
      <protection/>
    </xf>
    <xf numFmtId="0" fontId="13" fillId="0" borderId="10" xfId="43" applyFont="1" applyBorder="1" applyProtection="1">
      <alignment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3" fillId="0" borderId="10" xfId="43" applyFont="1" applyFill="1" applyBorder="1" applyProtection="1">
      <alignment/>
      <protection/>
    </xf>
    <xf numFmtId="168" fontId="13" fillId="0" borderId="10" xfId="43" applyNumberFormat="1" applyFont="1" applyFill="1" applyBorder="1" applyAlignment="1" applyProtection="1">
      <alignment vertical="center"/>
      <protection/>
    </xf>
    <xf numFmtId="0" fontId="13" fillId="0" borderId="10" xfId="43" applyFont="1" applyBorder="1" applyAlignment="1" applyProtection="1">
      <alignment vertical="center" wrapText="1"/>
      <protection/>
    </xf>
    <xf numFmtId="168" fontId="13" fillId="0" borderId="10" xfId="43" applyNumberFormat="1" applyFont="1" applyBorder="1" applyAlignment="1" applyProtection="1">
      <alignment horizontal="center"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1" fontId="13" fillId="34" borderId="10" xfId="43" applyNumberFormat="1" applyFont="1" applyFill="1" applyBorder="1" applyProtection="1">
      <alignment/>
      <protection locked="0"/>
    </xf>
    <xf numFmtId="0" fontId="13" fillId="0" borderId="10" xfId="43" applyFont="1" applyFill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horizontal="right" vertical="center" wrapText="1"/>
      <protection/>
    </xf>
    <xf numFmtId="49" fontId="15" fillId="0" borderId="10" xfId="43" applyNumberFormat="1" applyFont="1" applyBorder="1" applyAlignment="1" applyProtection="1">
      <alignment horizontal="center" wrapText="1"/>
      <protection/>
    </xf>
    <xf numFmtId="1" fontId="13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3" fillId="37" borderId="10" xfId="43" applyNumberFormat="1" applyFont="1" applyFill="1" applyBorder="1" applyAlignment="1" applyProtection="1">
      <alignment vertical="center"/>
      <protection locked="0"/>
    </xf>
    <xf numFmtId="0" fontId="15" fillId="0" borderId="10" xfId="43" applyFont="1" applyBorder="1" applyAlignment="1" applyProtection="1">
      <alignment horizontal="center" wrapText="1"/>
      <protection/>
    </xf>
    <xf numFmtId="1" fontId="13" fillId="35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168" fontId="15" fillId="0" borderId="10" xfId="43" applyNumberFormat="1" applyFont="1" applyBorder="1" applyAlignment="1" applyProtection="1">
      <alignment horizontal="center" vertical="center"/>
      <protection/>
    </xf>
    <xf numFmtId="168" fontId="13" fillId="0" borderId="10" xfId="43" applyNumberFormat="1" applyFont="1" applyBorder="1" applyAlignment="1" applyProtection="1">
      <alignment vertical="center"/>
      <protection/>
    </xf>
    <xf numFmtId="1" fontId="13" fillId="0" borderId="10" xfId="43" applyNumberFormat="1" applyFont="1" applyBorder="1" applyAlignment="1" applyProtection="1">
      <alignment vertical="center"/>
      <protection/>
    </xf>
    <xf numFmtId="0" fontId="13" fillId="0" borderId="38" xfId="43" applyFont="1" applyBorder="1" applyAlignment="1" applyProtection="1">
      <alignment horizontal="center" vertical="center" wrapText="1"/>
      <protection/>
    </xf>
    <xf numFmtId="0" fontId="15" fillId="0" borderId="38" xfId="43" applyFont="1" applyBorder="1" applyAlignment="1" applyProtection="1">
      <alignment horizontal="center" vertical="center" wrapText="1"/>
      <protection/>
    </xf>
    <xf numFmtId="168" fontId="13" fillId="0" borderId="10" xfId="43" applyNumberFormat="1" applyFont="1" applyBorder="1" applyProtection="1">
      <alignment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5" fillId="0" borderId="38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0" fontId="22" fillId="0" borderId="10" xfId="43" applyFont="1" applyBorder="1" applyAlignment="1" applyProtection="1">
      <alignment vertical="center" wrapText="1"/>
      <protection/>
    </xf>
    <xf numFmtId="0" fontId="13" fillId="0" borderId="14" xfId="43" applyFont="1" applyBorder="1" applyAlignment="1" applyProtection="1">
      <alignment vertical="center" wrapText="1"/>
      <protection/>
    </xf>
    <xf numFmtId="49" fontId="13" fillId="0" borderId="38" xfId="43" applyNumberFormat="1" applyFont="1" applyBorder="1" applyAlignment="1" applyProtection="1">
      <alignment horizontal="center" vertical="center" wrapText="1"/>
      <protection/>
    </xf>
    <xf numFmtId="1" fontId="14" fillId="37" borderId="10" xfId="43" applyNumberFormat="1" applyFont="1" applyFill="1" applyBorder="1" applyAlignment="1" applyProtection="1">
      <alignment vertical="center"/>
      <protection locked="0"/>
    </xf>
    <xf numFmtId="0" fontId="13" fillId="0" borderId="24" xfId="43" applyFont="1" applyBorder="1" applyAlignment="1" applyProtection="1">
      <alignment vertical="center" wrapText="1"/>
      <protection/>
    </xf>
    <xf numFmtId="1" fontId="14" fillId="34" borderId="38" xfId="43" applyNumberFormat="1" applyFont="1" applyFill="1" applyBorder="1" applyAlignment="1" applyProtection="1">
      <alignment vertical="center"/>
      <protection locked="0"/>
    </xf>
    <xf numFmtId="0" fontId="14" fillId="0" borderId="17" xfId="43" applyFont="1" applyBorder="1" applyAlignment="1" applyProtection="1">
      <alignment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168" fontId="14" fillId="0" borderId="38" xfId="43" applyNumberFormat="1" applyFont="1" applyFill="1" applyBorder="1" applyAlignment="1" applyProtection="1">
      <alignment vertical="center"/>
      <protection/>
    </xf>
    <xf numFmtId="0" fontId="23" fillId="0" borderId="10" xfId="43" applyFont="1" applyBorder="1" applyAlignment="1" applyProtection="1">
      <alignment vertical="center" wrapText="1"/>
      <protection/>
    </xf>
    <xf numFmtId="49" fontId="14" fillId="0" borderId="10" xfId="43" applyNumberFormat="1" applyFont="1" applyBorder="1" applyAlignment="1" applyProtection="1">
      <alignment horizontal="center" wrapText="1"/>
      <protection/>
    </xf>
    <xf numFmtId="168" fontId="13" fillId="0" borderId="10" xfId="43" applyNumberFormat="1" applyFont="1" applyFill="1" applyBorder="1" applyProtection="1">
      <alignment/>
      <protection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49" fontId="24" fillId="0" borderId="10" xfId="43" applyNumberFormat="1" applyFont="1" applyBorder="1" applyAlignment="1" applyProtection="1">
      <alignment horizontal="center" wrapText="1"/>
      <protection/>
    </xf>
    <xf numFmtId="0" fontId="14" fillId="0" borderId="0" xfId="43" applyFont="1" applyBorder="1" applyAlignment="1" applyProtection="1">
      <alignment wrapText="1"/>
      <protection locked="0"/>
    </xf>
    <xf numFmtId="1" fontId="13" fillId="0" borderId="0" xfId="43" applyNumberFormat="1" applyFont="1" applyBorder="1" applyProtection="1">
      <alignment/>
      <protection locked="0"/>
    </xf>
    <xf numFmtId="0" fontId="14" fillId="0" borderId="0" xfId="43" applyFont="1" applyBorder="1" applyAlignment="1" applyProtection="1">
      <alignment horizontal="right" vertical="center" wrapText="1"/>
      <protection locked="0"/>
    </xf>
    <xf numFmtId="0" fontId="13" fillId="0" borderId="0" xfId="43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25" fillId="0" borderId="0" xfId="43" applyFont="1" applyBorder="1" applyAlignment="1">
      <alignment vertical="center" wrapText="1"/>
      <protection/>
    </xf>
    <xf numFmtId="0" fontId="25" fillId="0" borderId="0" xfId="43" applyFont="1" applyBorder="1" applyAlignment="1" applyProtection="1">
      <alignment vertical="center" wrapText="1"/>
      <protection locked="0"/>
    </xf>
    <xf numFmtId="1" fontId="13" fillId="0" borderId="0" xfId="43" applyNumberFormat="1" applyFont="1" applyProtection="1">
      <alignment/>
      <protection locked="0"/>
    </xf>
    <xf numFmtId="0" fontId="14" fillId="0" borderId="0" xfId="41" applyFont="1" applyBorder="1" applyAlignment="1" applyProtection="1">
      <alignment horizontal="left" vertical="top" wrapText="1"/>
      <protection locked="0"/>
    </xf>
    <xf numFmtId="0" fontId="13" fillId="0" borderId="0" xfId="43" applyFont="1" applyBorder="1" applyAlignment="1">
      <alignment wrapText="1"/>
      <protection/>
    </xf>
    <xf numFmtId="1" fontId="13" fillId="0" borderId="0" xfId="43" applyNumberFormat="1" applyFont="1" applyBorder="1">
      <alignment/>
      <protection/>
    </xf>
    <xf numFmtId="1" fontId="13" fillId="0" borderId="0" xfId="43" applyNumberFormat="1" applyFont="1">
      <alignment/>
      <protection/>
    </xf>
    <xf numFmtId="0" fontId="13" fillId="0" borderId="0" xfId="43" applyFont="1" applyBorder="1">
      <alignment/>
      <protection/>
    </xf>
    <xf numFmtId="0" fontId="13" fillId="0" borderId="0" xfId="43" applyFont="1" applyAlignment="1">
      <alignment wrapText="1"/>
      <protection/>
    </xf>
    <xf numFmtId="0" fontId="13" fillId="0" borderId="0" xfId="40" applyFont="1" applyProtection="1">
      <alignment/>
      <protection locked="0"/>
    </xf>
    <xf numFmtId="0" fontId="13" fillId="0" borderId="0" xfId="40" applyFont="1">
      <alignment/>
      <protection/>
    </xf>
    <xf numFmtId="0" fontId="14" fillId="0" borderId="0" xfId="39" applyFont="1" applyAlignment="1" applyProtection="1">
      <alignment horizontal="center"/>
      <protection/>
    </xf>
    <xf numFmtId="0" fontId="13" fillId="0" borderId="0" xfId="39" applyFont="1" applyAlignment="1" applyProtection="1">
      <alignment horizontal="left"/>
      <protection/>
    </xf>
    <xf numFmtId="0" fontId="14" fillId="0" borderId="0" xfId="39" applyFont="1" applyAlignment="1" applyProtection="1">
      <alignment horizontal="left"/>
      <protection/>
    </xf>
    <xf numFmtId="0" fontId="13" fillId="0" borderId="0" xfId="39" applyFont="1" applyBorder="1" applyAlignment="1" applyProtection="1">
      <alignment vertical="top" wrapText="1"/>
      <protection/>
    </xf>
    <xf numFmtId="0" fontId="13" fillId="0" borderId="0" xfId="39" applyFont="1" applyBorder="1" applyAlignment="1" applyProtection="1">
      <alignment horizontal="center" vertical="top" wrapText="1"/>
      <protection/>
    </xf>
    <xf numFmtId="0" fontId="13" fillId="0" borderId="0" xfId="39" applyFont="1" applyProtection="1">
      <alignment/>
      <protection/>
    </xf>
    <xf numFmtId="0" fontId="14" fillId="0" borderId="0" xfId="39" applyFont="1" applyBorder="1" applyAlignment="1" applyProtection="1">
      <alignment vertical="top" wrapText="1"/>
      <protection/>
    </xf>
    <xf numFmtId="0" fontId="14" fillId="0" borderId="0" xfId="39" applyFont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horizontal="center" vertical="center" wrapText="1"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4" fillId="0" borderId="0" xfId="40" applyFont="1">
      <alignment/>
      <protection/>
    </xf>
    <xf numFmtId="0" fontId="14" fillId="0" borderId="10" xfId="39" applyFont="1" applyBorder="1" applyAlignment="1" applyProtection="1">
      <alignment horizontal="center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vertical="top" wrapText="1"/>
      <protection/>
    </xf>
    <xf numFmtId="49" fontId="14" fillId="33" borderId="10" xfId="39" applyNumberFormat="1" applyFont="1" applyFill="1" applyBorder="1" applyAlignment="1" applyProtection="1">
      <alignment vertical="top" wrapText="1"/>
      <protection/>
    </xf>
    <xf numFmtId="0" fontId="13" fillId="33" borderId="10" xfId="39" applyFont="1" applyFill="1" applyBorder="1" applyAlignment="1" applyProtection="1">
      <alignment horizontal="left" vertical="center" wrapText="1"/>
      <protection/>
    </xf>
    <xf numFmtId="0" fontId="13" fillId="0" borderId="10" xfId="39" applyFont="1" applyBorder="1" applyProtection="1">
      <alignment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0" xfId="39" applyFont="1" applyFill="1" applyBorder="1" applyAlignment="1" applyProtection="1">
      <alignment horizontal="center" vertical="center" wrapText="1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40" applyFont="1" applyProtection="1">
      <alignment/>
      <protection/>
    </xf>
    <xf numFmtId="0" fontId="13" fillId="0" borderId="10" xfId="39" applyFont="1" applyBorder="1" applyAlignment="1" applyProtection="1">
      <alignment/>
      <protection/>
    </xf>
    <xf numFmtId="0" fontId="13" fillId="0" borderId="10" xfId="39" applyFont="1" applyBorder="1" applyAlignment="1" applyProtection="1">
      <alignment wrapText="1"/>
      <protection/>
    </xf>
    <xf numFmtId="49" fontId="13" fillId="0" borderId="10" xfId="39" applyNumberFormat="1" applyFont="1" applyBorder="1" applyAlignment="1" applyProtection="1">
      <alignment horizontal="center" vertical="center"/>
      <protection/>
    </xf>
    <xf numFmtId="1" fontId="13" fillId="34" borderId="10" xfId="39" applyNumberFormat="1" applyFont="1" applyFill="1" applyBorder="1" applyAlignment="1" applyProtection="1">
      <alignment vertical="center"/>
      <protection locked="0"/>
    </xf>
    <xf numFmtId="1" fontId="13" fillId="34" borderId="10" xfId="39" applyNumberFormat="1" applyFont="1" applyFill="1" applyBorder="1" applyAlignment="1" applyProtection="1">
      <alignment horizontal="center" vertical="center"/>
      <protection locked="0"/>
    </xf>
    <xf numFmtId="0" fontId="13" fillId="0" borderId="0" xfId="40" applyFont="1" applyAlignment="1" applyProtection="1">
      <alignment/>
      <protection/>
    </xf>
    <xf numFmtId="0" fontId="13" fillId="0" borderId="0" xfId="40" applyFont="1" applyAlignment="1">
      <alignment/>
      <protection/>
    </xf>
    <xf numFmtId="0" fontId="13" fillId="0" borderId="10" xfId="39" applyFont="1" applyBorder="1" applyAlignment="1" applyProtection="1">
      <alignment vertical="center" wrapText="1"/>
      <protection/>
    </xf>
    <xf numFmtId="0" fontId="15" fillId="0" borderId="10" xfId="39" applyFont="1" applyBorder="1" applyAlignment="1" applyProtection="1">
      <alignment horizontal="right"/>
      <protection/>
    </xf>
    <xf numFmtId="49" fontId="15" fillId="0" borderId="10" xfId="39" applyNumberFormat="1" applyFont="1" applyBorder="1" applyAlignment="1" applyProtection="1">
      <alignment horizontal="center" vertical="center" wrapText="1"/>
      <protection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5" fillId="0" borderId="10" xfId="39" applyNumberFormat="1" applyFont="1" applyBorder="1" applyAlignment="1" applyProtection="1">
      <alignment vertical="center" wrapText="1"/>
      <protection/>
    </xf>
    <xf numFmtId="1" fontId="15" fillId="0" borderId="10" xfId="39" applyNumberFormat="1" applyFont="1" applyBorder="1" applyAlignment="1" applyProtection="1">
      <alignment horizontal="center" vertical="center" wrapText="1"/>
      <protection/>
    </xf>
    <xf numFmtId="0" fontId="15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Border="1" applyProtection="1">
      <alignment/>
      <protection/>
    </xf>
    <xf numFmtId="0" fontId="14" fillId="0" borderId="10" xfId="39" applyFont="1" applyBorder="1" applyAlignment="1" applyProtection="1">
      <alignment horizontal="left"/>
      <protection/>
    </xf>
    <xf numFmtId="1" fontId="15" fillId="34" borderId="10" xfId="39" applyNumberFormat="1" applyFont="1" applyFill="1" applyBorder="1" applyAlignment="1" applyProtection="1">
      <alignment vertical="center" wrapText="1"/>
      <protection locked="0"/>
    </xf>
    <xf numFmtId="1" fontId="15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39" applyFont="1" applyBorder="1" applyAlignment="1" applyProtection="1">
      <alignment horizontal="left" vertical="center" wrapText="1"/>
      <protection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49" fontId="15" fillId="0" borderId="28" xfId="39" applyNumberFormat="1" applyFont="1" applyBorder="1" applyAlignment="1" applyProtection="1">
      <alignment horizontal="center" vertical="center" wrapText="1"/>
      <protection/>
    </xf>
    <xf numFmtId="1" fontId="15" fillId="0" borderId="28" xfId="39" applyNumberFormat="1" applyFont="1" applyBorder="1" applyAlignment="1" applyProtection="1">
      <alignment vertical="center" wrapText="1"/>
      <protection/>
    </xf>
    <xf numFmtId="0" fontId="15" fillId="0" borderId="28" xfId="39" applyFont="1" applyBorder="1" applyAlignment="1" applyProtection="1">
      <alignment vertical="center" wrapText="1"/>
      <protection/>
    </xf>
    <xf numFmtId="0" fontId="13" fillId="0" borderId="28" xfId="39" applyFont="1" applyFill="1" applyBorder="1" applyAlignment="1" applyProtection="1">
      <alignment horizontal="center" vertical="center" wrapText="1"/>
      <protection/>
    </xf>
    <xf numFmtId="0" fontId="15" fillId="0" borderId="28" xfId="39" applyFont="1" applyBorder="1" applyAlignment="1" applyProtection="1">
      <alignment horizontal="center" vertical="center" wrapText="1"/>
      <protection/>
    </xf>
    <xf numFmtId="0" fontId="14" fillId="0" borderId="17" xfId="39" applyFont="1" applyBorder="1" applyAlignment="1" applyProtection="1">
      <alignment vertical="top" wrapText="1"/>
      <protection/>
    </xf>
    <xf numFmtId="49" fontId="13" fillId="33" borderId="17" xfId="39" applyNumberFormat="1" applyFont="1" applyFill="1" applyBorder="1" applyAlignment="1" applyProtection="1">
      <alignment horizontal="center" vertical="center" wrapText="1"/>
      <protection/>
    </xf>
    <xf numFmtId="1" fontId="13" fillId="33" borderId="24" xfId="39" applyNumberFormat="1" applyFont="1" applyFill="1" applyBorder="1" applyAlignment="1" applyProtection="1">
      <alignment vertical="center" wrapText="1"/>
      <protection/>
    </xf>
    <xf numFmtId="1" fontId="13" fillId="33" borderId="24" xfId="39" applyNumberFormat="1" applyFont="1" applyFill="1" applyBorder="1" applyAlignment="1" applyProtection="1">
      <alignment horizontal="center" vertical="center" wrapText="1"/>
      <protection/>
    </xf>
    <xf numFmtId="1" fontId="13" fillId="33" borderId="24" xfId="39" applyNumberFormat="1" applyFont="1" applyFill="1" applyBorder="1" applyAlignment="1" applyProtection="1">
      <alignment horizontal="left" vertical="center" wrapText="1"/>
      <protection/>
    </xf>
    <xf numFmtId="1" fontId="13" fillId="33" borderId="38" xfId="39" applyNumberFormat="1" applyFont="1" applyFill="1" applyBorder="1" applyAlignment="1" applyProtection="1">
      <alignment horizontal="center" vertical="center" wrapText="1"/>
      <protection/>
    </xf>
    <xf numFmtId="0" fontId="26" fillId="0" borderId="10" xfId="39" applyFont="1" applyBorder="1" applyAlignment="1" applyProtection="1">
      <alignment vertical="top" wrapText="1"/>
      <protection/>
    </xf>
    <xf numFmtId="49" fontId="13" fillId="0" borderId="30" xfId="39" applyNumberFormat="1" applyFont="1" applyBorder="1" applyAlignment="1" applyProtection="1">
      <alignment horizontal="center" vertical="center" wrapText="1"/>
      <protection/>
    </xf>
    <xf numFmtId="0" fontId="13" fillId="0" borderId="30" xfId="39" applyFont="1" applyBorder="1" applyAlignment="1" applyProtection="1">
      <alignment vertical="center" wrapText="1"/>
      <protection/>
    </xf>
    <xf numFmtId="0" fontId="13" fillId="0" borderId="30" xfId="39" applyFont="1" applyFill="1" applyBorder="1" applyAlignment="1" applyProtection="1">
      <alignment horizontal="center" vertical="center" wrapText="1"/>
      <protection/>
    </xf>
    <xf numFmtId="0" fontId="13" fillId="0" borderId="30" xfId="39" applyFont="1" applyBorder="1" applyAlignment="1" applyProtection="1">
      <alignment horizontal="center" vertical="center" wrapText="1"/>
      <protection/>
    </xf>
    <xf numFmtId="1" fontId="13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vertical="top" wrapText="1"/>
      <protection/>
    </xf>
    <xf numFmtId="0" fontId="15" fillId="0" borderId="10" xfId="39" applyFont="1" applyBorder="1" applyAlignment="1" applyProtection="1">
      <alignment vertical="center" wrapText="1"/>
      <protection/>
    </xf>
    <xf numFmtId="1" fontId="13" fillId="37" borderId="10" xfId="39" applyNumberFormat="1" applyFont="1" applyFill="1" applyBorder="1" applyAlignment="1" applyProtection="1">
      <alignment vertical="center" wrapText="1"/>
      <protection locked="0"/>
    </xf>
    <xf numFmtId="0" fontId="27" fillId="0" borderId="0" xfId="40" applyFont="1" applyProtection="1">
      <alignment/>
      <protection/>
    </xf>
    <xf numFmtId="0" fontId="27" fillId="0" borderId="0" xfId="40" applyFont="1">
      <alignment/>
      <protection/>
    </xf>
    <xf numFmtId="0" fontId="13" fillId="0" borderId="0" xfId="39" applyFont="1" applyProtection="1">
      <alignment/>
      <protection locked="0"/>
    </xf>
    <xf numFmtId="1" fontId="13" fillId="0" borderId="0" xfId="39" applyNumberFormat="1" applyFont="1" applyAlignment="1" applyProtection="1">
      <alignment vertical="center" wrapText="1"/>
      <protection locked="0"/>
    </xf>
    <xf numFmtId="1" fontId="13" fillId="0" borderId="0" xfId="39" applyNumberFormat="1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center" wrapText="1"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Protection="1">
      <alignment/>
      <protection locked="0"/>
    </xf>
    <xf numFmtId="0" fontId="13" fillId="0" borderId="0" xfId="39" applyFont="1" applyAlignment="1" applyProtection="1">
      <alignment/>
      <protection locked="0"/>
    </xf>
    <xf numFmtId="0" fontId="13" fillId="0" borderId="0" xfId="40" applyFont="1" applyAlignment="1" applyProtection="1">
      <alignment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7" fillId="0" borderId="35" xfId="41" applyFont="1" applyBorder="1" applyAlignment="1" applyProtection="1">
      <alignment horizontal="right" vertical="top" wrapText="1"/>
      <protection locked="0"/>
    </xf>
    <xf numFmtId="0" fontId="6" fillId="0" borderId="0" xfId="41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43" applyNumberFormat="1" applyFont="1" applyBorder="1" applyAlignment="1" applyProtection="1">
      <alignment horizontal="left"/>
      <protection locked="0"/>
    </xf>
    <xf numFmtId="0" fontId="14" fillId="0" borderId="0" xfId="43" applyFont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left" vertical="top" wrapText="1"/>
      <protection/>
    </xf>
    <xf numFmtId="0" fontId="13" fillId="0" borderId="0" xfId="43" applyFont="1" applyBorder="1" applyAlignment="1" applyProtection="1">
      <alignment horizontal="left" wrapText="1"/>
      <protection/>
    </xf>
    <xf numFmtId="167" fontId="13" fillId="0" borderId="22" xfId="41" applyNumberFormat="1" applyFont="1" applyBorder="1" applyAlignment="1" applyProtection="1">
      <alignment horizontal="left" vertical="top" wrapText="1"/>
      <protection/>
    </xf>
    <xf numFmtId="0" fontId="14" fillId="0" borderId="0" xfId="43" applyFont="1" applyBorder="1" applyAlignment="1" applyProtection="1">
      <alignment horizontal="left" wrapText="1"/>
      <protection/>
    </xf>
    <xf numFmtId="0" fontId="14" fillId="0" borderId="0" xfId="42" applyFont="1" applyBorder="1" applyAlignment="1" applyProtection="1">
      <alignment horizontal="center" vertical="center" wrapText="1"/>
      <protection locked="0"/>
    </xf>
    <xf numFmtId="0" fontId="13" fillId="0" borderId="0" xfId="42" applyFont="1" applyFill="1" applyBorder="1" applyAlignment="1" applyProtection="1">
      <alignment horizontal="center" wrapText="1"/>
      <protection locked="0"/>
    </xf>
    <xf numFmtId="0" fontId="17" fillId="0" borderId="0" xfId="44" applyFont="1" applyBorder="1" applyAlignment="1">
      <alignment horizontal="center" wrapText="1"/>
      <protection/>
    </xf>
    <xf numFmtId="0" fontId="17" fillId="0" borderId="0" xfId="41" applyNumberFormat="1" applyFont="1" applyBorder="1" applyAlignment="1" applyProtection="1">
      <alignment horizontal="left" vertical="top" wrapText="1"/>
      <protection/>
    </xf>
    <xf numFmtId="0" fontId="16" fillId="0" borderId="0" xfId="44" applyFont="1" applyBorder="1" applyAlignment="1" applyProtection="1">
      <alignment horizontal="left"/>
      <protection/>
    </xf>
    <xf numFmtId="0" fontId="16" fillId="0" borderId="0" xfId="44" applyFont="1" applyBorder="1" applyAlignment="1" applyProtection="1">
      <alignment horizontal="right"/>
      <protection/>
    </xf>
    <xf numFmtId="169" fontId="17" fillId="0" borderId="22" xfId="41" applyNumberFormat="1" applyFont="1" applyBorder="1" applyAlignment="1" applyProtection="1">
      <alignment horizontal="left" vertical="top" wrapText="1"/>
      <protection/>
    </xf>
    <xf numFmtId="0" fontId="17" fillId="0" borderId="0" xfId="44" applyFont="1" applyBorder="1" applyAlignment="1" applyProtection="1">
      <alignment horizontal="left"/>
      <protection locked="0"/>
    </xf>
    <xf numFmtId="0" fontId="17" fillId="0" borderId="38" xfId="44" applyFont="1" applyBorder="1" applyAlignment="1">
      <alignment horizontal="center" vertical="center" wrapText="1"/>
      <protection/>
    </xf>
    <xf numFmtId="0" fontId="17" fillId="0" borderId="17" xfId="44" applyFont="1" applyBorder="1" applyAlignment="1">
      <alignment horizontal="center" vertical="center" wrapText="1"/>
      <protection/>
    </xf>
    <xf numFmtId="0" fontId="17" fillId="0" borderId="10" xfId="44" applyFont="1" applyBorder="1" applyAlignment="1">
      <alignment horizontal="center" vertical="center" wrapText="1"/>
      <protection/>
    </xf>
    <xf numFmtId="0" fontId="17" fillId="0" borderId="0" xfId="44" applyFont="1" applyBorder="1" applyAlignment="1" applyProtection="1">
      <alignment horizontal="left" vertical="center" wrapText="1"/>
      <protection locked="0"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0" xfId="39" applyFont="1" applyBorder="1" applyAlignment="1" applyProtection="1">
      <alignment horizontal="center"/>
      <protection locked="0"/>
    </xf>
    <xf numFmtId="0" fontId="14" fillId="0" borderId="0" xfId="39" applyFont="1" applyBorder="1" applyAlignment="1" applyProtection="1">
      <alignment horizontal="left"/>
      <protection/>
    </xf>
    <xf numFmtId="169" fontId="14" fillId="0" borderId="0" xfId="39" applyNumberFormat="1" applyFont="1" applyBorder="1" applyAlignment="1" applyProtection="1">
      <alignment horizontal="left" vertical="top" wrapText="1"/>
      <protection/>
    </xf>
    <xf numFmtId="0" fontId="13" fillId="0" borderId="0" xfId="39" applyFont="1" applyBorder="1" applyAlignment="1" applyProtection="1">
      <alignment horizontal="right" vertical="top" wrapText="1"/>
      <protection/>
    </xf>
    <xf numFmtId="0" fontId="14" fillId="0" borderId="10" xfId="39" applyFont="1" applyBorder="1" applyAlignment="1" applyProtection="1">
      <alignment horizontal="center"/>
      <protection/>
    </xf>
    <xf numFmtId="0" fontId="13" fillId="0" borderId="0" xfId="39" applyFont="1" applyBorder="1" applyAlignment="1" applyProtection="1">
      <alignment horizontal="center"/>
      <protection locked="0"/>
    </xf>
    <xf numFmtId="0" fontId="14" fillId="0" borderId="0" xfId="39" applyFont="1" applyBorder="1" applyAlignment="1" applyProtection="1">
      <alignment horizontal="left"/>
      <protection locked="0"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0" xfId="36" applyFont="1" applyBorder="1" applyAlignment="1" applyProtection="1">
      <alignment horizontal="left" vertical="center" wrapText="1"/>
      <protection locked="0"/>
    </xf>
    <xf numFmtId="49" fontId="6" fillId="0" borderId="0" xfId="36" applyNumberFormat="1" applyFont="1" applyBorder="1" applyAlignment="1" applyProtection="1">
      <alignment horizontal="center" vertical="center" wrapText="1"/>
      <protection/>
    </xf>
    <xf numFmtId="1" fontId="6" fillId="0" borderId="0" xfId="39" applyNumberFormat="1" applyFont="1" applyBorder="1" applyAlignment="1" applyProtection="1">
      <alignment horizontal="center" vertical="top" wrapText="1"/>
      <protection/>
    </xf>
    <xf numFmtId="169" fontId="6" fillId="0" borderId="0" xfId="39" applyNumberFormat="1" applyFont="1" applyBorder="1" applyAlignment="1" applyProtection="1">
      <alignment horizontal="center" vertical="top" wrapText="1"/>
      <protection/>
    </xf>
    <xf numFmtId="0" fontId="6" fillId="0" borderId="10" xfId="36" applyFont="1" applyBorder="1" applyAlignment="1" applyProtection="1">
      <alignment horizontal="center" vertical="center" wrapText="1"/>
      <protection/>
    </xf>
    <xf numFmtId="49" fontId="7" fillId="0" borderId="0" xfId="36" applyNumberFormat="1" applyFont="1" applyBorder="1" applyAlignment="1" applyProtection="1">
      <alignment horizontal="left" vertical="center" wrapText="1"/>
      <protection/>
    </xf>
    <xf numFmtId="0" fontId="6" fillId="0" borderId="10" xfId="37" applyFont="1" applyBorder="1" applyAlignment="1" applyProtection="1">
      <alignment horizontal="center" vertical="center" wrapText="1"/>
      <protection/>
    </xf>
    <xf numFmtId="170" fontId="6" fillId="0" borderId="10" xfId="52" applyFont="1" applyFill="1" applyBorder="1" applyAlignment="1" applyProtection="1">
      <alignment horizontal="center" vertical="center" wrapText="1"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center" vertical="center" wrapText="1"/>
      <protection locked="0"/>
    </xf>
    <xf numFmtId="1" fontId="6" fillId="0" borderId="0" xfId="37" applyNumberFormat="1" applyFont="1" applyBorder="1" applyAlignment="1" applyProtection="1">
      <alignment horizontal="center" vertical="center" wrapText="1"/>
      <protection locked="0"/>
    </xf>
    <xf numFmtId="0" fontId="6" fillId="0" borderId="0" xfId="37" applyFont="1" applyBorder="1" applyAlignment="1" applyProtection="1">
      <alignment horizontal="center" vertical="center" wrapText="1"/>
      <protection locked="0"/>
    </xf>
    <xf numFmtId="0" fontId="6" fillId="0" borderId="0" xfId="39" applyNumberFormat="1" applyFont="1" applyBorder="1" applyAlignment="1" applyProtection="1">
      <alignment horizontal="left" vertical="top" wrapText="1"/>
      <protection/>
    </xf>
    <xf numFmtId="0" fontId="7" fillId="0" borderId="0" xfId="39" applyFont="1" applyBorder="1" applyAlignment="1" applyProtection="1">
      <alignment horizontal="right"/>
      <protection/>
    </xf>
    <xf numFmtId="169" fontId="6" fillId="0" borderId="0" xfId="39" applyNumberFormat="1" applyFont="1" applyBorder="1" applyAlignment="1" applyProtection="1">
      <alignment horizontal="left" vertical="top" wrapText="1"/>
      <protection/>
    </xf>
    <xf numFmtId="0" fontId="7" fillId="0" borderId="0" xfId="41" applyFont="1" applyBorder="1" applyAlignment="1" applyProtection="1">
      <alignment horizontal="right" vertical="top" wrapText="1"/>
      <protection/>
    </xf>
    <xf numFmtId="49" fontId="12" fillId="0" borderId="0" xfId="38" applyNumberFormat="1" applyFont="1" applyBorder="1" applyAlignment="1">
      <alignment horizontal="center" vertical="center" wrapText="1"/>
      <protection/>
    </xf>
    <xf numFmtId="0" fontId="12" fillId="0" borderId="0" xfId="38" applyNumberFormat="1" applyFont="1" applyBorder="1" applyAlignment="1" applyProtection="1">
      <alignment horizontal="left" vertical="center" wrapText="1"/>
      <protection locked="0"/>
    </xf>
    <xf numFmtId="169" fontId="12" fillId="0" borderId="0" xfId="39" applyNumberFormat="1" applyFont="1" applyBorder="1" applyAlignment="1" applyProtection="1">
      <alignment horizontal="left" vertical="top" wrapText="1"/>
      <protection locked="0"/>
    </xf>
    <xf numFmtId="0" fontId="12" fillId="0" borderId="0" xfId="38" applyFont="1" applyBorder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="75" zoomScaleSheetLayoutView="75" zoomScalePageLayoutView="0" workbookViewId="0" topLeftCell="A70">
      <selection activeCell="C51" sqref="C5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58" t="s">
        <v>1</v>
      </c>
      <c r="B3" s="558"/>
      <c r="C3" s="558"/>
      <c r="D3" s="558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558" t="s">
        <v>4</v>
      </c>
      <c r="B4" s="558"/>
      <c r="C4" s="558"/>
      <c r="D4" s="558"/>
      <c r="E4" s="17" t="s">
        <v>5</v>
      </c>
      <c r="F4" s="559" t="s">
        <v>6</v>
      </c>
      <c r="G4" s="559"/>
      <c r="H4" s="16">
        <v>680</v>
      </c>
    </row>
    <row r="5" spans="1:8" ht="15" customHeight="1">
      <c r="A5" s="558" t="s">
        <v>7</v>
      </c>
      <c r="B5" s="558"/>
      <c r="C5" s="558"/>
      <c r="D5" s="558"/>
      <c r="E5" s="18" t="s">
        <v>867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30</v>
      </c>
      <c r="D11" s="45">
        <v>30</v>
      </c>
      <c r="E11" s="40" t="s">
        <v>24</v>
      </c>
      <c r="F11" s="46" t="s">
        <v>25</v>
      </c>
      <c r="G11" s="47">
        <v>63</v>
      </c>
      <c r="H11" s="47">
        <v>63</v>
      </c>
    </row>
    <row r="12" spans="1:8" ht="15">
      <c r="A12" s="38" t="s">
        <v>26</v>
      </c>
      <c r="B12" s="44" t="s">
        <v>27</v>
      </c>
      <c r="C12" s="45">
        <v>2109</v>
      </c>
      <c r="D12" s="45">
        <v>2194</v>
      </c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>
        <v>384</v>
      </c>
      <c r="D13" s="45">
        <v>380</v>
      </c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>
        <v>110</v>
      </c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>
        <v>72</v>
      </c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>
        <v>16</v>
      </c>
      <c r="D17" s="45">
        <v>6</v>
      </c>
      <c r="E17" s="49" t="s">
        <v>48</v>
      </c>
      <c r="F17" s="52" t="s">
        <v>49</v>
      </c>
      <c r="G17" s="53">
        <f>G11+G14+G15+G16</f>
        <v>63</v>
      </c>
      <c r="H17" s="53">
        <f>H11+H14+H15+H16</f>
        <v>63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21</v>
      </c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2632</v>
      </c>
      <c r="D19" s="59">
        <f>SUM(D11:D18)</f>
        <v>2720</v>
      </c>
      <c r="E19" s="40" t="s">
        <v>55</v>
      </c>
      <c r="F19" s="46" t="s">
        <v>56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2815</v>
      </c>
      <c r="H21" s="63">
        <f>SUM(H22:H24)</f>
        <v>2815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0</v>
      </c>
      <c r="H22" s="47"/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1</v>
      </c>
      <c r="D24" s="45">
        <v>1</v>
      </c>
      <c r="E24" s="40" t="s">
        <v>74</v>
      </c>
      <c r="F24" s="46" t="s">
        <v>75</v>
      </c>
      <c r="G24" s="47">
        <v>2815</v>
      </c>
      <c r="H24" s="47">
        <v>2815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2815</v>
      </c>
      <c r="H25" s="53">
        <f>H19+H20+H21</f>
        <v>2815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>
        <v>3676</v>
      </c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3677</v>
      </c>
      <c r="D27" s="59">
        <f>SUM(D23:D26)</f>
        <v>1</v>
      </c>
      <c r="E27" s="66" t="s">
        <v>85</v>
      </c>
      <c r="F27" s="46" t="s">
        <v>86</v>
      </c>
      <c r="G27" s="53">
        <f>SUM(G28:G30)</f>
        <v>4256</v>
      </c>
      <c r="H27" s="53">
        <f>SUM(H28:H30)</f>
        <v>3808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4256</v>
      </c>
      <c r="H28" s="47">
        <v>3808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256</v>
      </c>
      <c r="H31" s="47">
        <v>449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4512</v>
      </c>
      <c r="H33" s="53">
        <f>H27+H31+H32</f>
        <v>4257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7390</v>
      </c>
      <c r="H36" s="53">
        <f>H25+H17+H33</f>
        <v>7135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25.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162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/>
      <c r="D54" s="45"/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6309</v>
      </c>
      <c r="D55" s="59">
        <f>D19+D20+D21+D27+D32+D45+D51+D53+D54</f>
        <v>2721</v>
      </c>
      <c r="E55" s="40" t="s">
        <v>175</v>
      </c>
      <c r="F55" s="76" t="s">
        <v>176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9</v>
      </c>
      <c r="D58" s="45">
        <v>4</v>
      </c>
      <c r="E58" s="40" t="s">
        <v>130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/>
      <c r="D59" s="45"/>
      <c r="E59" s="62" t="s">
        <v>184</v>
      </c>
      <c r="F59" s="46" t="s">
        <v>185</v>
      </c>
      <c r="G59" s="47"/>
      <c r="H59" s="47"/>
      <c r="M59" s="67"/>
    </row>
    <row r="60" spans="1:8" ht="15">
      <c r="A60" s="38" t="s">
        <v>186</v>
      </c>
      <c r="B60" s="44" t="s">
        <v>187</v>
      </c>
      <c r="C60" s="45">
        <v>545</v>
      </c>
      <c r="D60" s="45">
        <v>592</v>
      </c>
      <c r="E60" s="40" t="s">
        <v>188</v>
      </c>
      <c r="F60" s="46" t="s">
        <v>189</v>
      </c>
      <c r="G60" s="47"/>
      <c r="H60" s="47"/>
    </row>
    <row r="61" spans="1:18" ht="15">
      <c r="A61" s="38" t="s">
        <v>190</v>
      </c>
      <c r="B61" s="51" t="s">
        <v>191</v>
      </c>
      <c r="C61" s="45"/>
      <c r="D61" s="45"/>
      <c r="E61" s="49" t="s">
        <v>192</v>
      </c>
      <c r="F61" s="92" t="s">
        <v>193</v>
      </c>
      <c r="G61" s="53">
        <f>SUM(G62:G68)</f>
        <v>242</v>
      </c>
      <c r="H61" s="53">
        <f>SUM(H62:H68)</f>
        <v>298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>
        <v>0</v>
      </c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53</v>
      </c>
      <c r="B64" s="58" t="s">
        <v>202</v>
      </c>
      <c r="C64" s="59">
        <f>SUM(C58:C63)</f>
        <v>554</v>
      </c>
      <c r="D64" s="59">
        <f>SUM(D58:D63)</f>
        <v>596</v>
      </c>
      <c r="E64" s="40" t="s">
        <v>203</v>
      </c>
      <c r="F64" s="46" t="s">
        <v>204</v>
      </c>
      <c r="G64" s="47">
        <v>108</v>
      </c>
      <c r="H64" s="47">
        <v>142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/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40</v>
      </c>
      <c r="H66" s="47">
        <v>26</v>
      </c>
    </row>
    <row r="67" spans="1:8" ht="15">
      <c r="A67" s="38" t="s">
        <v>210</v>
      </c>
      <c r="B67" s="44" t="s">
        <v>211</v>
      </c>
      <c r="C67" s="45"/>
      <c r="D67" s="45"/>
      <c r="E67" s="40" t="s">
        <v>212</v>
      </c>
      <c r="F67" s="46" t="s">
        <v>213</v>
      </c>
      <c r="G67" s="47">
        <v>7</v>
      </c>
      <c r="H67" s="47">
        <v>24</v>
      </c>
    </row>
    <row r="68" spans="1:8" ht="15">
      <c r="A68" s="38" t="s">
        <v>214</v>
      </c>
      <c r="B68" s="44" t="s">
        <v>215</v>
      </c>
      <c r="C68" s="45">
        <v>271</v>
      </c>
      <c r="D68" s="45">
        <v>201</v>
      </c>
      <c r="E68" s="40" t="s">
        <v>216</v>
      </c>
      <c r="F68" s="46" t="s">
        <v>217</v>
      </c>
      <c r="G68" s="47">
        <v>87</v>
      </c>
      <c r="H68" s="47">
        <v>106</v>
      </c>
    </row>
    <row r="69" spans="1:8" ht="15">
      <c r="A69" s="38" t="s">
        <v>218</v>
      </c>
      <c r="B69" s="44" t="s">
        <v>219</v>
      </c>
      <c r="C69" s="45"/>
      <c r="D69" s="45"/>
      <c r="E69" s="62" t="s">
        <v>80</v>
      </c>
      <c r="F69" s="46" t="s">
        <v>220</v>
      </c>
      <c r="G69" s="47">
        <v>37</v>
      </c>
      <c r="H69" s="47">
        <v>33</v>
      </c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>
        <v>3</v>
      </c>
      <c r="D71" s="45"/>
      <c r="E71" s="66" t="s">
        <v>48</v>
      </c>
      <c r="F71" s="93" t="s">
        <v>227</v>
      </c>
      <c r="G71" s="94">
        <f>G59+G60+G61+G69+G70</f>
        <v>279</v>
      </c>
      <c r="H71" s="94">
        <f>H59+H60+H61+H69+H70</f>
        <v>331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/>
      <c r="D72" s="45"/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>
        <v>2</v>
      </c>
      <c r="D74" s="45">
        <v>3686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78</v>
      </c>
      <c r="B75" s="58" t="s">
        <v>236</v>
      </c>
      <c r="C75" s="59">
        <f>SUM(C67:C74)</f>
        <v>276</v>
      </c>
      <c r="D75" s="59">
        <f>SUM(D67:D74)</f>
        <v>3887</v>
      </c>
      <c r="E75" s="62" t="s">
        <v>163</v>
      </c>
      <c r="F75" s="52" t="s">
        <v>237</v>
      </c>
      <c r="G75" s="47"/>
      <c r="H75" s="47"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>
        <v>0</v>
      </c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279</v>
      </c>
      <c r="H79" s="106">
        <f>H71+H74+H75+H76</f>
        <v>331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310</v>
      </c>
      <c r="D87" s="45">
        <v>75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218</v>
      </c>
      <c r="D88" s="45">
        <v>185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528</v>
      </c>
      <c r="D91" s="59">
        <f>SUM(D87:D90)</f>
        <v>260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>
        <v>2</v>
      </c>
      <c r="D92" s="45">
        <v>2</v>
      </c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1360</v>
      </c>
      <c r="D93" s="59">
        <f>D64+D75+D84+D91+D92</f>
        <v>4745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7669</v>
      </c>
      <c r="D94" s="113">
        <f>D93+D55</f>
        <v>7466</v>
      </c>
      <c r="E94" s="114" t="s">
        <v>273</v>
      </c>
      <c r="F94" s="115" t="s">
        <v>274</v>
      </c>
      <c r="G94" s="116">
        <f>G36+G39+G55+G79</f>
        <v>7669</v>
      </c>
      <c r="H94" s="116">
        <f>H36+H39+H55+H79</f>
        <v>7466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868</v>
      </c>
      <c r="B98" s="124"/>
      <c r="C98" s="560" t="s">
        <v>276</v>
      </c>
      <c r="D98" s="560"/>
      <c r="E98" s="560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5" customHeight="1">
      <c r="A100" s="128"/>
      <c r="B100" s="128"/>
      <c r="C100" s="560" t="s">
        <v>277</v>
      </c>
      <c r="D100" s="560"/>
      <c r="E100" s="560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 scale="76" r:id="rId1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view="pageBreakPreview" zoomScaleSheetLayoutView="100" zoomScalePageLayoutView="0" workbookViewId="0" topLeftCell="A1">
      <selection activeCell="D44" sqref="D44"/>
    </sheetView>
  </sheetViews>
  <sheetFormatPr defaultColWidth="9.25390625" defaultRowHeight="12.75"/>
  <cols>
    <col min="1" max="1" width="48.125" style="480" customWidth="1"/>
    <col min="2" max="2" width="12.125" style="480" customWidth="1"/>
    <col min="3" max="3" width="13.00390625" style="409" customWidth="1"/>
    <col min="4" max="4" width="12.75390625" style="409" customWidth="1"/>
    <col min="5" max="5" width="37.25390625" style="480" customWidth="1"/>
    <col min="6" max="6" width="9.00390625" style="480" customWidth="1"/>
    <col min="7" max="7" width="11.75390625" style="409" customWidth="1"/>
    <col min="8" max="8" width="13.125" style="409" customWidth="1"/>
    <col min="9" max="16384" width="9.25390625" style="409" customWidth="1"/>
  </cols>
  <sheetData>
    <row r="1" spans="1:8" ht="12" customHeight="1">
      <c r="A1" s="563" t="s">
        <v>278</v>
      </c>
      <c r="B1" s="563"/>
      <c r="C1" s="563"/>
      <c r="D1" s="563"/>
      <c r="E1" s="563"/>
      <c r="F1" s="563"/>
      <c r="G1" s="408"/>
      <c r="H1" s="408"/>
    </row>
    <row r="2" spans="1:8" ht="20.25" customHeight="1">
      <c r="A2" s="410" t="s">
        <v>1</v>
      </c>
      <c r="B2" s="564" t="str">
        <f>'справка №1-БАЛАНС'!E3</f>
        <v>"ВЕРЕЯ ТУР" АД - Ст.Загора</v>
      </c>
      <c r="C2" s="564"/>
      <c r="D2" s="564"/>
      <c r="E2" s="564"/>
      <c r="F2" s="565" t="s">
        <v>3</v>
      </c>
      <c r="G2" s="565"/>
      <c r="H2" s="411">
        <f>'справка №1-БАЛАНС'!H3</f>
        <v>833067523</v>
      </c>
    </row>
    <row r="3" spans="1:8" ht="18.75" customHeight="1">
      <c r="A3" s="410" t="s">
        <v>279</v>
      </c>
      <c r="B3" s="564" t="str">
        <f>'справка №1-БАЛАНС'!E4</f>
        <v>неконсолидиран</v>
      </c>
      <c r="C3" s="564"/>
      <c r="D3" s="564"/>
      <c r="E3" s="564"/>
      <c r="F3" s="412" t="s">
        <v>6</v>
      </c>
      <c r="G3" s="413"/>
      <c r="H3" s="413">
        <f>'справка №1-БАЛАНС'!H4</f>
        <v>680</v>
      </c>
    </row>
    <row r="4" spans="1:8" ht="17.25" customHeight="1">
      <c r="A4" s="410" t="s">
        <v>280</v>
      </c>
      <c r="B4" s="566" t="str">
        <f>'справка №1-БАЛАНС'!E5</f>
        <v>30.06.2019 г.</v>
      </c>
      <c r="C4" s="566"/>
      <c r="D4" s="566"/>
      <c r="E4" s="414"/>
      <c r="F4" s="415"/>
      <c r="G4" s="408"/>
      <c r="H4" s="416" t="s">
        <v>281</v>
      </c>
    </row>
    <row r="5" spans="1:8" ht="31.5">
      <c r="A5" s="417" t="s">
        <v>282</v>
      </c>
      <c r="B5" s="418" t="s">
        <v>10</v>
      </c>
      <c r="C5" s="417" t="s">
        <v>11</v>
      </c>
      <c r="D5" s="419" t="s">
        <v>15</v>
      </c>
      <c r="E5" s="417" t="s">
        <v>283</v>
      </c>
      <c r="F5" s="418" t="s">
        <v>10</v>
      </c>
      <c r="G5" s="417" t="s">
        <v>11</v>
      </c>
      <c r="H5" s="417" t="s">
        <v>15</v>
      </c>
    </row>
    <row r="6" spans="1:8" ht="15.75">
      <c r="A6" s="420" t="s">
        <v>16</v>
      </c>
      <c r="B6" s="420" t="s">
        <v>17</v>
      </c>
      <c r="C6" s="420">
        <v>1</v>
      </c>
      <c r="D6" s="420">
        <v>2</v>
      </c>
      <c r="E6" s="420" t="s">
        <v>16</v>
      </c>
      <c r="F6" s="417" t="s">
        <v>17</v>
      </c>
      <c r="G6" s="417">
        <v>1</v>
      </c>
      <c r="H6" s="417">
        <v>2</v>
      </c>
    </row>
    <row r="7" spans="1:8" ht="15.75">
      <c r="A7" s="421" t="s">
        <v>284</v>
      </c>
      <c r="B7" s="421"/>
      <c r="C7" s="422"/>
      <c r="D7" s="422"/>
      <c r="E7" s="421" t="s">
        <v>285</v>
      </c>
      <c r="F7" s="423"/>
      <c r="G7" s="424"/>
      <c r="H7" s="424"/>
    </row>
    <row r="8" spans="1:8" ht="31.5">
      <c r="A8" s="425" t="s">
        <v>286</v>
      </c>
      <c r="B8" s="425"/>
      <c r="C8" s="426"/>
      <c r="D8" s="427"/>
      <c r="E8" s="425" t="s">
        <v>287</v>
      </c>
      <c r="F8" s="423"/>
      <c r="G8" s="424"/>
      <c r="H8" s="424"/>
    </row>
    <row r="9" spans="1:8" ht="15.75">
      <c r="A9" s="428" t="s">
        <v>288</v>
      </c>
      <c r="B9" s="429" t="s">
        <v>289</v>
      </c>
      <c r="C9" s="430">
        <v>262</v>
      </c>
      <c r="D9" s="430">
        <v>117</v>
      </c>
      <c r="E9" s="428" t="s">
        <v>290</v>
      </c>
      <c r="F9" s="431" t="s">
        <v>291</v>
      </c>
      <c r="G9" s="432"/>
      <c r="H9" s="432"/>
    </row>
    <row r="10" spans="1:8" ht="15.75">
      <c r="A10" s="428" t="s">
        <v>292</v>
      </c>
      <c r="B10" s="429" t="s">
        <v>293</v>
      </c>
      <c r="C10" s="430">
        <v>147</v>
      </c>
      <c r="D10" s="430">
        <v>74</v>
      </c>
      <c r="E10" s="428" t="s">
        <v>294</v>
      </c>
      <c r="F10" s="431" t="s">
        <v>295</v>
      </c>
      <c r="G10" s="432">
        <v>287</v>
      </c>
      <c r="H10" s="432">
        <v>80</v>
      </c>
    </row>
    <row r="11" spans="1:8" ht="15.75">
      <c r="A11" s="428" t="s">
        <v>296</v>
      </c>
      <c r="B11" s="429" t="s">
        <v>297</v>
      </c>
      <c r="C11" s="430">
        <v>153</v>
      </c>
      <c r="D11" s="430">
        <v>62</v>
      </c>
      <c r="E11" s="433" t="s">
        <v>298</v>
      </c>
      <c r="F11" s="431" t="s">
        <v>299</v>
      </c>
      <c r="G11" s="432">
        <v>1000</v>
      </c>
      <c r="H11" s="432">
        <v>606</v>
      </c>
    </row>
    <row r="12" spans="1:8" ht="15.75">
      <c r="A12" s="428" t="s">
        <v>300</v>
      </c>
      <c r="B12" s="429" t="s">
        <v>301</v>
      </c>
      <c r="C12" s="430">
        <v>253</v>
      </c>
      <c r="D12" s="430">
        <v>114</v>
      </c>
      <c r="E12" s="433" t="s">
        <v>80</v>
      </c>
      <c r="F12" s="431" t="s">
        <v>302</v>
      </c>
      <c r="G12" s="432">
        <v>2</v>
      </c>
      <c r="H12" s="432"/>
    </row>
    <row r="13" spans="1:18" ht="15.75">
      <c r="A13" s="428" t="s">
        <v>303</v>
      </c>
      <c r="B13" s="429" t="s">
        <v>304</v>
      </c>
      <c r="C13" s="430">
        <v>46</v>
      </c>
      <c r="D13" s="430">
        <v>22</v>
      </c>
      <c r="E13" s="434" t="s">
        <v>53</v>
      </c>
      <c r="F13" s="435" t="s">
        <v>305</v>
      </c>
      <c r="G13" s="436">
        <f>SUM(G10:G12)</f>
        <v>1289</v>
      </c>
      <c r="H13" s="424">
        <v>686</v>
      </c>
      <c r="I13" s="408"/>
      <c r="J13" s="408"/>
      <c r="K13" s="408"/>
      <c r="L13" s="408"/>
      <c r="M13" s="408"/>
      <c r="N13" s="408"/>
      <c r="O13" s="408"/>
      <c r="P13" s="408"/>
      <c r="Q13" s="408"/>
      <c r="R13" s="408"/>
    </row>
    <row r="14" spans="1:8" ht="31.5">
      <c r="A14" s="428" t="s">
        <v>306</v>
      </c>
      <c r="B14" s="429" t="s">
        <v>307</v>
      </c>
      <c r="C14" s="430">
        <v>131</v>
      </c>
      <c r="D14" s="430"/>
      <c r="E14" s="433"/>
      <c r="F14" s="437"/>
      <c r="G14" s="436"/>
      <c r="H14" s="436"/>
    </row>
    <row r="15" spans="1:8" ht="31.5">
      <c r="A15" s="428" t="s">
        <v>308</v>
      </c>
      <c r="B15" s="429" t="s">
        <v>309</v>
      </c>
      <c r="C15" s="438"/>
      <c r="D15" s="438"/>
      <c r="E15" s="425" t="s">
        <v>310</v>
      </c>
      <c r="F15" s="439" t="s">
        <v>311</v>
      </c>
      <c r="G15" s="432"/>
      <c r="H15" s="432"/>
    </row>
    <row r="16" spans="1:8" ht="15.75">
      <c r="A16" s="428" t="s">
        <v>312</v>
      </c>
      <c r="B16" s="429" t="s">
        <v>313</v>
      </c>
      <c r="C16" s="438">
        <v>10</v>
      </c>
      <c r="D16" s="438">
        <v>59</v>
      </c>
      <c r="E16" s="428" t="s">
        <v>314</v>
      </c>
      <c r="F16" s="437" t="s">
        <v>315</v>
      </c>
      <c r="G16" s="440"/>
      <c r="H16" s="440"/>
    </row>
    <row r="17" spans="1:8" ht="15.75">
      <c r="A17" s="441" t="s">
        <v>316</v>
      </c>
      <c r="B17" s="429" t="s">
        <v>317</v>
      </c>
      <c r="C17" s="442"/>
      <c r="D17" s="442"/>
      <c r="E17" s="425"/>
      <c r="F17" s="423"/>
      <c r="G17" s="436"/>
      <c r="H17" s="436"/>
    </row>
    <row r="18" spans="1:8" ht="15.75">
      <c r="A18" s="441" t="s">
        <v>318</v>
      </c>
      <c r="B18" s="429" t="s">
        <v>319</v>
      </c>
      <c r="C18" s="442"/>
      <c r="D18" s="442"/>
      <c r="E18" s="425" t="s">
        <v>320</v>
      </c>
      <c r="F18" s="423"/>
      <c r="G18" s="436"/>
      <c r="H18" s="436"/>
    </row>
    <row r="19" spans="1:15" ht="15.75">
      <c r="A19" s="434" t="s">
        <v>53</v>
      </c>
      <c r="B19" s="443" t="s">
        <v>321</v>
      </c>
      <c r="C19" s="444">
        <f>SUM(C9:C18)</f>
        <v>1002</v>
      </c>
      <c r="D19" s="444">
        <v>448</v>
      </c>
      <c r="E19" s="423" t="s">
        <v>322</v>
      </c>
      <c r="F19" s="437" t="s">
        <v>323</v>
      </c>
      <c r="G19" s="432"/>
      <c r="H19" s="432"/>
      <c r="I19" s="408"/>
      <c r="J19" s="408"/>
      <c r="K19" s="408"/>
      <c r="L19" s="408"/>
      <c r="M19" s="408"/>
      <c r="N19" s="408"/>
      <c r="O19" s="408"/>
    </row>
    <row r="20" spans="1:8" ht="15.75">
      <c r="A20" s="425"/>
      <c r="B20" s="429"/>
      <c r="C20" s="445"/>
      <c r="D20" s="445"/>
      <c r="E20" s="441" t="s">
        <v>324</v>
      </c>
      <c r="F20" s="437" t="s">
        <v>325</v>
      </c>
      <c r="G20" s="432"/>
      <c r="H20" s="432"/>
    </row>
    <row r="21" spans="1:8" ht="47.25">
      <c r="A21" s="425" t="s">
        <v>326</v>
      </c>
      <c r="B21" s="446"/>
      <c r="C21" s="445"/>
      <c r="D21" s="445"/>
      <c r="E21" s="428" t="s">
        <v>327</v>
      </c>
      <c r="F21" s="437" t="s">
        <v>328</v>
      </c>
      <c r="G21" s="432"/>
      <c r="H21" s="432"/>
    </row>
    <row r="22" spans="1:8" ht="31.5">
      <c r="A22" s="423" t="s">
        <v>329</v>
      </c>
      <c r="B22" s="446" t="s">
        <v>330</v>
      </c>
      <c r="C22" s="430"/>
      <c r="D22" s="430"/>
      <c r="E22" s="423" t="s">
        <v>331</v>
      </c>
      <c r="F22" s="437" t="s">
        <v>332</v>
      </c>
      <c r="G22" s="432"/>
      <c r="H22" s="432"/>
    </row>
    <row r="23" spans="1:8" ht="31.5">
      <c r="A23" s="428" t="s">
        <v>333</v>
      </c>
      <c r="B23" s="446" t="s">
        <v>334</v>
      </c>
      <c r="C23" s="430"/>
      <c r="D23" s="430"/>
      <c r="E23" s="428" t="s">
        <v>335</v>
      </c>
      <c r="F23" s="437" t="s">
        <v>336</v>
      </c>
      <c r="G23" s="432"/>
      <c r="H23" s="432"/>
    </row>
    <row r="24" spans="1:18" ht="31.5">
      <c r="A24" s="428" t="s">
        <v>337</v>
      </c>
      <c r="B24" s="446" t="s">
        <v>338</v>
      </c>
      <c r="C24" s="430"/>
      <c r="D24" s="430"/>
      <c r="E24" s="434" t="s">
        <v>105</v>
      </c>
      <c r="F24" s="439" t="s">
        <v>339</v>
      </c>
      <c r="G24" s="424"/>
      <c r="H24" s="424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8" ht="15.75">
      <c r="A25" s="428" t="s">
        <v>80</v>
      </c>
      <c r="B25" s="446" t="s">
        <v>340</v>
      </c>
      <c r="C25" s="430">
        <v>3</v>
      </c>
      <c r="D25" s="430">
        <v>2</v>
      </c>
      <c r="E25" s="441"/>
      <c r="F25" s="423"/>
      <c r="G25" s="436"/>
      <c r="H25" s="436"/>
    </row>
    <row r="26" spans="1:14" ht="15.75">
      <c r="A26" s="434" t="s">
        <v>78</v>
      </c>
      <c r="B26" s="447" t="s">
        <v>341</v>
      </c>
      <c r="C26" s="444">
        <v>3</v>
      </c>
      <c r="D26" s="444">
        <v>2</v>
      </c>
      <c r="E26" s="428"/>
      <c r="F26" s="423"/>
      <c r="G26" s="436"/>
      <c r="H26" s="436"/>
      <c r="I26" s="408"/>
      <c r="J26" s="408"/>
      <c r="K26" s="408"/>
      <c r="L26" s="408"/>
      <c r="M26" s="408"/>
      <c r="N26" s="408"/>
    </row>
    <row r="27" spans="1:8" ht="15.75">
      <c r="A27" s="434"/>
      <c r="B27" s="447"/>
      <c r="C27" s="445"/>
      <c r="D27" s="445"/>
      <c r="E27" s="428"/>
      <c r="F27" s="423"/>
      <c r="G27" s="436"/>
      <c r="H27" s="436"/>
    </row>
    <row r="28" spans="1:18" ht="31.5">
      <c r="A28" s="421" t="s">
        <v>342</v>
      </c>
      <c r="B28" s="418" t="s">
        <v>343</v>
      </c>
      <c r="C28" s="427">
        <v>1005</v>
      </c>
      <c r="D28" s="427">
        <v>450</v>
      </c>
      <c r="E28" s="421" t="s">
        <v>344</v>
      </c>
      <c r="F28" s="439" t="s">
        <v>345</v>
      </c>
      <c r="G28" s="424">
        <f>G13+G15+G24</f>
        <v>1289</v>
      </c>
      <c r="H28" s="424">
        <v>686</v>
      </c>
      <c r="I28" s="408"/>
      <c r="J28" s="408"/>
      <c r="K28" s="408"/>
      <c r="L28" s="408"/>
      <c r="M28" s="408"/>
      <c r="N28" s="408"/>
      <c r="O28" s="408"/>
      <c r="P28" s="408"/>
      <c r="Q28" s="408"/>
      <c r="R28" s="408"/>
    </row>
    <row r="29" spans="1:8" ht="15.75">
      <c r="A29" s="421"/>
      <c r="B29" s="418"/>
      <c r="C29" s="445"/>
      <c r="D29" s="445"/>
      <c r="E29" s="421"/>
      <c r="F29" s="437"/>
      <c r="G29" s="436"/>
      <c r="H29" s="436"/>
    </row>
    <row r="30" spans="1:18" ht="15.75">
      <c r="A30" s="421" t="s">
        <v>346</v>
      </c>
      <c r="B30" s="418" t="s">
        <v>347</v>
      </c>
      <c r="C30" s="427">
        <v>284</v>
      </c>
      <c r="D30" s="427">
        <v>236</v>
      </c>
      <c r="E30" s="421" t="s">
        <v>348</v>
      </c>
      <c r="F30" s="439" t="s">
        <v>349</v>
      </c>
      <c r="G30" s="448"/>
      <c r="H30" s="448"/>
      <c r="I30" s="408"/>
      <c r="J30" s="408"/>
      <c r="K30" s="408"/>
      <c r="L30" s="408"/>
      <c r="M30" s="408"/>
      <c r="N30" s="408"/>
      <c r="O30" s="408"/>
      <c r="P30" s="408"/>
      <c r="Q30" s="408"/>
      <c r="R30" s="408"/>
    </row>
    <row r="31" spans="1:8" ht="47.25">
      <c r="A31" s="449" t="s">
        <v>350</v>
      </c>
      <c r="B31" s="447" t="s">
        <v>351</v>
      </c>
      <c r="C31" s="430"/>
      <c r="D31" s="430"/>
      <c r="E31" s="425" t="s">
        <v>352</v>
      </c>
      <c r="F31" s="437" t="s">
        <v>353</v>
      </c>
      <c r="G31" s="432"/>
      <c r="H31" s="432"/>
    </row>
    <row r="32" spans="1:8" ht="15.75">
      <c r="A32" s="425" t="s">
        <v>354</v>
      </c>
      <c r="B32" s="450" t="s">
        <v>355</v>
      </c>
      <c r="C32" s="430"/>
      <c r="D32" s="430"/>
      <c r="E32" s="425" t="s">
        <v>356</v>
      </c>
      <c r="F32" s="437" t="s">
        <v>357</v>
      </c>
      <c r="G32" s="432"/>
      <c r="H32" s="432"/>
    </row>
    <row r="33" spans="1:18" ht="15.75">
      <c r="A33" s="451" t="s">
        <v>358</v>
      </c>
      <c r="B33" s="447" t="s">
        <v>359</v>
      </c>
      <c r="C33" s="444">
        <v>1005</v>
      </c>
      <c r="D33" s="444">
        <v>450</v>
      </c>
      <c r="E33" s="421" t="s">
        <v>360</v>
      </c>
      <c r="F33" s="439" t="s">
        <v>361</v>
      </c>
      <c r="G33" s="448">
        <f>G32+G31+G28</f>
        <v>1289</v>
      </c>
      <c r="H33" s="448">
        <v>686</v>
      </c>
      <c r="I33" s="408"/>
      <c r="J33" s="408"/>
      <c r="K33" s="408"/>
      <c r="L33" s="408"/>
      <c r="M33" s="408"/>
      <c r="N33" s="408"/>
      <c r="O33" s="408"/>
      <c r="P33" s="408"/>
      <c r="Q33" s="408"/>
      <c r="R33" s="408"/>
    </row>
    <row r="34" spans="1:18" ht="15.75">
      <c r="A34" s="451" t="s">
        <v>362</v>
      </c>
      <c r="B34" s="418" t="s">
        <v>363</v>
      </c>
      <c r="C34" s="427">
        <v>284</v>
      </c>
      <c r="D34" s="427">
        <v>236</v>
      </c>
      <c r="E34" s="451" t="s">
        <v>364</v>
      </c>
      <c r="F34" s="439" t="s">
        <v>365</v>
      </c>
      <c r="G34" s="424"/>
      <c r="H34" s="424"/>
      <c r="I34" s="408"/>
      <c r="J34" s="408"/>
      <c r="K34" s="408"/>
      <c r="L34" s="408"/>
      <c r="M34" s="408"/>
      <c r="N34" s="408"/>
      <c r="O34" s="408"/>
      <c r="P34" s="408"/>
      <c r="Q34" s="408"/>
      <c r="R34" s="408"/>
    </row>
    <row r="35" spans="1:14" ht="15.75">
      <c r="A35" s="425" t="s">
        <v>366</v>
      </c>
      <c r="B35" s="447" t="s">
        <v>367</v>
      </c>
      <c r="C35" s="444">
        <v>28</v>
      </c>
      <c r="D35" s="444">
        <v>24</v>
      </c>
      <c r="E35" s="452"/>
      <c r="F35" s="423"/>
      <c r="G35" s="436"/>
      <c r="H35" s="436"/>
      <c r="I35" s="408"/>
      <c r="J35" s="408"/>
      <c r="K35" s="408"/>
      <c r="L35" s="408"/>
      <c r="M35" s="408"/>
      <c r="N35" s="408"/>
    </row>
    <row r="36" spans="1:8" ht="31.5">
      <c r="A36" s="453" t="s">
        <v>368</v>
      </c>
      <c r="B36" s="446" t="s">
        <v>369</v>
      </c>
      <c r="C36" s="430"/>
      <c r="D36" s="430"/>
      <c r="E36" s="452"/>
      <c r="F36" s="423"/>
      <c r="G36" s="436"/>
      <c r="H36" s="436"/>
    </row>
    <row r="37" spans="1:8" ht="31.5">
      <c r="A37" s="453" t="s">
        <v>370</v>
      </c>
      <c r="B37" s="454" t="s">
        <v>371</v>
      </c>
      <c r="C37" s="455"/>
      <c r="D37" s="455"/>
      <c r="E37" s="452"/>
      <c r="F37" s="437"/>
      <c r="G37" s="436"/>
      <c r="H37" s="436"/>
    </row>
    <row r="38" spans="1:8" ht="15.75" customHeight="1">
      <c r="A38" s="456" t="s">
        <v>372</v>
      </c>
      <c r="B38" s="454" t="s">
        <v>373</v>
      </c>
      <c r="C38" s="457"/>
      <c r="D38" s="457"/>
      <c r="E38" s="452"/>
      <c r="F38" s="437"/>
      <c r="G38" s="436"/>
      <c r="H38" s="436"/>
    </row>
    <row r="39" spans="1:18" ht="34.5" customHeight="1">
      <c r="A39" s="458" t="s">
        <v>374</v>
      </c>
      <c r="B39" s="459" t="s">
        <v>375</v>
      </c>
      <c r="C39" s="460">
        <v>256</v>
      </c>
      <c r="D39" s="460">
        <v>212</v>
      </c>
      <c r="E39" s="461" t="s">
        <v>376</v>
      </c>
      <c r="F39" s="462" t="s">
        <v>377</v>
      </c>
      <c r="G39" s="463">
        <f>IF(G34&gt;0,IF(C35+G34&lt;0,0,C35+G34),IF(C34-C35&lt;0,C35-C34,0))</f>
        <v>0</v>
      </c>
      <c r="H39" s="463">
        <f>IF(H34&gt;0,IF(D35+H34&lt;0,0,D35+H34),IF(D34-D35&lt;0,D35-D34,0))</f>
        <v>0</v>
      </c>
      <c r="I39" s="408"/>
      <c r="J39" s="408"/>
      <c r="K39" s="408"/>
      <c r="L39" s="408"/>
      <c r="M39" s="408"/>
      <c r="N39" s="408"/>
      <c r="O39" s="408"/>
      <c r="P39" s="408"/>
      <c r="Q39" s="408"/>
      <c r="R39" s="408"/>
    </row>
    <row r="40" spans="1:8" ht="25.5" customHeight="1">
      <c r="A40" s="421" t="s">
        <v>378</v>
      </c>
      <c r="B40" s="420" t="s">
        <v>379</v>
      </c>
      <c r="C40" s="464"/>
      <c r="D40" s="464"/>
      <c r="E40" s="421" t="s">
        <v>378</v>
      </c>
      <c r="F40" s="462" t="s">
        <v>380</v>
      </c>
      <c r="G40" s="432"/>
      <c r="H40" s="432"/>
    </row>
    <row r="41" spans="1:18" ht="25.5" customHeight="1">
      <c r="A41" s="421" t="s">
        <v>381</v>
      </c>
      <c r="B41" s="417" t="s">
        <v>382</v>
      </c>
      <c r="C41" s="422">
        <v>256</v>
      </c>
      <c r="D41" s="422">
        <v>236</v>
      </c>
      <c r="E41" s="421" t="s">
        <v>383</v>
      </c>
      <c r="F41" s="465" t="s">
        <v>384</v>
      </c>
      <c r="G41" s="422">
        <f>IF(C39=0,IF(G39-G40&gt;0,G39-G40+C40,0),IF(C39-C40&lt;0,C40-C39+G40,0))</f>
        <v>0</v>
      </c>
      <c r="H41" s="422">
        <f>IF(D39=0,IF(H39-H40&gt;0,H39-H40+D40,0),IF(D39-D40&lt;0,D40-D39+H40,0))</f>
        <v>0</v>
      </c>
      <c r="I41" s="408"/>
      <c r="J41" s="408"/>
      <c r="K41" s="408"/>
      <c r="L41" s="408"/>
      <c r="M41" s="408"/>
      <c r="N41" s="408"/>
      <c r="O41" s="408"/>
      <c r="P41" s="408"/>
      <c r="Q41" s="408"/>
      <c r="R41" s="408"/>
    </row>
    <row r="42" spans="1:18" ht="15.75">
      <c r="A42" s="451" t="s">
        <v>385</v>
      </c>
      <c r="B42" s="417" t="s">
        <v>386</v>
      </c>
      <c r="C42" s="448">
        <v>1289</v>
      </c>
      <c r="D42" s="448">
        <v>686</v>
      </c>
      <c r="E42" s="451" t="s">
        <v>387</v>
      </c>
      <c r="F42" s="459" t="s">
        <v>388</v>
      </c>
      <c r="G42" s="448">
        <f>G39+G33</f>
        <v>1289</v>
      </c>
      <c r="H42" s="448">
        <f>H39+H33</f>
        <v>686</v>
      </c>
      <c r="I42" s="408"/>
      <c r="J42" s="408"/>
      <c r="K42" s="408"/>
      <c r="L42" s="408"/>
      <c r="M42" s="408"/>
      <c r="N42" s="408"/>
      <c r="O42" s="408"/>
      <c r="P42" s="408"/>
      <c r="Q42" s="408"/>
      <c r="R42" s="408"/>
    </row>
    <row r="43" spans="1:8" ht="15.75">
      <c r="A43" s="414"/>
      <c r="B43" s="466"/>
      <c r="C43" s="467"/>
      <c r="D43" s="467"/>
      <c r="E43" s="468"/>
      <c r="F43" s="469"/>
      <c r="G43" s="467"/>
      <c r="H43" s="467"/>
    </row>
    <row r="44" spans="1:8" ht="15.75">
      <c r="A44" s="414"/>
      <c r="B44" s="466"/>
      <c r="C44" s="467"/>
      <c r="D44" s="467"/>
      <c r="E44" s="468"/>
      <c r="F44" s="469"/>
      <c r="G44" s="467"/>
      <c r="H44" s="467"/>
    </row>
    <row r="45" spans="1:8" ht="12" customHeight="1">
      <c r="A45" s="567" t="s">
        <v>389</v>
      </c>
      <c r="B45" s="567"/>
      <c r="C45" s="567"/>
      <c r="D45" s="567"/>
      <c r="E45" s="567"/>
      <c r="F45" s="469"/>
      <c r="G45" s="467"/>
      <c r="H45" s="467"/>
    </row>
    <row r="46" spans="1:8" ht="15.75">
      <c r="A46" s="414"/>
      <c r="B46" s="466"/>
      <c r="C46" s="467"/>
      <c r="D46" s="467"/>
      <c r="E46" s="468"/>
      <c r="F46" s="469"/>
      <c r="G46" s="467"/>
      <c r="H46" s="467"/>
    </row>
    <row r="47" spans="1:8" ht="15.75">
      <c r="A47" s="414"/>
      <c r="B47" s="466"/>
      <c r="C47" s="467"/>
      <c r="D47" s="467"/>
      <c r="E47" s="468"/>
      <c r="F47" s="469"/>
      <c r="G47" s="467"/>
      <c r="H47" s="467"/>
    </row>
    <row r="48" spans="1:15" ht="27" customHeight="1">
      <c r="A48" s="470" t="s">
        <v>868</v>
      </c>
      <c r="B48" s="471"/>
      <c r="C48" s="471" t="s">
        <v>390</v>
      </c>
      <c r="D48" s="561"/>
      <c r="E48" s="561"/>
      <c r="F48" s="561"/>
      <c r="G48" s="561"/>
      <c r="H48" s="561"/>
      <c r="I48" s="408"/>
      <c r="J48" s="408"/>
      <c r="K48" s="408"/>
      <c r="L48" s="408"/>
      <c r="M48" s="408"/>
      <c r="N48" s="408"/>
      <c r="O48" s="408"/>
    </row>
    <row r="49" spans="1:8" ht="15.75">
      <c r="A49" s="472"/>
      <c r="B49" s="473"/>
      <c r="C49" s="467"/>
      <c r="D49" s="467"/>
      <c r="E49" s="469"/>
      <c r="F49" s="469"/>
      <c r="G49" s="474"/>
      <c r="H49" s="474"/>
    </row>
    <row r="50" spans="1:8" ht="22.5" customHeight="1">
      <c r="A50" s="472"/>
      <c r="B50" s="473"/>
      <c r="C50" s="475" t="s">
        <v>391</v>
      </c>
      <c r="D50" s="562"/>
      <c r="E50" s="562"/>
      <c r="F50" s="562"/>
      <c r="G50" s="562"/>
      <c r="H50" s="562"/>
    </row>
    <row r="51" spans="1:8" ht="15.75">
      <c r="A51" s="476"/>
      <c r="B51" s="469"/>
      <c r="C51" s="467"/>
      <c r="D51" s="467"/>
      <c r="E51" s="469"/>
      <c r="F51" s="469"/>
      <c r="G51" s="474"/>
      <c r="H51" s="474"/>
    </row>
    <row r="52" spans="1:8" ht="15.75">
      <c r="A52" s="476"/>
      <c r="B52" s="469"/>
      <c r="C52" s="467"/>
      <c r="D52" s="467"/>
      <c r="E52" s="469"/>
      <c r="F52" s="469"/>
      <c r="G52" s="474"/>
      <c r="H52" s="474"/>
    </row>
    <row r="53" spans="1:8" ht="15.75">
      <c r="A53" s="476"/>
      <c r="B53" s="469"/>
      <c r="C53" s="467"/>
      <c r="D53" s="467"/>
      <c r="E53" s="469"/>
      <c r="F53" s="469"/>
      <c r="G53" s="474"/>
      <c r="H53" s="474"/>
    </row>
    <row r="54" spans="1:8" ht="15.75">
      <c r="A54" s="476"/>
      <c r="B54" s="476"/>
      <c r="C54" s="477"/>
      <c r="D54" s="477"/>
      <c r="E54" s="476"/>
      <c r="F54" s="476"/>
      <c r="G54" s="478"/>
      <c r="H54" s="478"/>
    </row>
    <row r="55" spans="1:8" ht="15.75">
      <c r="A55" s="476"/>
      <c r="B55" s="476"/>
      <c r="C55" s="477"/>
      <c r="D55" s="477"/>
      <c r="E55" s="476"/>
      <c r="F55" s="476"/>
      <c r="G55" s="478"/>
      <c r="H55" s="478"/>
    </row>
    <row r="56" spans="1:8" ht="15.75">
      <c r="A56" s="476"/>
      <c r="B56" s="476"/>
      <c r="C56" s="477"/>
      <c r="D56" s="477"/>
      <c r="E56" s="476"/>
      <c r="F56" s="476"/>
      <c r="G56" s="478"/>
      <c r="H56" s="478"/>
    </row>
    <row r="57" spans="1:8" ht="15.75">
      <c r="A57" s="476"/>
      <c r="B57" s="476"/>
      <c r="C57" s="477"/>
      <c r="D57" s="477"/>
      <c r="E57" s="476"/>
      <c r="F57" s="476"/>
      <c r="G57" s="478"/>
      <c r="H57" s="478"/>
    </row>
    <row r="58" spans="1:8" ht="15.75">
      <c r="A58" s="476"/>
      <c r="B58" s="476"/>
      <c r="C58" s="477"/>
      <c r="D58" s="477"/>
      <c r="E58" s="476"/>
      <c r="F58" s="476"/>
      <c r="G58" s="478"/>
      <c r="H58" s="478"/>
    </row>
    <row r="59" spans="1:8" ht="15.75">
      <c r="A59" s="476"/>
      <c r="B59" s="476"/>
      <c r="C59" s="477"/>
      <c r="D59" s="477"/>
      <c r="E59" s="476"/>
      <c r="F59" s="476"/>
      <c r="G59" s="478"/>
      <c r="H59" s="478"/>
    </row>
    <row r="60" spans="1:8" ht="15.75">
      <c r="A60" s="476"/>
      <c r="B60" s="476"/>
      <c r="C60" s="477"/>
      <c r="D60" s="477"/>
      <c r="E60" s="476"/>
      <c r="F60" s="476"/>
      <c r="G60" s="478"/>
      <c r="H60" s="478"/>
    </row>
    <row r="61" spans="1:8" ht="15.75">
      <c r="A61" s="476"/>
      <c r="B61" s="476"/>
      <c r="C61" s="477"/>
      <c r="D61" s="477"/>
      <c r="E61" s="476"/>
      <c r="F61" s="476"/>
      <c r="G61" s="478"/>
      <c r="H61" s="478"/>
    </row>
    <row r="62" spans="1:8" ht="15.75">
      <c r="A62" s="476"/>
      <c r="B62" s="476"/>
      <c r="C62" s="477"/>
      <c r="D62" s="477"/>
      <c r="E62" s="476"/>
      <c r="F62" s="476"/>
      <c r="G62" s="478"/>
      <c r="H62" s="478"/>
    </row>
    <row r="63" spans="1:8" ht="15.75">
      <c r="A63" s="476"/>
      <c r="B63" s="476"/>
      <c r="C63" s="477"/>
      <c r="D63" s="477"/>
      <c r="E63" s="476"/>
      <c r="F63" s="476"/>
      <c r="G63" s="478"/>
      <c r="H63" s="478"/>
    </row>
    <row r="64" spans="1:8" ht="15.75">
      <c r="A64" s="476"/>
      <c r="B64" s="476"/>
      <c r="C64" s="477"/>
      <c r="D64" s="477"/>
      <c r="E64" s="476"/>
      <c r="F64" s="476"/>
      <c r="G64" s="478"/>
      <c r="H64" s="478"/>
    </row>
    <row r="65" spans="1:8" ht="15.75">
      <c r="A65" s="476"/>
      <c r="B65" s="476"/>
      <c r="C65" s="477"/>
      <c r="D65" s="477"/>
      <c r="E65" s="476"/>
      <c r="F65" s="476"/>
      <c r="G65" s="478"/>
      <c r="H65" s="478"/>
    </row>
    <row r="66" spans="1:8" ht="15.75">
      <c r="A66" s="476"/>
      <c r="B66" s="476"/>
      <c r="C66" s="477"/>
      <c r="D66" s="477"/>
      <c r="E66" s="476"/>
      <c r="F66" s="476"/>
      <c r="G66" s="478"/>
      <c r="H66" s="478"/>
    </row>
    <row r="67" spans="1:8" ht="15.75">
      <c r="A67" s="476"/>
      <c r="B67" s="476"/>
      <c r="C67" s="477"/>
      <c r="D67" s="477"/>
      <c r="E67" s="476"/>
      <c r="F67" s="476"/>
      <c r="G67" s="478"/>
      <c r="H67" s="478"/>
    </row>
    <row r="68" spans="1:8" ht="15.75">
      <c r="A68" s="476"/>
      <c r="B68" s="476"/>
      <c r="C68" s="477"/>
      <c r="D68" s="477"/>
      <c r="E68" s="476"/>
      <c r="F68" s="476"/>
      <c r="G68" s="478"/>
      <c r="H68" s="478"/>
    </row>
    <row r="69" spans="1:8" ht="15.75">
      <c r="A69" s="476"/>
      <c r="B69" s="476"/>
      <c r="C69" s="477"/>
      <c r="D69" s="477"/>
      <c r="E69" s="476"/>
      <c r="F69" s="476"/>
      <c r="G69" s="478"/>
      <c r="H69" s="478"/>
    </row>
    <row r="70" spans="1:8" ht="15.75">
      <c r="A70" s="476"/>
      <c r="B70" s="476"/>
      <c r="C70" s="477"/>
      <c r="D70" s="477"/>
      <c r="E70" s="476"/>
      <c r="F70" s="476"/>
      <c r="G70" s="478"/>
      <c r="H70" s="478"/>
    </row>
    <row r="71" spans="1:8" ht="15.75">
      <c r="A71" s="476"/>
      <c r="B71" s="476"/>
      <c r="C71" s="477"/>
      <c r="D71" s="477"/>
      <c r="E71" s="476"/>
      <c r="F71" s="476"/>
      <c r="G71" s="478"/>
      <c r="H71" s="478"/>
    </row>
    <row r="72" spans="1:8" ht="15.75">
      <c r="A72" s="476"/>
      <c r="B72" s="476"/>
      <c r="C72" s="477"/>
      <c r="D72" s="477"/>
      <c r="E72" s="476"/>
      <c r="F72" s="476"/>
      <c r="G72" s="478"/>
      <c r="H72" s="478"/>
    </row>
    <row r="73" spans="1:8" ht="15.75">
      <c r="A73" s="476"/>
      <c r="B73" s="476"/>
      <c r="C73" s="477"/>
      <c r="D73" s="477"/>
      <c r="E73" s="476"/>
      <c r="F73" s="476"/>
      <c r="G73" s="478"/>
      <c r="H73" s="478"/>
    </row>
    <row r="74" spans="1:8" ht="15.75">
      <c r="A74" s="476"/>
      <c r="B74" s="476"/>
      <c r="C74" s="477"/>
      <c r="D74" s="477"/>
      <c r="E74" s="476"/>
      <c r="F74" s="476"/>
      <c r="G74" s="478"/>
      <c r="H74" s="478"/>
    </row>
    <row r="75" spans="1:8" ht="15.75">
      <c r="A75" s="476"/>
      <c r="B75" s="476"/>
      <c r="C75" s="477"/>
      <c r="D75" s="477"/>
      <c r="E75" s="476"/>
      <c r="F75" s="476"/>
      <c r="G75" s="478"/>
      <c r="H75" s="478"/>
    </row>
    <row r="76" spans="1:8" ht="15.75">
      <c r="A76" s="476"/>
      <c r="B76" s="476"/>
      <c r="C76" s="477"/>
      <c r="D76" s="477"/>
      <c r="E76" s="476"/>
      <c r="F76" s="476"/>
      <c r="G76" s="478"/>
      <c r="H76" s="478"/>
    </row>
    <row r="77" spans="1:8" ht="15.75">
      <c r="A77" s="476"/>
      <c r="B77" s="476"/>
      <c r="C77" s="477"/>
      <c r="D77" s="477"/>
      <c r="E77" s="476"/>
      <c r="F77" s="476"/>
      <c r="G77" s="478"/>
      <c r="H77" s="478"/>
    </row>
    <row r="78" spans="1:8" ht="15.75">
      <c r="A78" s="476"/>
      <c r="B78" s="476"/>
      <c r="C78" s="477"/>
      <c r="D78" s="477"/>
      <c r="E78" s="476"/>
      <c r="F78" s="476"/>
      <c r="G78" s="478"/>
      <c r="H78" s="478"/>
    </row>
    <row r="79" spans="1:8" ht="15.75">
      <c r="A79" s="476"/>
      <c r="B79" s="476"/>
      <c r="C79" s="477"/>
      <c r="D79" s="477"/>
      <c r="E79" s="476"/>
      <c r="F79" s="476"/>
      <c r="G79" s="478"/>
      <c r="H79" s="478"/>
    </row>
    <row r="80" spans="1:8" ht="15.75">
      <c r="A80" s="476"/>
      <c r="B80" s="476"/>
      <c r="C80" s="477"/>
      <c r="D80" s="477"/>
      <c r="E80" s="476"/>
      <c r="F80" s="476"/>
      <c r="G80" s="478"/>
      <c r="H80" s="478"/>
    </row>
    <row r="81" spans="1:8" ht="15.75">
      <c r="A81" s="476"/>
      <c r="B81" s="476"/>
      <c r="C81" s="477"/>
      <c r="D81" s="477"/>
      <c r="E81" s="476"/>
      <c r="F81" s="476"/>
      <c r="G81" s="478"/>
      <c r="H81" s="478"/>
    </row>
    <row r="82" spans="1:8" ht="15.75">
      <c r="A82" s="476"/>
      <c r="B82" s="476"/>
      <c r="C82" s="477"/>
      <c r="D82" s="477"/>
      <c r="E82" s="476"/>
      <c r="F82" s="476"/>
      <c r="G82" s="478"/>
      <c r="H82" s="478"/>
    </row>
    <row r="83" spans="1:8" ht="15.75">
      <c r="A83" s="476"/>
      <c r="B83" s="476"/>
      <c r="C83" s="477"/>
      <c r="D83" s="477"/>
      <c r="E83" s="476"/>
      <c r="F83" s="476"/>
      <c r="G83" s="478"/>
      <c r="H83" s="478"/>
    </row>
    <row r="84" spans="1:8" ht="15.75">
      <c r="A84" s="476"/>
      <c r="B84" s="476"/>
      <c r="C84" s="477"/>
      <c r="D84" s="477"/>
      <c r="E84" s="476"/>
      <c r="F84" s="476"/>
      <c r="G84" s="478"/>
      <c r="H84" s="478"/>
    </row>
    <row r="85" spans="1:8" ht="15.75">
      <c r="A85" s="476"/>
      <c r="B85" s="476"/>
      <c r="C85" s="477"/>
      <c r="D85" s="477"/>
      <c r="E85" s="476"/>
      <c r="F85" s="476"/>
      <c r="G85" s="478"/>
      <c r="H85" s="478"/>
    </row>
    <row r="86" spans="1:8" ht="15.75">
      <c r="A86" s="476"/>
      <c r="B86" s="476"/>
      <c r="C86" s="477"/>
      <c r="D86" s="477"/>
      <c r="E86" s="476"/>
      <c r="F86" s="476"/>
      <c r="G86" s="478"/>
      <c r="H86" s="478"/>
    </row>
    <row r="87" spans="1:8" ht="15.75">
      <c r="A87" s="476"/>
      <c r="B87" s="476"/>
      <c r="C87" s="477"/>
      <c r="D87" s="477"/>
      <c r="E87" s="476"/>
      <c r="F87" s="476"/>
      <c r="G87" s="478"/>
      <c r="H87" s="478"/>
    </row>
    <row r="88" spans="1:8" ht="15.75">
      <c r="A88" s="476"/>
      <c r="B88" s="476"/>
      <c r="C88" s="477"/>
      <c r="D88" s="477"/>
      <c r="E88" s="476"/>
      <c r="F88" s="476"/>
      <c r="G88" s="478"/>
      <c r="H88" s="478"/>
    </row>
    <row r="89" spans="1:8" ht="15.75">
      <c r="A89" s="476"/>
      <c r="B89" s="476"/>
      <c r="C89" s="477"/>
      <c r="D89" s="477"/>
      <c r="E89" s="476"/>
      <c r="F89" s="476"/>
      <c r="G89" s="478"/>
      <c r="H89" s="478"/>
    </row>
    <row r="90" spans="1:8" ht="15.75">
      <c r="A90" s="476"/>
      <c r="B90" s="476"/>
      <c r="C90" s="477"/>
      <c r="D90" s="477"/>
      <c r="E90" s="476"/>
      <c r="F90" s="476"/>
      <c r="G90" s="478"/>
      <c r="H90" s="478"/>
    </row>
    <row r="91" spans="1:8" ht="15.75">
      <c r="A91" s="476"/>
      <c r="B91" s="476"/>
      <c r="C91" s="477"/>
      <c r="D91" s="477"/>
      <c r="E91" s="476"/>
      <c r="F91" s="476"/>
      <c r="G91" s="478"/>
      <c r="H91" s="478"/>
    </row>
    <row r="92" spans="1:8" ht="15.75">
      <c r="A92" s="476"/>
      <c r="B92" s="476"/>
      <c r="C92" s="477"/>
      <c r="D92" s="477"/>
      <c r="E92" s="476"/>
      <c r="F92" s="476"/>
      <c r="G92" s="478"/>
      <c r="H92" s="478"/>
    </row>
    <row r="93" spans="1:8" ht="15.75">
      <c r="A93" s="476"/>
      <c r="B93" s="476"/>
      <c r="C93" s="477"/>
      <c r="D93" s="477"/>
      <c r="E93" s="476"/>
      <c r="F93" s="476"/>
      <c r="G93" s="478"/>
      <c r="H93" s="478"/>
    </row>
    <row r="94" spans="1:8" ht="15.75">
      <c r="A94" s="476"/>
      <c r="B94" s="476"/>
      <c r="C94" s="477"/>
      <c r="D94" s="477"/>
      <c r="E94" s="476"/>
      <c r="F94" s="476"/>
      <c r="G94" s="478"/>
      <c r="H94" s="478"/>
    </row>
    <row r="95" spans="1:8" ht="15.75">
      <c r="A95" s="476"/>
      <c r="B95" s="476"/>
      <c r="C95" s="477"/>
      <c r="D95" s="477"/>
      <c r="E95" s="476"/>
      <c r="F95" s="476"/>
      <c r="G95" s="478"/>
      <c r="H95" s="478"/>
    </row>
    <row r="96" spans="1:8" ht="15.75">
      <c r="A96" s="476"/>
      <c r="B96" s="476"/>
      <c r="C96" s="477"/>
      <c r="D96" s="477"/>
      <c r="E96" s="476"/>
      <c r="F96" s="476"/>
      <c r="G96" s="478"/>
      <c r="H96" s="478"/>
    </row>
    <row r="97" spans="1:8" ht="15.75">
      <c r="A97" s="476"/>
      <c r="B97" s="476"/>
      <c r="C97" s="477"/>
      <c r="D97" s="477"/>
      <c r="E97" s="476"/>
      <c r="F97" s="476"/>
      <c r="G97" s="478"/>
      <c r="H97" s="478"/>
    </row>
    <row r="98" spans="1:8" ht="15.75">
      <c r="A98" s="476"/>
      <c r="B98" s="476"/>
      <c r="C98" s="477"/>
      <c r="D98" s="477"/>
      <c r="E98" s="476"/>
      <c r="F98" s="476"/>
      <c r="G98" s="478"/>
      <c r="H98" s="478"/>
    </row>
    <row r="99" spans="1:8" ht="15.75">
      <c r="A99" s="476"/>
      <c r="B99" s="476"/>
      <c r="C99" s="477"/>
      <c r="D99" s="477"/>
      <c r="E99" s="476"/>
      <c r="F99" s="476"/>
      <c r="G99" s="478"/>
      <c r="H99" s="478"/>
    </row>
    <row r="100" spans="1:8" ht="15.75">
      <c r="A100" s="476"/>
      <c r="B100" s="476"/>
      <c r="C100" s="477"/>
      <c r="D100" s="477"/>
      <c r="E100" s="476"/>
      <c r="F100" s="476"/>
      <c r="G100" s="478"/>
      <c r="H100" s="478"/>
    </row>
    <row r="101" spans="1:8" ht="15.75">
      <c r="A101" s="476"/>
      <c r="B101" s="476"/>
      <c r="C101" s="477"/>
      <c r="D101" s="477"/>
      <c r="E101" s="476"/>
      <c r="F101" s="476"/>
      <c r="G101" s="478"/>
      <c r="H101" s="478"/>
    </row>
    <row r="102" spans="1:8" ht="15.75">
      <c r="A102" s="476"/>
      <c r="B102" s="476"/>
      <c r="C102" s="477"/>
      <c r="D102" s="477"/>
      <c r="E102" s="476"/>
      <c r="F102" s="476"/>
      <c r="G102" s="478"/>
      <c r="H102" s="478"/>
    </row>
    <row r="103" spans="1:8" ht="15.75">
      <c r="A103" s="476"/>
      <c r="B103" s="476"/>
      <c r="C103" s="477"/>
      <c r="D103" s="477"/>
      <c r="E103" s="476"/>
      <c r="F103" s="476"/>
      <c r="G103" s="478"/>
      <c r="H103" s="478"/>
    </row>
    <row r="104" spans="1:8" ht="15.75">
      <c r="A104" s="476"/>
      <c r="B104" s="476"/>
      <c r="C104" s="477"/>
      <c r="D104" s="477"/>
      <c r="E104" s="476"/>
      <c r="F104" s="476"/>
      <c r="G104" s="478"/>
      <c r="H104" s="478"/>
    </row>
    <row r="105" spans="1:8" ht="15.75">
      <c r="A105" s="476"/>
      <c r="B105" s="476"/>
      <c r="C105" s="477"/>
      <c r="D105" s="477"/>
      <c r="E105" s="476"/>
      <c r="F105" s="476"/>
      <c r="G105" s="478"/>
      <c r="H105" s="478"/>
    </row>
    <row r="106" spans="1:8" ht="15.75">
      <c r="A106" s="476"/>
      <c r="B106" s="476"/>
      <c r="C106" s="477"/>
      <c r="D106" s="477"/>
      <c r="E106" s="476"/>
      <c r="F106" s="476"/>
      <c r="G106" s="478"/>
      <c r="H106" s="478"/>
    </row>
    <row r="107" spans="1:6" ht="15.75">
      <c r="A107" s="476"/>
      <c r="B107" s="476"/>
      <c r="C107" s="479"/>
      <c r="D107" s="479"/>
      <c r="E107" s="476"/>
      <c r="F107" s="476"/>
    </row>
    <row r="108" spans="1:6" ht="15.75">
      <c r="A108" s="476"/>
      <c r="B108" s="476"/>
      <c r="C108" s="479"/>
      <c r="D108" s="479"/>
      <c r="E108" s="476"/>
      <c r="F108" s="476"/>
    </row>
    <row r="109" spans="1:6" ht="15.75">
      <c r="A109" s="476"/>
      <c r="B109" s="476"/>
      <c r="C109" s="479"/>
      <c r="D109" s="479"/>
      <c r="E109" s="476"/>
      <c r="F109" s="476"/>
    </row>
    <row r="110" spans="1:6" ht="15.75">
      <c r="A110" s="476"/>
      <c r="B110" s="476"/>
      <c r="C110" s="479"/>
      <c r="D110" s="479"/>
      <c r="E110" s="476"/>
      <c r="F110" s="476"/>
    </row>
    <row r="111" spans="1:6" ht="15.75">
      <c r="A111" s="476"/>
      <c r="B111" s="476"/>
      <c r="C111" s="479"/>
      <c r="D111" s="479"/>
      <c r="E111" s="476"/>
      <c r="F111" s="476"/>
    </row>
    <row r="112" spans="1:6" ht="15.75">
      <c r="A112" s="476"/>
      <c r="B112" s="476"/>
      <c r="C112" s="479"/>
      <c r="D112" s="479"/>
      <c r="E112" s="476"/>
      <c r="F112" s="476"/>
    </row>
    <row r="113" spans="1:6" ht="15.75">
      <c r="A113" s="476"/>
      <c r="B113" s="476"/>
      <c r="C113" s="479"/>
      <c r="D113" s="479"/>
      <c r="E113" s="476"/>
      <c r="F113" s="476"/>
    </row>
    <row r="114" spans="1:6" ht="15.75">
      <c r="A114" s="476"/>
      <c r="B114" s="476"/>
      <c r="C114" s="479"/>
      <c r="D114" s="479"/>
      <c r="E114" s="476"/>
      <c r="F114" s="476"/>
    </row>
    <row r="115" spans="1:6" ht="15.75">
      <c r="A115" s="476"/>
      <c r="B115" s="476"/>
      <c r="C115" s="479"/>
      <c r="D115" s="479"/>
      <c r="E115" s="476"/>
      <c r="F115" s="476"/>
    </row>
    <row r="116" spans="1:6" ht="15.75">
      <c r="A116" s="476"/>
      <c r="B116" s="476"/>
      <c r="C116" s="479"/>
      <c r="D116" s="479"/>
      <c r="E116" s="476"/>
      <c r="F116" s="476"/>
    </row>
    <row r="117" spans="1:6" ht="15.75">
      <c r="A117" s="476"/>
      <c r="B117" s="476"/>
      <c r="C117" s="479"/>
      <c r="D117" s="479"/>
      <c r="E117" s="476"/>
      <c r="F117" s="476"/>
    </row>
    <row r="118" spans="1:6" ht="15.75">
      <c r="A118" s="476"/>
      <c r="B118" s="476"/>
      <c r="C118" s="479"/>
      <c r="D118" s="479"/>
      <c r="E118" s="476"/>
      <c r="F118" s="476"/>
    </row>
    <row r="119" spans="1:6" ht="15.75">
      <c r="A119" s="476"/>
      <c r="B119" s="476"/>
      <c r="C119" s="479"/>
      <c r="D119" s="479"/>
      <c r="E119" s="476"/>
      <c r="F119" s="476"/>
    </row>
    <row r="120" spans="1:6" ht="15.75">
      <c r="A120" s="476"/>
      <c r="B120" s="476"/>
      <c r="C120" s="479"/>
      <c r="D120" s="479"/>
      <c r="E120" s="476"/>
      <c r="F120" s="476"/>
    </row>
    <row r="121" spans="1:6" ht="15.75">
      <c r="A121" s="476"/>
      <c r="B121" s="476"/>
      <c r="C121" s="479"/>
      <c r="D121" s="479"/>
      <c r="E121" s="476"/>
      <c r="F121" s="476"/>
    </row>
    <row r="122" spans="1:6" ht="15.75">
      <c r="A122" s="476"/>
      <c r="B122" s="476"/>
      <c r="C122" s="479"/>
      <c r="D122" s="479"/>
      <c r="E122" s="476"/>
      <c r="F122" s="476"/>
    </row>
    <row r="123" spans="1:6" ht="15.75">
      <c r="A123" s="476"/>
      <c r="B123" s="476"/>
      <c r="C123" s="479"/>
      <c r="D123" s="479"/>
      <c r="E123" s="476"/>
      <c r="F123" s="476"/>
    </row>
    <row r="124" spans="1:6" ht="15.75">
      <c r="A124" s="476"/>
      <c r="B124" s="476"/>
      <c r="C124" s="479"/>
      <c r="D124" s="479"/>
      <c r="E124" s="476"/>
      <c r="F124" s="476"/>
    </row>
    <row r="125" spans="1:6" ht="15.75">
      <c r="A125" s="476"/>
      <c r="B125" s="476"/>
      <c r="C125" s="479"/>
      <c r="D125" s="479"/>
      <c r="E125" s="476"/>
      <c r="F125" s="476"/>
    </row>
    <row r="126" spans="1:6" ht="15.75">
      <c r="A126" s="476"/>
      <c r="B126" s="476"/>
      <c r="C126" s="479"/>
      <c r="D126" s="479"/>
      <c r="E126" s="476"/>
      <c r="F126" s="476"/>
    </row>
    <row r="127" spans="1:6" ht="15.75">
      <c r="A127" s="476"/>
      <c r="B127" s="476"/>
      <c r="C127" s="479"/>
      <c r="D127" s="479"/>
      <c r="E127" s="476"/>
      <c r="F127" s="476"/>
    </row>
    <row r="128" spans="1:6" ht="15.75">
      <c r="A128" s="476"/>
      <c r="B128" s="476"/>
      <c r="C128" s="479"/>
      <c r="D128" s="479"/>
      <c r="E128" s="476"/>
      <c r="F128" s="476"/>
    </row>
    <row r="129" spans="1:6" ht="15.75">
      <c r="A129" s="476"/>
      <c r="B129" s="476"/>
      <c r="C129" s="479"/>
      <c r="D129" s="479"/>
      <c r="E129" s="476"/>
      <c r="F129" s="476"/>
    </row>
    <row r="130" spans="1:6" ht="15.75">
      <c r="A130" s="476"/>
      <c r="B130" s="476"/>
      <c r="C130" s="479"/>
      <c r="D130" s="479"/>
      <c r="E130" s="476"/>
      <c r="F130" s="476"/>
    </row>
    <row r="131" spans="1:6" ht="15.75">
      <c r="A131" s="476"/>
      <c r="B131" s="476"/>
      <c r="C131" s="479"/>
      <c r="D131" s="479"/>
      <c r="E131" s="476"/>
      <c r="F131" s="476"/>
    </row>
    <row r="132" spans="1:6" ht="15.75">
      <c r="A132" s="476"/>
      <c r="B132" s="476"/>
      <c r="C132" s="479"/>
      <c r="D132" s="479"/>
      <c r="E132" s="476"/>
      <c r="F132" s="476"/>
    </row>
    <row r="133" spans="1:6" ht="15.75">
      <c r="A133" s="476"/>
      <c r="B133" s="476"/>
      <c r="C133" s="479"/>
      <c r="D133" s="479"/>
      <c r="E133" s="476"/>
      <c r="F133" s="476"/>
    </row>
    <row r="134" spans="1:6" ht="15.75">
      <c r="A134" s="476"/>
      <c r="B134" s="476"/>
      <c r="C134" s="479"/>
      <c r="D134" s="479"/>
      <c r="E134" s="476"/>
      <c r="F134" s="476"/>
    </row>
    <row r="135" spans="1:6" ht="15.75">
      <c r="A135" s="476"/>
      <c r="B135" s="476"/>
      <c r="C135" s="479"/>
      <c r="D135" s="479"/>
      <c r="E135" s="476"/>
      <c r="F135" s="476"/>
    </row>
    <row r="136" spans="1:6" ht="15.75">
      <c r="A136" s="476"/>
      <c r="B136" s="476"/>
      <c r="C136" s="479"/>
      <c r="D136" s="479"/>
      <c r="E136" s="476"/>
      <c r="F136" s="476"/>
    </row>
    <row r="137" spans="1:6" ht="15.75">
      <c r="A137" s="476"/>
      <c r="B137" s="476"/>
      <c r="C137" s="479"/>
      <c r="D137" s="479"/>
      <c r="E137" s="476"/>
      <c r="F137" s="476"/>
    </row>
    <row r="138" spans="1:6" ht="15.75">
      <c r="A138" s="476"/>
      <c r="B138" s="476"/>
      <c r="C138" s="479"/>
      <c r="D138" s="479"/>
      <c r="E138" s="476"/>
      <c r="F138" s="476"/>
    </row>
    <row r="139" spans="1:6" ht="15.75">
      <c r="A139" s="476"/>
      <c r="B139" s="476"/>
      <c r="C139" s="479"/>
      <c r="D139" s="479"/>
      <c r="E139" s="476"/>
      <c r="F139" s="476"/>
    </row>
    <row r="140" spans="1:6" ht="15.75">
      <c r="A140" s="476"/>
      <c r="B140" s="476"/>
      <c r="C140" s="479"/>
      <c r="D140" s="479"/>
      <c r="E140" s="476"/>
      <c r="F140" s="476"/>
    </row>
    <row r="141" spans="1:6" ht="15.75">
      <c r="A141" s="476"/>
      <c r="B141" s="476"/>
      <c r="C141" s="479"/>
      <c r="D141" s="479"/>
      <c r="E141" s="476"/>
      <c r="F141" s="476"/>
    </row>
    <row r="142" spans="1:6" ht="15.75">
      <c r="A142" s="476"/>
      <c r="B142" s="476"/>
      <c r="C142" s="479"/>
      <c r="D142" s="479"/>
      <c r="E142" s="476"/>
      <c r="F142" s="476"/>
    </row>
    <row r="143" spans="1:6" ht="15.75">
      <c r="A143" s="476"/>
      <c r="B143" s="476"/>
      <c r="C143" s="479"/>
      <c r="D143" s="479"/>
      <c r="E143" s="476"/>
      <c r="F143" s="476"/>
    </row>
    <row r="144" spans="1:6" ht="15.75">
      <c r="A144" s="476"/>
      <c r="B144" s="476"/>
      <c r="C144" s="479"/>
      <c r="D144" s="479"/>
      <c r="E144" s="476"/>
      <c r="F144" s="476"/>
    </row>
    <row r="145" spans="1:6" ht="15.75">
      <c r="A145" s="476"/>
      <c r="B145" s="476"/>
      <c r="C145" s="479"/>
      <c r="D145" s="479"/>
      <c r="E145" s="476"/>
      <c r="F145" s="476"/>
    </row>
    <row r="146" spans="1:6" ht="15.75">
      <c r="A146" s="476"/>
      <c r="B146" s="476"/>
      <c r="C146" s="479"/>
      <c r="D146" s="479"/>
      <c r="E146" s="476"/>
      <c r="F146" s="476"/>
    </row>
    <row r="147" spans="1:6" ht="15.75">
      <c r="A147" s="476"/>
      <c r="B147" s="476"/>
      <c r="C147" s="479"/>
      <c r="D147" s="479"/>
      <c r="E147" s="476"/>
      <c r="F147" s="476"/>
    </row>
    <row r="148" spans="1:6" ht="15.75">
      <c r="A148" s="476"/>
      <c r="B148" s="476"/>
      <c r="C148" s="479"/>
      <c r="D148" s="479"/>
      <c r="E148" s="476"/>
      <c r="F148" s="476"/>
    </row>
    <row r="149" spans="1:6" ht="15.75">
      <c r="A149" s="476"/>
      <c r="B149" s="476"/>
      <c r="C149" s="479"/>
      <c r="D149" s="479"/>
      <c r="E149" s="476"/>
      <c r="F149" s="476"/>
    </row>
    <row r="150" spans="1:6" ht="15.75">
      <c r="A150" s="476"/>
      <c r="B150" s="476"/>
      <c r="C150" s="479"/>
      <c r="D150" s="479"/>
      <c r="E150" s="476"/>
      <c r="F150" s="476"/>
    </row>
    <row r="151" spans="1:6" ht="15.75">
      <c r="A151" s="476"/>
      <c r="B151" s="476"/>
      <c r="C151" s="479"/>
      <c r="D151" s="479"/>
      <c r="E151" s="476"/>
      <c r="F151" s="476"/>
    </row>
    <row r="152" spans="1:6" ht="15.75">
      <c r="A152" s="476"/>
      <c r="B152" s="476"/>
      <c r="C152" s="479"/>
      <c r="D152" s="479"/>
      <c r="E152" s="476"/>
      <c r="F152" s="476"/>
    </row>
    <row r="153" spans="1:6" ht="15.75">
      <c r="A153" s="476"/>
      <c r="B153" s="476"/>
      <c r="C153" s="479"/>
      <c r="D153" s="479"/>
      <c r="E153" s="476"/>
      <c r="F153" s="476"/>
    </row>
    <row r="154" spans="1:6" ht="15.75">
      <c r="A154" s="476"/>
      <c r="B154" s="476"/>
      <c r="C154" s="479"/>
      <c r="D154" s="479"/>
      <c r="E154" s="476"/>
      <c r="F154" s="476"/>
    </row>
    <row r="155" spans="1:6" ht="15.75">
      <c r="A155" s="476"/>
      <c r="B155" s="476"/>
      <c r="C155" s="479"/>
      <c r="D155" s="479"/>
      <c r="E155" s="476"/>
      <c r="F155" s="476"/>
    </row>
    <row r="156" spans="1:6" ht="15.75">
      <c r="A156" s="476"/>
      <c r="B156" s="476"/>
      <c r="C156" s="479"/>
      <c r="D156" s="479"/>
      <c r="E156" s="476"/>
      <c r="F156" s="476"/>
    </row>
    <row r="157" spans="1:6" ht="15.75">
      <c r="A157" s="476"/>
      <c r="B157" s="476"/>
      <c r="C157" s="479"/>
      <c r="D157" s="479"/>
      <c r="E157" s="476"/>
      <c r="F157" s="476"/>
    </row>
    <row r="158" spans="1:6" ht="15.75">
      <c r="A158" s="476"/>
      <c r="B158" s="476"/>
      <c r="C158" s="479"/>
      <c r="D158" s="479"/>
      <c r="E158" s="476"/>
      <c r="F158" s="476"/>
    </row>
    <row r="159" spans="1:6" ht="15.75">
      <c r="A159" s="476"/>
      <c r="B159" s="476"/>
      <c r="C159" s="479"/>
      <c r="D159" s="479"/>
      <c r="E159" s="476"/>
      <c r="F159" s="476"/>
    </row>
    <row r="160" spans="1:6" ht="15.75">
      <c r="A160" s="476"/>
      <c r="B160" s="476"/>
      <c r="C160" s="479"/>
      <c r="D160" s="479"/>
      <c r="E160" s="476"/>
      <c r="F160" s="476"/>
    </row>
    <row r="161" spans="1:6" ht="15.75">
      <c r="A161" s="476"/>
      <c r="B161" s="476"/>
      <c r="C161" s="479"/>
      <c r="D161" s="479"/>
      <c r="E161" s="476"/>
      <c r="F161" s="476"/>
    </row>
    <row r="162" spans="1:6" ht="15.75">
      <c r="A162" s="476"/>
      <c r="B162" s="476"/>
      <c r="C162" s="479"/>
      <c r="D162" s="479"/>
      <c r="E162" s="476"/>
      <c r="F162" s="476"/>
    </row>
    <row r="163" spans="1:6" ht="15.75">
      <c r="A163" s="476"/>
      <c r="B163" s="476"/>
      <c r="C163" s="479"/>
      <c r="D163" s="479"/>
      <c r="E163" s="476"/>
      <c r="F163" s="476"/>
    </row>
    <row r="164" spans="1:6" ht="15.75">
      <c r="A164" s="476"/>
      <c r="B164" s="476"/>
      <c r="C164" s="479"/>
      <c r="D164" s="479"/>
      <c r="E164" s="476"/>
      <c r="F164" s="476"/>
    </row>
    <row r="165" spans="1:6" ht="15.75">
      <c r="A165" s="476"/>
      <c r="B165" s="476"/>
      <c r="C165" s="479"/>
      <c r="D165" s="479"/>
      <c r="E165" s="476"/>
      <c r="F165" s="476"/>
    </row>
    <row r="166" spans="1:6" ht="15.75">
      <c r="A166" s="476"/>
      <c r="B166" s="476"/>
      <c r="C166" s="479"/>
      <c r="D166" s="479"/>
      <c r="E166" s="476"/>
      <c r="F166" s="476"/>
    </row>
    <row r="167" spans="1:6" ht="15.75">
      <c r="A167" s="476"/>
      <c r="B167" s="476"/>
      <c r="C167" s="479"/>
      <c r="D167" s="479"/>
      <c r="E167" s="476"/>
      <c r="F167" s="476"/>
    </row>
    <row r="168" spans="1:6" ht="15.75">
      <c r="A168" s="476"/>
      <c r="B168" s="476"/>
      <c r="C168" s="479"/>
      <c r="D168" s="479"/>
      <c r="E168" s="476"/>
      <c r="F168" s="476"/>
    </row>
    <row r="169" spans="1:6" ht="15.75">
      <c r="A169" s="476"/>
      <c r="B169" s="476"/>
      <c r="C169" s="479"/>
      <c r="D169" s="479"/>
      <c r="E169" s="476"/>
      <c r="F169" s="476"/>
    </row>
    <row r="170" spans="1:6" ht="15.75">
      <c r="A170" s="476"/>
      <c r="B170" s="476"/>
      <c r="C170" s="479"/>
      <c r="D170" s="479"/>
      <c r="E170" s="476"/>
      <c r="F170" s="476"/>
    </row>
    <row r="171" spans="1:6" ht="15.75">
      <c r="A171" s="476"/>
      <c r="B171" s="476"/>
      <c r="C171" s="479"/>
      <c r="D171" s="479"/>
      <c r="E171" s="476"/>
      <c r="F171" s="476"/>
    </row>
    <row r="172" spans="1:6" ht="15.75">
      <c r="A172" s="476"/>
      <c r="B172" s="476"/>
      <c r="C172" s="479"/>
      <c r="D172" s="479"/>
      <c r="E172" s="476"/>
      <c r="F172" s="476"/>
    </row>
    <row r="173" spans="1:6" ht="15.75">
      <c r="A173" s="476"/>
      <c r="B173" s="476"/>
      <c r="C173" s="479"/>
      <c r="D173" s="479"/>
      <c r="E173" s="476"/>
      <c r="F173" s="476"/>
    </row>
    <row r="174" spans="1:6" ht="15.75">
      <c r="A174" s="476"/>
      <c r="B174" s="476"/>
      <c r="C174" s="479"/>
      <c r="D174" s="479"/>
      <c r="E174" s="476"/>
      <c r="F174" s="476"/>
    </row>
    <row r="175" spans="1:6" ht="15.75">
      <c r="A175" s="476"/>
      <c r="B175" s="476"/>
      <c r="C175" s="479"/>
      <c r="D175" s="479"/>
      <c r="E175" s="476"/>
      <c r="F175" s="476"/>
    </row>
    <row r="176" spans="1:6" ht="15.75">
      <c r="A176" s="476"/>
      <c r="B176" s="476"/>
      <c r="C176" s="479"/>
      <c r="D176" s="479"/>
      <c r="E176" s="476"/>
      <c r="F176" s="476"/>
    </row>
    <row r="177" spans="1:6" ht="15.75">
      <c r="A177" s="476"/>
      <c r="B177" s="476"/>
      <c r="C177" s="479"/>
      <c r="D177" s="479"/>
      <c r="E177" s="476"/>
      <c r="F177" s="476"/>
    </row>
    <row r="178" spans="1:6" ht="15.75">
      <c r="A178" s="476"/>
      <c r="B178" s="476"/>
      <c r="C178" s="479"/>
      <c r="D178" s="479"/>
      <c r="E178" s="476"/>
      <c r="F178" s="476"/>
    </row>
  </sheetData>
  <sheetProtection selectLockedCells="1" selectUnlockedCell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75" zoomScaleSheetLayoutView="75" zoomScalePageLayoutView="0" workbookViewId="0" topLeftCell="A1">
      <selection activeCell="C47" sqref="C47"/>
    </sheetView>
  </sheetViews>
  <sheetFormatPr defaultColWidth="9.25390625" defaultRowHeight="12.75"/>
  <cols>
    <col min="1" max="1" width="69.875" style="130" customWidth="1"/>
    <col min="2" max="2" width="29.25390625" style="130" customWidth="1"/>
    <col min="3" max="3" width="22.125" style="131" customWidth="1"/>
    <col min="4" max="4" width="21.25390625" style="13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5.75">
      <c r="A1" s="132"/>
      <c r="B1" s="132"/>
      <c r="C1" s="133"/>
      <c r="D1" s="133"/>
    </row>
    <row r="2" spans="1:6" ht="15.75" customHeight="1">
      <c r="A2" s="568" t="s">
        <v>392</v>
      </c>
      <c r="B2" s="568"/>
      <c r="C2" s="568"/>
      <c r="D2" s="568"/>
      <c r="E2" s="568"/>
      <c r="F2" s="568"/>
    </row>
    <row r="3" spans="1:6" ht="15" customHeight="1">
      <c r="A3" s="134"/>
      <c r="B3" s="134"/>
      <c r="C3" s="135"/>
      <c r="D3" s="135"/>
      <c r="E3" s="136"/>
      <c r="F3" s="136"/>
    </row>
    <row r="4" spans="1:6" ht="15" customHeight="1">
      <c r="A4" s="137" t="s">
        <v>393</v>
      </c>
      <c r="B4" s="137" t="str">
        <f>'справка №1-БАЛАНС'!E3</f>
        <v>"ВЕРЕЯ ТУР" АД - Ст.Загора</v>
      </c>
      <c r="C4" s="138" t="s">
        <v>3</v>
      </c>
      <c r="D4" s="138">
        <f>'справка №1-БАЛАНС'!H3</f>
        <v>833067523</v>
      </c>
      <c r="E4" s="136"/>
      <c r="F4" s="136"/>
    </row>
    <row r="5" spans="1:4" ht="15.75">
      <c r="A5" s="137" t="s">
        <v>279</v>
      </c>
      <c r="B5" s="137" t="str">
        <f>'справка №1-БАЛАНС'!E4</f>
        <v>неконсолидиран</v>
      </c>
      <c r="C5" s="139" t="s">
        <v>6</v>
      </c>
      <c r="D5" s="138">
        <f>'справка №1-БАЛАНС'!H4</f>
        <v>680</v>
      </c>
    </row>
    <row r="6" spans="1:6" ht="17.25" customHeight="1">
      <c r="A6" s="140" t="s">
        <v>280</v>
      </c>
      <c r="B6" s="141" t="str">
        <f>'справка №1-БАЛАНС'!E5</f>
        <v>30.06.2019 г.</v>
      </c>
      <c r="C6" s="142"/>
      <c r="D6" s="143" t="s">
        <v>281</v>
      </c>
      <c r="F6" s="144"/>
    </row>
    <row r="7" spans="1:6" ht="33.75" customHeight="1">
      <c r="A7" s="145" t="s">
        <v>394</v>
      </c>
      <c r="B7" s="145" t="s">
        <v>10</v>
      </c>
      <c r="C7" s="146" t="s">
        <v>11</v>
      </c>
      <c r="D7" s="146" t="s">
        <v>15</v>
      </c>
      <c r="E7" s="147"/>
      <c r="F7" s="147"/>
    </row>
    <row r="8" spans="1:6" ht="15.75">
      <c r="A8" s="145" t="s">
        <v>16</v>
      </c>
      <c r="B8" s="145" t="s">
        <v>17</v>
      </c>
      <c r="C8" s="148">
        <v>1</v>
      </c>
      <c r="D8" s="148">
        <v>2</v>
      </c>
      <c r="E8" s="147"/>
      <c r="F8" s="147"/>
    </row>
    <row r="9" spans="1:6" ht="15.75">
      <c r="A9" s="149" t="s">
        <v>395</v>
      </c>
      <c r="B9" s="150"/>
      <c r="C9" s="151"/>
      <c r="D9" s="151"/>
      <c r="E9" s="152"/>
      <c r="F9" s="152"/>
    </row>
    <row r="10" spans="1:6" ht="15.75">
      <c r="A10" s="153" t="s">
        <v>396</v>
      </c>
      <c r="B10" s="154" t="s">
        <v>397</v>
      </c>
      <c r="C10" s="155">
        <v>1472</v>
      </c>
      <c r="D10" s="155">
        <v>788</v>
      </c>
      <c r="E10" s="152"/>
      <c r="F10" s="152"/>
    </row>
    <row r="11" spans="1:13" ht="15.75">
      <c r="A11" s="153" t="s">
        <v>398</v>
      </c>
      <c r="B11" s="154" t="s">
        <v>399</v>
      </c>
      <c r="C11" s="155">
        <v>-779</v>
      </c>
      <c r="D11" s="155">
        <v>-589</v>
      </c>
      <c r="E11" s="156"/>
      <c r="F11" s="156"/>
      <c r="G11" s="157"/>
      <c r="H11" s="157"/>
      <c r="I11" s="157"/>
      <c r="J11" s="157"/>
      <c r="K11" s="157"/>
      <c r="L11" s="157"/>
      <c r="M11" s="157"/>
    </row>
    <row r="12" spans="1:13" ht="31.5">
      <c r="A12" s="153" t="s">
        <v>400</v>
      </c>
      <c r="B12" s="154" t="s">
        <v>401</v>
      </c>
      <c r="C12" s="155"/>
      <c r="D12" s="155"/>
      <c r="E12" s="156"/>
      <c r="F12" s="156"/>
      <c r="G12" s="157"/>
      <c r="H12" s="157"/>
      <c r="I12" s="157"/>
      <c r="J12" s="157"/>
      <c r="K12" s="157"/>
      <c r="L12" s="157"/>
      <c r="M12" s="157"/>
    </row>
    <row r="13" spans="1:13" ht="12" customHeight="1">
      <c r="A13" s="153" t="s">
        <v>402</v>
      </c>
      <c r="B13" s="154" t="s">
        <v>403</v>
      </c>
      <c r="C13" s="155">
        <v>-293</v>
      </c>
      <c r="D13" s="155">
        <v>-127</v>
      </c>
      <c r="E13" s="156"/>
      <c r="F13" s="156"/>
      <c r="G13" s="157"/>
      <c r="H13" s="157"/>
      <c r="I13" s="157"/>
      <c r="J13" s="157"/>
      <c r="K13" s="157"/>
      <c r="L13" s="157"/>
      <c r="M13" s="157"/>
    </row>
    <row r="14" spans="1:13" ht="14.25" customHeight="1">
      <c r="A14" s="153" t="s">
        <v>404</v>
      </c>
      <c r="B14" s="154" t="s">
        <v>405</v>
      </c>
      <c r="C14" s="155"/>
      <c r="D14" s="155"/>
      <c r="E14" s="156"/>
      <c r="F14" s="156"/>
      <c r="G14" s="157"/>
      <c r="H14" s="157"/>
      <c r="I14" s="157"/>
      <c r="J14" s="157"/>
      <c r="K14" s="157"/>
      <c r="L14" s="157"/>
      <c r="M14" s="157"/>
    </row>
    <row r="15" spans="1:13" ht="15.75">
      <c r="A15" s="158" t="s">
        <v>406</v>
      </c>
      <c r="B15" s="154" t="s">
        <v>407</v>
      </c>
      <c r="C15" s="155">
        <v>-64</v>
      </c>
      <c r="D15" s="155">
        <v>-64</v>
      </c>
      <c r="E15" s="156"/>
      <c r="F15" s="156"/>
      <c r="G15" s="157"/>
      <c r="H15" s="157"/>
      <c r="I15" s="157"/>
      <c r="J15" s="157"/>
      <c r="K15" s="157"/>
      <c r="L15" s="157"/>
      <c r="M15" s="157"/>
    </row>
    <row r="16" spans="1:13" ht="15.75">
      <c r="A16" s="153" t="s">
        <v>408</v>
      </c>
      <c r="B16" s="154" t="s">
        <v>409</v>
      </c>
      <c r="C16" s="155"/>
      <c r="D16" s="155"/>
      <c r="E16" s="156"/>
      <c r="F16" s="156"/>
      <c r="G16" s="157"/>
      <c r="H16" s="157"/>
      <c r="I16" s="157"/>
      <c r="J16" s="157"/>
      <c r="K16" s="157"/>
      <c r="L16" s="157"/>
      <c r="M16" s="157"/>
    </row>
    <row r="17" spans="1:13" ht="31.5">
      <c r="A17" s="153" t="s">
        <v>410</v>
      </c>
      <c r="B17" s="154" t="s">
        <v>411</v>
      </c>
      <c r="C17" s="155"/>
      <c r="D17" s="155"/>
      <c r="E17" s="156"/>
      <c r="F17" s="156"/>
      <c r="G17" s="157"/>
      <c r="H17" s="157"/>
      <c r="I17" s="157"/>
      <c r="J17" s="157"/>
      <c r="K17" s="157"/>
      <c r="L17" s="157"/>
      <c r="M17" s="157"/>
    </row>
    <row r="18" spans="1:13" ht="15.75">
      <c r="A18" s="158" t="s">
        <v>412</v>
      </c>
      <c r="B18" s="159" t="s">
        <v>413</v>
      </c>
      <c r="C18" s="155"/>
      <c r="D18" s="155"/>
      <c r="E18" s="156"/>
      <c r="F18" s="156"/>
      <c r="G18" s="157"/>
      <c r="H18" s="157"/>
      <c r="I18" s="157"/>
      <c r="J18" s="157"/>
      <c r="K18" s="157"/>
      <c r="L18" s="157"/>
      <c r="M18" s="157"/>
    </row>
    <row r="19" spans="1:13" ht="15.75">
      <c r="A19" s="153" t="s">
        <v>414</v>
      </c>
      <c r="B19" s="154" t="s">
        <v>415</v>
      </c>
      <c r="C19" s="155">
        <v>-36</v>
      </c>
      <c r="D19" s="155">
        <v>-4</v>
      </c>
      <c r="E19" s="156"/>
      <c r="F19" s="156"/>
      <c r="G19" s="157"/>
      <c r="H19" s="157"/>
      <c r="I19" s="157"/>
      <c r="J19" s="157"/>
      <c r="K19" s="157"/>
      <c r="L19" s="157"/>
      <c r="M19" s="157"/>
    </row>
    <row r="20" spans="1:13" ht="15.75">
      <c r="A20" s="160" t="s">
        <v>416</v>
      </c>
      <c r="B20" s="161" t="s">
        <v>417</v>
      </c>
      <c r="C20" s="151">
        <f>SUBTOTAL(9,C10:C19)</f>
        <v>300</v>
      </c>
      <c r="D20" s="151">
        <f>SUBTOTAL(9,D10:D19)</f>
        <v>4</v>
      </c>
      <c r="E20" s="156"/>
      <c r="F20" s="156"/>
      <c r="G20" s="157"/>
      <c r="H20" s="157"/>
      <c r="I20" s="157"/>
      <c r="J20" s="157"/>
      <c r="K20" s="157"/>
      <c r="L20" s="157"/>
      <c r="M20" s="157"/>
    </row>
    <row r="21" spans="1:13" ht="15.75">
      <c r="A21" s="149" t="s">
        <v>418</v>
      </c>
      <c r="B21" s="162"/>
      <c r="C21" s="163"/>
      <c r="D21" s="163"/>
      <c r="E21" s="156"/>
      <c r="F21" s="156"/>
      <c r="G21" s="157"/>
      <c r="H21" s="157"/>
      <c r="I21" s="157"/>
      <c r="J21" s="157"/>
      <c r="K21" s="157"/>
      <c r="L21" s="157"/>
      <c r="M21" s="157"/>
    </row>
    <row r="22" spans="1:13" ht="15.75">
      <c r="A22" s="153" t="s">
        <v>419</v>
      </c>
      <c r="B22" s="154" t="s">
        <v>420</v>
      </c>
      <c r="C22" s="155">
        <v>-19</v>
      </c>
      <c r="D22" s="155">
        <v>-1</v>
      </c>
      <c r="E22" s="156"/>
      <c r="F22" s="156"/>
      <c r="G22" s="157"/>
      <c r="H22" s="157"/>
      <c r="I22" s="157"/>
      <c r="J22" s="157"/>
      <c r="K22" s="157"/>
      <c r="L22" s="157"/>
      <c r="M22" s="157"/>
    </row>
    <row r="23" spans="1:13" ht="15.75">
      <c r="A23" s="153" t="s">
        <v>421</v>
      </c>
      <c r="B23" s="154" t="s">
        <v>422</v>
      </c>
      <c r="C23" s="155"/>
      <c r="D23" s="155"/>
      <c r="E23" s="156"/>
      <c r="F23" s="156"/>
      <c r="G23" s="157"/>
      <c r="H23" s="157"/>
      <c r="I23" s="157"/>
      <c r="J23" s="157"/>
      <c r="K23" s="157"/>
      <c r="L23" s="157"/>
      <c r="M23" s="157"/>
    </row>
    <row r="24" spans="1:13" ht="15.75">
      <c r="A24" s="153" t="s">
        <v>423</v>
      </c>
      <c r="B24" s="154" t="s">
        <v>424</v>
      </c>
      <c r="C24" s="155"/>
      <c r="D24" s="155"/>
      <c r="E24" s="156"/>
      <c r="F24" s="156"/>
      <c r="G24" s="157"/>
      <c r="H24" s="157"/>
      <c r="I24" s="157"/>
      <c r="J24" s="157"/>
      <c r="K24" s="157"/>
      <c r="L24" s="157"/>
      <c r="M24" s="157"/>
    </row>
    <row r="25" spans="1:13" ht="13.5" customHeight="1">
      <c r="A25" s="153" t="s">
        <v>425</v>
      </c>
      <c r="B25" s="154" t="s">
        <v>426</v>
      </c>
      <c r="C25" s="155"/>
      <c r="D25" s="155"/>
      <c r="E25" s="156"/>
      <c r="F25" s="156"/>
      <c r="G25" s="157"/>
      <c r="H25" s="157"/>
      <c r="I25" s="157"/>
      <c r="J25" s="157"/>
      <c r="K25" s="157"/>
      <c r="L25" s="157"/>
      <c r="M25" s="157"/>
    </row>
    <row r="26" spans="1:13" ht="15.75">
      <c r="A26" s="153" t="s">
        <v>427</v>
      </c>
      <c r="B26" s="154" t="s">
        <v>428</v>
      </c>
      <c r="C26" s="155"/>
      <c r="D26" s="155"/>
      <c r="E26" s="156"/>
      <c r="F26" s="156"/>
      <c r="G26" s="157"/>
      <c r="H26" s="157"/>
      <c r="I26" s="157"/>
      <c r="J26" s="157"/>
      <c r="K26" s="157"/>
      <c r="L26" s="157"/>
      <c r="M26" s="157"/>
    </row>
    <row r="27" spans="1:13" ht="15.75">
      <c r="A27" s="153" t="s">
        <v>429</v>
      </c>
      <c r="B27" s="154" t="s">
        <v>430</v>
      </c>
      <c r="C27" s="155"/>
      <c r="D27" s="155"/>
      <c r="E27" s="156"/>
      <c r="F27" s="156"/>
      <c r="G27" s="157"/>
      <c r="H27" s="157"/>
      <c r="I27" s="157"/>
      <c r="J27" s="157"/>
      <c r="K27" s="157"/>
      <c r="L27" s="157"/>
      <c r="M27" s="157"/>
    </row>
    <row r="28" spans="1:13" ht="15.75">
      <c r="A28" s="153" t="s">
        <v>431</v>
      </c>
      <c r="B28" s="154" t="s">
        <v>432</v>
      </c>
      <c r="C28" s="155"/>
      <c r="D28" s="155"/>
      <c r="E28" s="156"/>
      <c r="F28" s="156"/>
      <c r="G28" s="157"/>
      <c r="H28" s="157"/>
      <c r="I28" s="157"/>
      <c r="J28" s="157"/>
      <c r="K28" s="157"/>
      <c r="L28" s="157"/>
      <c r="M28" s="157"/>
    </row>
    <row r="29" spans="1:13" ht="15.75">
      <c r="A29" s="153" t="s">
        <v>433</v>
      </c>
      <c r="B29" s="154" t="s">
        <v>434</v>
      </c>
      <c r="C29" s="155"/>
      <c r="D29" s="155"/>
      <c r="E29" s="156"/>
      <c r="F29" s="156"/>
      <c r="G29" s="157"/>
      <c r="H29" s="157"/>
      <c r="I29" s="157"/>
      <c r="J29" s="157"/>
      <c r="K29" s="157"/>
      <c r="L29" s="157"/>
      <c r="M29" s="157"/>
    </row>
    <row r="30" spans="1:13" ht="15.75">
      <c r="A30" s="153" t="s">
        <v>412</v>
      </c>
      <c r="B30" s="154" t="s">
        <v>435</v>
      </c>
      <c r="C30" s="155"/>
      <c r="D30" s="155"/>
      <c r="E30" s="156"/>
      <c r="F30" s="156"/>
      <c r="G30" s="157"/>
      <c r="H30" s="157"/>
      <c r="I30" s="157"/>
      <c r="J30" s="157"/>
      <c r="K30" s="157"/>
      <c r="L30" s="157"/>
      <c r="M30" s="157"/>
    </row>
    <row r="31" spans="1:13" ht="15.75">
      <c r="A31" s="153" t="s">
        <v>436</v>
      </c>
      <c r="B31" s="154" t="s">
        <v>437</v>
      </c>
      <c r="C31" s="155"/>
      <c r="D31" s="155"/>
      <c r="E31" s="156"/>
      <c r="F31" s="156"/>
      <c r="G31" s="157"/>
      <c r="H31" s="157"/>
      <c r="I31" s="157"/>
      <c r="J31" s="157"/>
      <c r="K31" s="157"/>
      <c r="L31" s="157"/>
      <c r="M31" s="157"/>
    </row>
    <row r="32" spans="1:13" ht="15.75">
      <c r="A32" s="160" t="s">
        <v>438</v>
      </c>
      <c r="B32" s="161" t="s">
        <v>439</v>
      </c>
      <c r="C32" s="151">
        <f>SUBTOTAL(9,C22:C31)</f>
        <v>-19</v>
      </c>
      <c r="D32" s="151">
        <f>SUBTOTAL(9,D22:D31)</f>
        <v>-1</v>
      </c>
      <c r="E32" s="156"/>
      <c r="F32" s="156"/>
      <c r="G32" s="157"/>
      <c r="H32" s="157"/>
      <c r="I32" s="157"/>
      <c r="J32" s="157"/>
      <c r="K32" s="157"/>
      <c r="L32" s="157"/>
      <c r="M32" s="157"/>
    </row>
    <row r="33" spans="1:6" ht="15.75">
      <c r="A33" s="149" t="s">
        <v>440</v>
      </c>
      <c r="B33" s="162"/>
      <c r="C33" s="163"/>
      <c r="D33" s="163"/>
      <c r="E33" s="152"/>
      <c r="F33" s="152"/>
    </row>
    <row r="34" spans="1:6" ht="15.75">
      <c r="A34" s="153" t="s">
        <v>441</v>
      </c>
      <c r="B34" s="154" t="s">
        <v>442</v>
      </c>
      <c r="C34" s="155"/>
      <c r="D34" s="155"/>
      <c r="E34" s="152"/>
      <c r="F34" s="152"/>
    </row>
    <row r="35" spans="1:6" ht="15.75">
      <c r="A35" s="158" t="s">
        <v>443</v>
      </c>
      <c r="B35" s="154" t="s">
        <v>444</v>
      </c>
      <c r="C35" s="155"/>
      <c r="D35" s="155"/>
      <c r="E35" s="152"/>
      <c r="F35" s="152"/>
    </row>
    <row r="36" spans="1:6" ht="15.75">
      <c r="A36" s="153" t="s">
        <v>445</v>
      </c>
      <c r="B36" s="154" t="s">
        <v>446</v>
      </c>
      <c r="C36" s="155"/>
      <c r="D36" s="155"/>
      <c r="E36" s="152"/>
      <c r="F36" s="152"/>
    </row>
    <row r="37" spans="1:6" ht="15.75">
      <c r="A37" s="153" t="s">
        <v>447</v>
      </c>
      <c r="B37" s="154" t="s">
        <v>448</v>
      </c>
      <c r="C37" s="155"/>
      <c r="D37" s="155"/>
      <c r="E37" s="152"/>
      <c r="F37" s="152"/>
    </row>
    <row r="38" spans="1:6" ht="15.75">
      <c r="A38" s="153" t="s">
        <v>449</v>
      </c>
      <c r="B38" s="154" t="s">
        <v>450</v>
      </c>
      <c r="C38" s="155"/>
      <c r="D38" s="155"/>
      <c r="E38" s="152"/>
      <c r="F38" s="152"/>
    </row>
    <row r="39" spans="1:6" ht="31.5">
      <c r="A39" s="153" t="s">
        <v>451</v>
      </c>
      <c r="B39" s="154" t="s">
        <v>452</v>
      </c>
      <c r="C39" s="155"/>
      <c r="D39" s="155"/>
      <c r="E39" s="152"/>
      <c r="F39" s="152"/>
    </row>
    <row r="40" spans="1:6" ht="15.75">
      <c r="A40" s="153" t="s">
        <v>453</v>
      </c>
      <c r="B40" s="154" t="s">
        <v>454</v>
      </c>
      <c r="C40" s="155"/>
      <c r="D40" s="155"/>
      <c r="E40" s="152"/>
      <c r="F40" s="152"/>
    </row>
    <row r="41" spans="1:8" ht="15.75">
      <c r="A41" s="153" t="s">
        <v>455</v>
      </c>
      <c r="B41" s="154" t="s">
        <v>456</v>
      </c>
      <c r="C41" s="155">
        <v>-3</v>
      </c>
      <c r="D41" s="155">
        <v>-2</v>
      </c>
      <c r="E41" s="152"/>
      <c r="F41" s="152"/>
      <c r="G41" s="157"/>
      <c r="H41" s="157"/>
    </row>
    <row r="42" spans="1:8" ht="15.75">
      <c r="A42" s="160" t="s">
        <v>457</v>
      </c>
      <c r="B42" s="161" t="s">
        <v>458</v>
      </c>
      <c r="C42" s="151">
        <v>-3</v>
      </c>
      <c r="D42" s="151">
        <v>-2</v>
      </c>
      <c r="E42" s="152"/>
      <c r="F42" s="152"/>
      <c r="G42" s="157"/>
      <c r="H42" s="157"/>
    </row>
    <row r="43" spans="1:8" ht="15.75">
      <c r="A43" s="164" t="s">
        <v>459</v>
      </c>
      <c r="B43" s="161" t="s">
        <v>460</v>
      </c>
      <c r="C43" s="151">
        <v>278</v>
      </c>
      <c r="D43" s="151">
        <v>1</v>
      </c>
      <c r="E43" s="152"/>
      <c r="F43" s="152"/>
      <c r="G43" s="157"/>
      <c r="H43" s="157"/>
    </row>
    <row r="44" spans="1:8" ht="15.75">
      <c r="A44" s="149" t="s">
        <v>461</v>
      </c>
      <c r="B44" s="162" t="s">
        <v>462</v>
      </c>
      <c r="C44" s="165">
        <v>260</v>
      </c>
      <c r="D44" s="165">
        <v>741</v>
      </c>
      <c r="E44" s="152"/>
      <c r="F44" s="152"/>
      <c r="G44" s="157"/>
      <c r="H44" s="157"/>
    </row>
    <row r="45" spans="1:8" ht="15.75">
      <c r="A45" s="149" t="s">
        <v>463</v>
      </c>
      <c r="B45" s="162" t="s">
        <v>464</v>
      </c>
      <c r="C45" s="151">
        <v>528</v>
      </c>
      <c r="D45" s="151">
        <v>742</v>
      </c>
      <c r="E45" s="152"/>
      <c r="F45" s="152"/>
      <c r="G45" s="157"/>
      <c r="H45" s="157"/>
    </row>
    <row r="46" spans="1:8" ht="15.75">
      <c r="A46" s="153" t="s">
        <v>465</v>
      </c>
      <c r="B46" s="162" t="s">
        <v>466</v>
      </c>
      <c r="C46" s="166"/>
      <c r="D46" s="166"/>
      <c r="E46" s="152"/>
      <c r="F46" s="152"/>
      <c r="G46" s="157"/>
      <c r="H46" s="157"/>
    </row>
    <row r="47" spans="1:8" ht="15.75">
      <c r="A47" s="153" t="s">
        <v>467</v>
      </c>
      <c r="B47" s="162" t="s">
        <v>468</v>
      </c>
      <c r="C47" s="166"/>
      <c r="D47" s="166"/>
      <c r="G47" s="157"/>
      <c r="H47" s="157"/>
    </row>
    <row r="48" spans="1:8" ht="15.75">
      <c r="A48" s="152"/>
      <c r="B48" s="167"/>
      <c r="C48" s="168"/>
      <c r="D48" s="168"/>
      <c r="G48" s="157"/>
      <c r="H48" s="157"/>
    </row>
    <row r="49" spans="1:8" ht="15.75">
      <c r="A49" s="169" t="s">
        <v>869</v>
      </c>
      <c r="B49" s="170"/>
      <c r="C49" s="133"/>
      <c r="D49" s="171"/>
      <c r="E49" s="172"/>
      <c r="G49" s="157"/>
      <c r="H49" s="157"/>
    </row>
    <row r="50" spans="1:8" ht="15.75" customHeight="1">
      <c r="A50" s="132"/>
      <c r="B50" s="170" t="s">
        <v>390</v>
      </c>
      <c r="C50" s="569"/>
      <c r="D50" s="569"/>
      <c r="G50" s="157"/>
      <c r="H50" s="157"/>
    </row>
    <row r="51" spans="1:8" ht="15.75">
      <c r="A51" s="132"/>
      <c r="B51" s="132"/>
      <c r="C51" s="133"/>
      <c r="D51" s="133"/>
      <c r="G51" s="157"/>
      <c r="H51" s="157"/>
    </row>
    <row r="52" spans="1:8" ht="15.75" customHeight="1">
      <c r="A52" s="132"/>
      <c r="B52" s="170" t="s">
        <v>391</v>
      </c>
      <c r="C52" s="569"/>
      <c r="D52" s="569"/>
      <c r="G52" s="157"/>
      <c r="H52" s="157"/>
    </row>
    <row r="53" spans="1:8" ht="15.75">
      <c r="A53" s="132"/>
      <c r="B53" s="132"/>
      <c r="C53" s="133"/>
      <c r="D53" s="133"/>
      <c r="G53" s="157"/>
      <c r="H53" s="157"/>
    </row>
    <row r="54" spans="7:8" ht="15.75">
      <c r="G54" s="157"/>
      <c r="H54" s="157"/>
    </row>
    <row r="55" spans="7:8" ht="15.75">
      <c r="G55" s="157"/>
      <c r="H55" s="157"/>
    </row>
    <row r="56" spans="7:8" ht="15.75">
      <c r="G56" s="157"/>
      <c r="H56" s="157"/>
    </row>
    <row r="57" spans="7:8" ht="15.75">
      <c r="G57" s="157"/>
      <c r="H57" s="157"/>
    </row>
    <row r="58" spans="7:8" ht="15.75">
      <c r="G58" s="157"/>
      <c r="H58" s="157"/>
    </row>
    <row r="59" spans="7:8" ht="15.75">
      <c r="G59" s="157"/>
      <c r="H59" s="157"/>
    </row>
    <row r="60" spans="7:8" ht="15.75">
      <c r="G60" s="157"/>
      <c r="H60" s="157"/>
    </row>
    <row r="61" spans="7:8" ht="15.75">
      <c r="G61" s="157"/>
      <c r="H61" s="157"/>
    </row>
    <row r="62" spans="7:8" ht="15.75">
      <c r="G62" s="157"/>
      <c r="H62" s="157"/>
    </row>
    <row r="63" spans="7:8" ht="15.75">
      <c r="G63" s="157"/>
      <c r="H63" s="157"/>
    </row>
    <row r="64" spans="7:8" ht="15.75">
      <c r="G64" s="157"/>
      <c r="H64" s="157"/>
    </row>
    <row r="65" spans="7:8" ht="15.75">
      <c r="G65" s="157"/>
      <c r="H65" s="157"/>
    </row>
    <row r="66" spans="7:8" ht="15.75">
      <c r="G66" s="157"/>
      <c r="H66" s="157"/>
    </row>
    <row r="67" spans="7:8" ht="15.75">
      <c r="G67" s="157"/>
      <c r="H67" s="157"/>
    </row>
    <row r="68" spans="7:8" ht="15.75">
      <c r="G68" s="157"/>
      <c r="H68" s="157"/>
    </row>
    <row r="69" spans="7:8" ht="15.75">
      <c r="G69" s="157"/>
      <c r="H69" s="157"/>
    </row>
    <row r="70" spans="7:8" ht="15.75">
      <c r="G70" s="157"/>
      <c r="H70" s="157"/>
    </row>
    <row r="71" spans="7:8" ht="15.75">
      <c r="G71" s="157"/>
      <c r="H71" s="157"/>
    </row>
    <row r="72" spans="7:8" ht="15.75">
      <c r="G72" s="157"/>
      <c r="H72" s="157"/>
    </row>
    <row r="73" spans="7:8" ht="15.75">
      <c r="G73" s="157"/>
      <c r="H73" s="157"/>
    </row>
    <row r="74" spans="7:8" ht="15.75">
      <c r="G74" s="157"/>
      <c r="H74" s="157"/>
    </row>
    <row r="75" spans="7:8" ht="15.75">
      <c r="G75" s="157"/>
      <c r="H75" s="157"/>
    </row>
    <row r="76" spans="7:8" ht="15.75">
      <c r="G76" s="157"/>
      <c r="H76" s="157"/>
    </row>
    <row r="77" spans="7:8" ht="15.75">
      <c r="G77" s="157"/>
      <c r="H77" s="157"/>
    </row>
    <row r="78" spans="7:8" ht="15.75">
      <c r="G78" s="157"/>
      <c r="H78" s="157"/>
    </row>
    <row r="79" spans="7:8" ht="15.75">
      <c r="G79" s="157"/>
      <c r="H79" s="157"/>
    </row>
    <row r="80" spans="7:8" ht="15.75">
      <c r="G80" s="157"/>
      <c r="H80" s="157"/>
    </row>
    <row r="81" spans="7:8" ht="15.75">
      <c r="G81" s="157"/>
      <c r="H81" s="157"/>
    </row>
    <row r="82" spans="7:8" ht="15.75">
      <c r="G82" s="157"/>
      <c r="H82" s="157"/>
    </row>
    <row r="83" spans="7:8" ht="15.75">
      <c r="G83" s="157"/>
      <c r="H83" s="157"/>
    </row>
    <row r="84" spans="7:8" ht="15.75">
      <c r="G84" s="157"/>
      <c r="H84" s="157"/>
    </row>
    <row r="85" spans="7:8" ht="15.75">
      <c r="G85" s="157"/>
      <c r="H85" s="157"/>
    </row>
    <row r="86" spans="7:8" ht="15.75">
      <c r="G86" s="157"/>
      <c r="H86" s="157"/>
    </row>
    <row r="87" spans="7:8" ht="15.75">
      <c r="G87" s="157"/>
      <c r="H87" s="157"/>
    </row>
    <row r="88" spans="7:8" ht="15.75">
      <c r="G88" s="157"/>
      <c r="H88" s="157"/>
    </row>
    <row r="89" spans="7:8" ht="15.75">
      <c r="G89" s="157"/>
      <c r="H89" s="157"/>
    </row>
    <row r="90" spans="7:8" ht="15.75">
      <c r="G90" s="157"/>
      <c r="H90" s="157"/>
    </row>
    <row r="91" spans="7:8" ht="15.75">
      <c r="G91" s="157"/>
      <c r="H91" s="157"/>
    </row>
    <row r="92" spans="7:8" ht="15.75">
      <c r="G92" s="157"/>
      <c r="H92" s="157"/>
    </row>
    <row r="93" spans="7:8" ht="15.75">
      <c r="G93" s="157"/>
      <c r="H93" s="157"/>
    </row>
    <row r="94" spans="7:8" ht="15.75">
      <c r="G94" s="157"/>
      <c r="H94" s="157"/>
    </row>
    <row r="95" spans="7:8" ht="15.75">
      <c r="G95" s="157"/>
      <c r="H95" s="157"/>
    </row>
    <row r="96" spans="7:8" ht="15.75">
      <c r="G96" s="157"/>
      <c r="H96" s="157"/>
    </row>
    <row r="97" spans="7:8" ht="15.75">
      <c r="G97" s="157"/>
      <c r="H97" s="157"/>
    </row>
    <row r="98" spans="7:8" ht="15.75">
      <c r="G98" s="157"/>
      <c r="H98" s="157"/>
    </row>
    <row r="99" spans="7:8" ht="15.75">
      <c r="G99" s="157"/>
      <c r="H99" s="157"/>
    </row>
    <row r="100" spans="7:8" ht="15.75">
      <c r="G100" s="157"/>
      <c r="H100" s="157"/>
    </row>
    <row r="101" spans="7:8" ht="15.75">
      <c r="G101" s="157"/>
      <c r="H101" s="157"/>
    </row>
    <row r="102" spans="7:8" ht="15.75">
      <c r="G102" s="157"/>
      <c r="H102" s="157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 scale="61" r:id="rId1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view="pageBreakPreview" zoomScaleSheetLayoutView="100" zoomScalePageLayoutView="0" workbookViewId="0" topLeftCell="A1">
      <selection activeCell="A38" sqref="A38"/>
    </sheetView>
  </sheetViews>
  <sheetFormatPr defaultColWidth="9.25390625" defaultRowHeight="12.75"/>
  <cols>
    <col min="1" max="1" width="48.375" style="173" customWidth="1"/>
    <col min="2" max="2" width="8.25390625" style="174" customWidth="1"/>
    <col min="3" max="3" width="9.125" style="175" customWidth="1"/>
    <col min="4" max="4" width="9.25390625" style="175" customWidth="1"/>
    <col min="5" max="5" width="8.75390625" style="175" customWidth="1"/>
    <col min="6" max="6" width="7.375" style="175" customWidth="1"/>
    <col min="7" max="7" width="9.75390625" style="175" customWidth="1"/>
    <col min="8" max="8" width="7.375" style="175" customWidth="1"/>
    <col min="9" max="9" width="8.25390625" style="175" customWidth="1"/>
    <col min="10" max="10" width="8.00390625" style="175" customWidth="1"/>
    <col min="11" max="11" width="11.125" style="175" customWidth="1"/>
    <col min="12" max="12" width="12.875" style="175" customWidth="1"/>
    <col min="13" max="13" width="15.875" style="175" customWidth="1"/>
    <col min="14" max="14" width="11.00390625" style="175" customWidth="1"/>
    <col min="15" max="16384" width="9.25390625" style="175" customWidth="1"/>
  </cols>
  <sheetData>
    <row r="1" spans="1:14" s="176" customFormat="1" ht="24" customHeight="1">
      <c r="A1" s="570" t="s">
        <v>469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175"/>
    </row>
    <row r="2" spans="1:14" s="176" customFormat="1" ht="19.5">
      <c r="A2" s="177"/>
      <c r="B2" s="178"/>
      <c r="C2" s="179"/>
      <c r="D2" s="179"/>
      <c r="E2" s="179"/>
      <c r="F2" s="179"/>
      <c r="G2" s="179"/>
      <c r="H2" s="179"/>
      <c r="I2" s="179"/>
      <c r="J2" s="179"/>
      <c r="K2" s="180"/>
      <c r="L2" s="180"/>
      <c r="M2" s="180"/>
      <c r="N2" s="175"/>
    </row>
    <row r="3" spans="1:14" s="176" customFormat="1" ht="20.25" customHeight="1">
      <c r="A3" s="181" t="s">
        <v>1</v>
      </c>
      <c r="B3" s="571" t="str">
        <f>'справка №1-БАЛАНС'!E3</f>
        <v>"ВЕРЕЯ ТУР" АД - Ст.Загора</v>
      </c>
      <c r="C3" s="571"/>
      <c r="D3" s="571"/>
      <c r="E3" s="571"/>
      <c r="F3" s="571"/>
      <c r="G3" s="571"/>
      <c r="H3" s="571"/>
      <c r="I3" s="571"/>
      <c r="J3" s="179"/>
      <c r="K3" s="572" t="s">
        <v>3</v>
      </c>
      <c r="L3" s="572"/>
      <c r="M3" s="182">
        <f>'справка №1-БАЛАНС'!H3</f>
        <v>833067523</v>
      </c>
      <c r="N3" s="175"/>
    </row>
    <row r="4" spans="1:15" s="176" customFormat="1" ht="23.25" customHeight="1">
      <c r="A4" s="181" t="s">
        <v>470</v>
      </c>
      <c r="B4" s="571" t="str">
        <f>'справка №1-БАЛАНС'!E4</f>
        <v>неконсолидиран</v>
      </c>
      <c r="C4" s="571"/>
      <c r="D4" s="571"/>
      <c r="E4" s="571"/>
      <c r="F4" s="571"/>
      <c r="G4" s="571"/>
      <c r="H4" s="571"/>
      <c r="I4" s="571"/>
      <c r="J4" s="183"/>
      <c r="K4" s="573" t="s">
        <v>6</v>
      </c>
      <c r="L4" s="573"/>
      <c r="M4" s="182">
        <f>'справка №1-БАЛАНС'!H4</f>
        <v>680</v>
      </c>
      <c r="N4" s="184"/>
      <c r="O4" s="184"/>
    </row>
    <row r="5" spans="1:14" s="176" customFormat="1" ht="28.5" customHeight="1">
      <c r="A5" s="181" t="s">
        <v>280</v>
      </c>
      <c r="B5" s="574" t="str">
        <f>'справка №1-БАЛАНС'!E5</f>
        <v>30.06.2019 г.</v>
      </c>
      <c r="C5" s="574"/>
      <c r="D5" s="574"/>
      <c r="E5" s="574"/>
      <c r="F5" s="185"/>
      <c r="G5" s="185"/>
      <c r="H5" s="185"/>
      <c r="I5" s="185"/>
      <c r="J5" s="185"/>
      <c r="K5" s="186"/>
      <c r="L5" s="187"/>
      <c r="M5" s="188" t="s">
        <v>8</v>
      </c>
      <c r="N5" s="189"/>
    </row>
    <row r="6" spans="1:14" s="196" customFormat="1" ht="31.5" customHeight="1">
      <c r="A6" s="190"/>
      <c r="B6" s="191"/>
      <c r="C6" s="192"/>
      <c r="D6" s="576" t="s">
        <v>471</v>
      </c>
      <c r="E6" s="576"/>
      <c r="F6" s="576"/>
      <c r="G6" s="576"/>
      <c r="H6" s="576"/>
      <c r="I6" s="577" t="s">
        <v>472</v>
      </c>
      <c r="J6" s="577"/>
      <c r="K6" s="193"/>
      <c r="L6" s="192"/>
      <c r="M6" s="194"/>
      <c r="N6" s="195"/>
    </row>
    <row r="7" spans="1:14" s="196" customFormat="1" ht="132.75" customHeight="1">
      <c r="A7" s="197" t="s">
        <v>473</v>
      </c>
      <c r="B7" s="198" t="s">
        <v>474</v>
      </c>
      <c r="C7" s="199" t="s">
        <v>475</v>
      </c>
      <c r="D7" s="200" t="s">
        <v>476</v>
      </c>
      <c r="E7" s="192" t="s">
        <v>477</v>
      </c>
      <c r="F7" s="578" t="s">
        <v>478</v>
      </c>
      <c r="G7" s="578"/>
      <c r="H7" s="578"/>
      <c r="I7" s="192" t="s">
        <v>479</v>
      </c>
      <c r="J7" s="202" t="s">
        <v>480</v>
      </c>
      <c r="K7" s="199" t="s">
        <v>481</v>
      </c>
      <c r="L7" s="199" t="s">
        <v>482</v>
      </c>
      <c r="M7" s="203" t="s">
        <v>483</v>
      </c>
      <c r="N7" s="195"/>
    </row>
    <row r="8" spans="1:14" s="196" customFormat="1" ht="29.25" customHeight="1">
      <c r="A8" s="204"/>
      <c r="B8" s="205"/>
      <c r="C8" s="206"/>
      <c r="D8" s="207"/>
      <c r="E8" s="206"/>
      <c r="F8" s="201" t="s">
        <v>484</v>
      </c>
      <c r="G8" s="201" t="s">
        <v>485</v>
      </c>
      <c r="H8" s="201" t="s">
        <v>486</v>
      </c>
      <c r="I8" s="206"/>
      <c r="J8" s="208"/>
      <c r="K8" s="206"/>
      <c r="L8" s="206"/>
      <c r="M8" s="209"/>
      <c r="N8" s="195"/>
    </row>
    <row r="9" spans="1:14" s="196" customFormat="1" ht="12" customHeight="1">
      <c r="A9" s="201" t="s">
        <v>16</v>
      </c>
      <c r="B9" s="210"/>
      <c r="C9" s="206">
        <v>1</v>
      </c>
      <c r="D9" s="201">
        <v>2</v>
      </c>
      <c r="E9" s="201">
        <v>3</v>
      </c>
      <c r="F9" s="201">
        <v>4</v>
      </c>
      <c r="G9" s="201">
        <v>5</v>
      </c>
      <c r="H9" s="201">
        <v>6</v>
      </c>
      <c r="I9" s="201">
        <v>7</v>
      </c>
      <c r="J9" s="201">
        <v>8</v>
      </c>
      <c r="K9" s="206">
        <v>9</v>
      </c>
      <c r="L9" s="206">
        <v>10</v>
      </c>
      <c r="M9" s="211">
        <v>11</v>
      </c>
      <c r="N9" s="195"/>
    </row>
    <row r="10" spans="1:14" s="196" customFormat="1" ht="17.25" customHeight="1">
      <c r="A10" s="201" t="s">
        <v>487</v>
      </c>
      <c r="B10" s="212"/>
      <c r="C10" s="213" t="s">
        <v>49</v>
      </c>
      <c r="D10" s="213" t="s">
        <v>49</v>
      </c>
      <c r="E10" s="214" t="s">
        <v>60</v>
      </c>
      <c r="F10" s="214" t="s">
        <v>67</v>
      </c>
      <c r="G10" s="214" t="s">
        <v>71</v>
      </c>
      <c r="H10" s="214" t="s">
        <v>75</v>
      </c>
      <c r="I10" s="214" t="s">
        <v>88</v>
      </c>
      <c r="J10" s="214" t="s">
        <v>91</v>
      </c>
      <c r="K10" s="215" t="s">
        <v>488</v>
      </c>
      <c r="L10" s="214" t="s">
        <v>114</v>
      </c>
      <c r="M10" s="216" t="s">
        <v>122</v>
      </c>
      <c r="N10" s="195"/>
    </row>
    <row r="11" spans="1:23" ht="15.75" customHeight="1">
      <c r="A11" s="217" t="s">
        <v>489</v>
      </c>
      <c r="B11" s="212" t="s">
        <v>490</v>
      </c>
      <c r="C11" s="218">
        <f>'справка №1-БАЛАНС'!H17</f>
        <v>63</v>
      </c>
      <c r="D11" s="218"/>
      <c r="E11" s="218"/>
      <c r="F11" s="218"/>
      <c r="G11" s="218"/>
      <c r="H11" s="219">
        <v>2815</v>
      </c>
      <c r="I11" s="218">
        <v>4257</v>
      </c>
      <c r="J11" s="218"/>
      <c r="K11" s="219"/>
      <c r="L11" s="220">
        <f>SUM(C11:K11)</f>
        <v>7135</v>
      </c>
      <c r="M11" s="218"/>
      <c r="N11" s="221"/>
      <c r="O11" s="180"/>
      <c r="P11" s="180"/>
      <c r="Q11" s="180"/>
      <c r="R11" s="180"/>
      <c r="S11" s="180"/>
      <c r="T11" s="180"/>
      <c r="U11" s="180"/>
      <c r="V11" s="180"/>
      <c r="W11" s="180"/>
    </row>
    <row r="12" spans="1:23" ht="12.75" customHeight="1">
      <c r="A12" s="217" t="s">
        <v>491</v>
      </c>
      <c r="B12" s="212" t="s">
        <v>492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0"/>
      <c r="M12" s="222"/>
      <c r="N12" s="223"/>
      <c r="O12" s="180"/>
      <c r="P12" s="180"/>
      <c r="Q12" s="180"/>
      <c r="R12" s="180"/>
      <c r="S12" s="180"/>
      <c r="T12" s="180"/>
      <c r="U12" s="180"/>
      <c r="V12" s="180"/>
      <c r="W12" s="180"/>
    </row>
    <row r="13" spans="1:14" ht="12.75" customHeight="1">
      <c r="A13" s="224" t="s">
        <v>493</v>
      </c>
      <c r="B13" s="214" t="s">
        <v>494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20"/>
      <c r="M13" s="219"/>
      <c r="N13" s="225"/>
    </row>
    <row r="14" spans="1:14" ht="12" customHeight="1">
      <c r="A14" s="224" t="s">
        <v>495</v>
      </c>
      <c r="B14" s="214" t="s">
        <v>496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20"/>
      <c r="M14" s="219"/>
      <c r="N14" s="225"/>
    </row>
    <row r="15" spans="1:23" ht="39">
      <c r="A15" s="217" t="s">
        <v>497</v>
      </c>
      <c r="B15" s="212" t="s">
        <v>498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0"/>
      <c r="M15" s="226"/>
      <c r="N15" s="223"/>
      <c r="O15" s="180"/>
      <c r="P15" s="180"/>
      <c r="Q15" s="180"/>
      <c r="R15" s="180"/>
      <c r="S15" s="180"/>
      <c r="T15" s="180"/>
      <c r="U15" s="180"/>
      <c r="V15" s="180"/>
      <c r="W15" s="180"/>
    </row>
    <row r="16" spans="1:20" ht="12.75" customHeight="1">
      <c r="A16" s="217" t="s">
        <v>499</v>
      </c>
      <c r="B16" s="227" t="s">
        <v>500</v>
      </c>
      <c r="C16" s="228"/>
      <c r="D16" s="229"/>
      <c r="E16" s="229"/>
      <c r="F16" s="229"/>
      <c r="G16" s="229"/>
      <c r="H16" s="230"/>
      <c r="I16" s="231">
        <v>256</v>
      </c>
      <c r="J16" s="232"/>
      <c r="K16" s="219"/>
      <c r="L16" s="220">
        <f>SUM(C16:K16)</f>
        <v>256</v>
      </c>
      <c r="M16" s="219"/>
      <c r="N16" s="223"/>
      <c r="O16" s="180"/>
      <c r="P16" s="180"/>
      <c r="Q16" s="180"/>
      <c r="R16" s="180"/>
      <c r="S16" s="180"/>
      <c r="T16" s="180"/>
    </row>
    <row r="17" spans="1:23" ht="12.75" customHeight="1">
      <c r="A17" s="224" t="s">
        <v>501</v>
      </c>
      <c r="B17" s="214" t="s">
        <v>502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20"/>
      <c r="M17" s="233"/>
      <c r="N17" s="223"/>
      <c r="O17" s="180"/>
      <c r="P17" s="180"/>
      <c r="Q17" s="180"/>
      <c r="R17" s="180"/>
      <c r="S17" s="180"/>
      <c r="T17" s="180"/>
      <c r="U17" s="180"/>
      <c r="V17" s="180"/>
      <c r="W17" s="180"/>
    </row>
    <row r="18" spans="1:14" ht="12" customHeight="1">
      <c r="A18" s="234" t="s">
        <v>503</v>
      </c>
      <c r="B18" s="235" t="s">
        <v>504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20"/>
      <c r="M18" s="219"/>
      <c r="N18" s="225"/>
    </row>
    <row r="19" spans="1:14" ht="12" customHeight="1">
      <c r="A19" s="234" t="s">
        <v>505</v>
      </c>
      <c r="B19" s="235" t="s">
        <v>506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20"/>
      <c r="M19" s="219"/>
      <c r="N19" s="225"/>
    </row>
    <row r="20" spans="1:14" ht="12.75" customHeight="1">
      <c r="A20" s="224" t="s">
        <v>507</v>
      </c>
      <c r="B20" s="214" t="s">
        <v>508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20"/>
      <c r="M20" s="219"/>
      <c r="N20" s="225"/>
    </row>
    <row r="21" spans="1:23" ht="23.25" customHeight="1">
      <c r="A21" s="224" t="s">
        <v>509</v>
      </c>
      <c r="B21" s="214" t="s">
        <v>510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0"/>
      <c r="M21" s="222"/>
      <c r="N21" s="223"/>
      <c r="O21" s="180"/>
      <c r="P21" s="180"/>
      <c r="Q21" s="180"/>
      <c r="R21" s="180"/>
      <c r="S21" s="180"/>
      <c r="T21" s="180"/>
      <c r="U21" s="180"/>
      <c r="V21" s="180"/>
      <c r="W21" s="180"/>
    </row>
    <row r="22" spans="1:14" ht="19.5">
      <c r="A22" s="224" t="s">
        <v>511</v>
      </c>
      <c r="B22" s="214" t="s">
        <v>512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20"/>
      <c r="M22" s="236"/>
      <c r="N22" s="225"/>
    </row>
    <row r="23" spans="1:14" ht="19.5">
      <c r="A23" s="224" t="s">
        <v>513</v>
      </c>
      <c r="B23" s="214" t="s">
        <v>514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20"/>
      <c r="M23" s="236"/>
      <c r="N23" s="225"/>
    </row>
    <row r="24" spans="1:23" ht="22.5" customHeight="1">
      <c r="A24" s="224" t="s">
        <v>515</v>
      </c>
      <c r="B24" s="214" t="s">
        <v>516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0"/>
      <c r="M24" s="222"/>
      <c r="N24" s="223"/>
      <c r="O24" s="180"/>
      <c r="P24" s="180"/>
      <c r="Q24" s="180"/>
      <c r="R24" s="180"/>
      <c r="S24" s="180"/>
      <c r="T24" s="180"/>
      <c r="U24" s="180"/>
      <c r="V24" s="180"/>
      <c r="W24" s="180"/>
    </row>
    <row r="25" spans="1:14" ht="19.5">
      <c r="A25" s="224" t="s">
        <v>511</v>
      </c>
      <c r="B25" s="214" t="s">
        <v>517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20"/>
      <c r="M25" s="236"/>
      <c r="N25" s="225"/>
    </row>
    <row r="26" spans="1:14" ht="19.5">
      <c r="A26" s="224" t="s">
        <v>513</v>
      </c>
      <c r="B26" s="214" t="s">
        <v>518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20"/>
      <c r="M26" s="236"/>
      <c r="N26" s="225"/>
    </row>
    <row r="27" spans="1:14" ht="39">
      <c r="A27" s="224" t="s">
        <v>519</v>
      </c>
      <c r="B27" s="214" t="s">
        <v>520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20"/>
      <c r="M27" s="219"/>
      <c r="N27" s="225"/>
    </row>
    <row r="28" spans="1:14" ht="19.5">
      <c r="A28" s="224" t="s">
        <v>521</v>
      </c>
      <c r="B28" s="214" t="s">
        <v>522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20"/>
      <c r="M28" s="219"/>
      <c r="N28" s="225"/>
    </row>
    <row r="29" spans="1:23" ht="14.25" customHeight="1">
      <c r="A29" s="217" t="s">
        <v>523</v>
      </c>
      <c r="B29" s="212" t="s">
        <v>524</v>
      </c>
      <c r="C29" s="222">
        <v>63</v>
      </c>
      <c r="D29" s="222"/>
      <c r="E29" s="222"/>
      <c r="F29" s="222"/>
      <c r="G29" s="222"/>
      <c r="H29" s="222">
        <v>2815</v>
      </c>
      <c r="I29" s="222">
        <f>I11+I16</f>
        <v>4513</v>
      </c>
      <c r="J29" s="222"/>
      <c r="K29" s="222"/>
      <c r="L29" s="220">
        <f>SUM(C29:K29)</f>
        <v>7391</v>
      </c>
      <c r="M29" s="222"/>
      <c r="N29" s="221"/>
      <c r="O29" s="180"/>
      <c r="P29" s="180"/>
      <c r="Q29" s="180"/>
      <c r="R29" s="180"/>
      <c r="S29" s="180"/>
      <c r="T29" s="180"/>
      <c r="U29" s="180"/>
      <c r="V29" s="180"/>
      <c r="W29" s="180"/>
    </row>
    <row r="30" spans="1:14" ht="23.25" customHeight="1">
      <c r="A30" s="224" t="s">
        <v>525</v>
      </c>
      <c r="B30" s="214" t="s">
        <v>526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20"/>
      <c r="M30" s="219"/>
      <c r="N30" s="225"/>
    </row>
    <row r="31" spans="1:14" ht="24" customHeight="1">
      <c r="A31" s="224" t="s">
        <v>527</v>
      </c>
      <c r="B31" s="214" t="s">
        <v>528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20"/>
      <c r="M31" s="219"/>
      <c r="N31" s="225"/>
    </row>
    <row r="32" spans="1:23" ht="23.25" customHeight="1">
      <c r="A32" s="217" t="s">
        <v>529</v>
      </c>
      <c r="B32" s="212" t="s">
        <v>530</v>
      </c>
      <c r="C32" s="222">
        <f>C29+C30+C31</f>
        <v>63</v>
      </c>
      <c r="D32" s="222"/>
      <c r="E32" s="222"/>
      <c r="F32" s="222"/>
      <c r="G32" s="222"/>
      <c r="H32" s="222">
        <v>2815</v>
      </c>
      <c r="I32" s="222">
        <v>4513</v>
      </c>
      <c r="J32" s="222"/>
      <c r="K32" s="222"/>
      <c r="L32" s="220">
        <v>7391</v>
      </c>
      <c r="M32" s="222"/>
      <c r="N32" s="223"/>
      <c r="O32" s="180"/>
      <c r="P32" s="180"/>
      <c r="Q32" s="180"/>
      <c r="R32" s="180"/>
      <c r="S32" s="180"/>
      <c r="T32" s="180"/>
      <c r="U32" s="180"/>
      <c r="V32" s="180"/>
      <c r="W32" s="180"/>
    </row>
    <row r="33" spans="1:14" ht="14.25" customHeight="1">
      <c r="A33" s="237"/>
      <c r="B33" s="238"/>
      <c r="C33" s="239"/>
      <c r="D33" s="239"/>
      <c r="E33" s="239"/>
      <c r="F33" s="239"/>
      <c r="G33" s="239"/>
      <c r="H33" s="239"/>
      <c r="I33" s="239"/>
      <c r="J33" s="239"/>
      <c r="K33" s="239"/>
      <c r="L33" s="240"/>
      <c r="M33" s="240"/>
      <c r="N33" s="225"/>
    </row>
    <row r="34" spans="1:14" ht="12" customHeight="1">
      <c r="A34" s="237"/>
      <c r="B34" s="238"/>
      <c r="C34" s="239"/>
      <c r="D34" s="239"/>
      <c r="E34" s="239"/>
      <c r="F34" s="239"/>
      <c r="G34" s="239"/>
      <c r="H34" s="239"/>
      <c r="I34" s="239"/>
      <c r="J34" s="239"/>
      <c r="K34" s="239"/>
      <c r="L34" s="240"/>
      <c r="M34" s="240"/>
      <c r="N34" s="225"/>
    </row>
    <row r="35" spans="1:14" ht="45.75" customHeight="1">
      <c r="A35" s="579" t="s">
        <v>531</v>
      </c>
      <c r="B35" s="579"/>
      <c r="C35" s="579"/>
      <c r="D35" s="579"/>
      <c r="E35" s="579"/>
      <c r="F35" s="579"/>
      <c r="G35" s="579"/>
      <c r="H35" s="579"/>
      <c r="I35" s="579"/>
      <c r="J35" s="579"/>
      <c r="K35" s="239"/>
      <c r="L35" s="240"/>
      <c r="M35" s="240"/>
      <c r="N35" s="225"/>
    </row>
    <row r="36" spans="1:14" ht="14.25" customHeight="1">
      <c r="A36" s="237"/>
      <c r="B36" s="238"/>
      <c r="C36" s="239"/>
      <c r="D36" s="239"/>
      <c r="E36" s="239"/>
      <c r="F36" s="239"/>
      <c r="G36" s="239"/>
      <c r="H36" s="239"/>
      <c r="I36" s="239"/>
      <c r="J36" s="239"/>
      <c r="K36" s="239"/>
      <c r="L36" s="240"/>
      <c r="M36" s="240"/>
      <c r="N36" s="225"/>
    </row>
    <row r="37" spans="1:14" ht="14.25" customHeight="1">
      <c r="A37" s="237"/>
      <c r="B37" s="238"/>
      <c r="C37" s="239"/>
      <c r="D37" s="239"/>
      <c r="E37" s="239"/>
      <c r="F37" s="239"/>
      <c r="G37" s="239"/>
      <c r="H37" s="239"/>
      <c r="I37" s="239"/>
      <c r="J37" s="239"/>
      <c r="K37" s="239"/>
      <c r="L37" s="240"/>
      <c r="M37" s="240"/>
      <c r="N37" s="225"/>
    </row>
    <row r="38" spans="1:14" ht="16.5" customHeight="1">
      <c r="A38" s="241" t="s">
        <v>870</v>
      </c>
      <c r="B38" s="242"/>
      <c r="C38" s="243"/>
      <c r="D38" s="575" t="s">
        <v>532</v>
      </c>
      <c r="E38" s="575"/>
      <c r="F38" s="575"/>
      <c r="G38" s="575"/>
      <c r="H38" s="575"/>
      <c r="I38" s="575"/>
      <c r="J38" s="243" t="s">
        <v>533</v>
      </c>
      <c r="K38" s="243"/>
      <c r="L38" s="575"/>
      <c r="M38" s="575"/>
      <c r="N38" s="225"/>
    </row>
    <row r="39" spans="1:13" ht="19.5">
      <c r="A39" s="244"/>
      <c r="B39" s="245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0"/>
    </row>
    <row r="40" spans="1:13" ht="19.5">
      <c r="A40" s="244"/>
      <c r="B40" s="245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0"/>
    </row>
    <row r="41" spans="1:13" ht="19.5">
      <c r="A41" s="244"/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0"/>
    </row>
    <row r="42" spans="1:13" ht="19.5">
      <c r="A42" s="244"/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0"/>
    </row>
    <row r="43" ht="19.5">
      <c r="M43" s="225"/>
    </row>
    <row r="44" ht="19.5">
      <c r="M44" s="225"/>
    </row>
    <row r="45" ht="19.5">
      <c r="M45" s="225"/>
    </row>
    <row r="46" ht="19.5">
      <c r="M46" s="225"/>
    </row>
    <row r="47" ht="19.5">
      <c r="M47" s="225"/>
    </row>
    <row r="48" ht="19.5">
      <c r="M48" s="225"/>
    </row>
    <row r="49" ht="19.5">
      <c r="M49" s="225"/>
    </row>
    <row r="50" ht="19.5">
      <c r="M50" s="225"/>
    </row>
    <row r="51" ht="19.5">
      <c r="M51" s="225"/>
    </row>
    <row r="52" ht="19.5">
      <c r="M52" s="225"/>
    </row>
    <row r="53" ht="19.5">
      <c r="M53" s="225"/>
    </row>
    <row r="54" ht="19.5">
      <c r="M54" s="225"/>
    </row>
    <row r="55" ht="19.5">
      <c r="M55" s="225"/>
    </row>
    <row r="56" ht="19.5">
      <c r="M56" s="225"/>
    </row>
    <row r="57" ht="19.5">
      <c r="M57" s="225"/>
    </row>
    <row r="58" ht="19.5">
      <c r="M58" s="225"/>
    </row>
    <row r="59" ht="19.5">
      <c r="M59" s="225"/>
    </row>
    <row r="60" ht="19.5">
      <c r="M60" s="225"/>
    </row>
    <row r="61" ht="19.5">
      <c r="M61" s="225"/>
    </row>
    <row r="62" ht="19.5">
      <c r="M62" s="225"/>
    </row>
    <row r="63" ht="19.5">
      <c r="M63" s="225"/>
    </row>
    <row r="64" ht="19.5">
      <c r="M64" s="225"/>
    </row>
    <row r="65" ht="19.5">
      <c r="M65" s="225"/>
    </row>
    <row r="66" ht="19.5">
      <c r="M66" s="225"/>
    </row>
    <row r="67" ht="19.5">
      <c r="M67" s="225"/>
    </row>
    <row r="68" ht="19.5">
      <c r="M68" s="225"/>
    </row>
    <row r="69" ht="19.5">
      <c r="M69" s="225"/>
    </row>
    <row r="70" ht="19.5">
      <c r="M70" s="225"/>
    </row>
    <row r="71" ht="19.5">
      <c r="M71" s="225"/>
    </row>
    <row r="72" ht="19.5">
      <c r="M72" s="225"/>
    </row>
    <row r="73" ht="19.5">
      <c r="M73" s="225"/>
    </row>
    <row r="74" ht="19.5">
      <c r="M74" s="225"/>
    </row>
    <row r="75" ht="19.5">
      <c r="M75" s="225"/>
    </row>
    <row r="76" ht="19.5">
      <c r="M76" s="225"/>
    </row>
    <row r="77" ht="19.5">
      <c r="M77" s="225"/>
    </row>
    <row r="78" ht="19.5">
      <c r="M78" s="225"/>
    </row>
    <row r="79" ht="19.5">
      <c r="M79" s="225"/>
    </row>
    <row r="80" ht="19.5">
      <c r="M80" s="225"/>
    </row>
    <row r="81" ht="19.5">
      <c r="M81" s="225"/>
    </row>
    <row r="82" ht="19.5">
      <c r="M82" s="225"/>
    </row>
    <row r="83" ht="19.5">
      <c r="M83" s="225"/>
    </row>
    <row r="84" ht="19.5">
      <c r="M84" s="225"/>
    </row>
    <row r="85" ht="19.5">
      <c r="M85" s="225"/>
    </row>
    <row r="86" ht="19.5">
      <c r="M86" s="225"/>
    </row>
    <row r="87" ht="19.5">
      <c r="M87" s="225"/>
    </row>
    <row r="88" ht="19.5">
      <c r="M88" s="225"/>
    </row>
    <row r="89" ht="19.5">
      <c r="M89" s="225"/>
    </row>
    <row r="90" ht="19.5">
      <c r="M90" s="225"/>
    </row>
    <row r="91" ht="19.5">
      <c r="M91" s="225"/>
    </row>
    <row r="92" ht="19.5">
      <c r="M92" s="225"/>
    </row>
    <row r="93" ht="19.5">
      <c r="M93" s="225"/>
    </row>
    <row r="94" ht="19.5">
      <c r="M94" s="225"/>
    </row>
    <row r="95" ht="19.5">
      <c r="M95" s="225"/>
    </row>
    <row r="96" ht="19.5">
      <c r="M96" s="225"/>
    </row>
    <row r="97" ht="19.5">
      <c r="M97" s="225"/>
    </row>
    <row r="98" ht="19.5">
      <c r="M98" s="225"/>
    </row>
    <row r="99" ht="19.5">
      <c r="M99" s="225"/>
    </row>
    <row r="100" ht="19.5">
      <c r="M100" s="225"/>
    </row>
    <row r="101" ht="19.5">
      <c r="M101" s="225"/>
    </row>
    <row r="102" ht="19.5">
      <c r="M102" s="225"/>
    </row>
    <row r="103" ht="19.5">
      <c r="M103" s="225"/>
    </row>
    <row r="104" ht="19.5">
      <c r="M104" s="225"/>
    </row>
    <row r="105" ht="19.5">
      <c r="M105" s="225"/>
    </row>
    <row r="106" ht="19.5">
      <c r="M106" s="225"/>
    </row>
    <row r="107" ht="19.5">
      <c r="M107" s="225"/>
    </row>
    <row r="108" ht="19.5">
      <c r="M108" s="225"/>
    </row>
    <row r="109" ht="19.5">
      <c r="M109" s="225"/>
    </row>
    <row r="110" ht="19.5">
      <c r="M110" s="225"/>
    </row>
    <row r="111" ht="19.5">
      <c r="M111" s="225"/>
    </row>
    <row r="112" ht="19.5">
      <c r="M112" s="225"/>
    </row>
    <row r="113" ht="19.5">
      <c r="M113" s="225"/>
    </row>
    <row r="114" ht="19.5">
      <c r="M114" s="225"/>
    </row>
    <row r="115" ht="19.5">
      <c r="M115" s="225"/>
    </row>
    <row r="116" ht="19.5">
      <c r="M116" s="225"/>
    </row>
    <row r="117" ht="19.5">
      <c r="M117" s="225"/>
    </row>
    <row r="118" ht="19.5">
      <c r="M118" s="225"/>
    </row>
    <row r="119" ht="19.5">
      <c r="M119" s="225"/>
    </row>
    <row r="120" ht="19.5">
      <c r="M120" s="225"/>
    </row>
    <row r="121" ht="19.5">
      <c r="M121" s="225"/>
    </row>
    <row r="122" ht="19.5">
      <c r="M122" s="225"/>
    </row>
    <row r="123" ht="19.5">
      <c r="M123" s="225"/>
    </row>
    <row r="124" ht="19.5">
      <c r="M124" s="225"/>
    </row>
    <row r="125" ht="19.5">
      <c r="M125" s="225"/>
    </row>
    <row r="126" ht="19.5">
      <c r="M126" s="225"/>
    </row>
    <row r="127" ht="19.5">
      <c r="M127" s="225"/>
    </row>
    <row r="128" ht="19.5">
      <c r="M128" s="225"/>
    </row>
    <row r="129" ht="19.5">
      <c r="M129" s="225"/>
    </row>
    <row r="130" ht="19.5">
      <c r="M130" s="225"/>
    </row>
    <row r="131" ht="19.5">
      <c r="M131" s="225"/>
    </row>
    <row r="132" ht="19.5">
      <c r="M132" s="225"/>
    </row>
    <row r="133" ht="19.5">
      <c r="M133" s="225"/>
    </row>
    <row r="134" ht="19.5">
      <c r="M134" s="225"/>
    </row>
    <row r="135" ht="19.5">
      <c r="M135" s="225"/>
    </row>
    <row r="136" ht="19.5">
      <c r="M136" s="225"/>
    </row>
    <row r="137" ht="19.5">
      <c r="M137" s="225"/>
    </row>
    <row r="138" ht="19.5">
      <c r="M138" s="225"/>
    </row>
    <row r="139" ht="19.5">
      <c r="M139" s="225"/>
    </row>
    <row r="140" ht="19.5">
      <c r="M140" s="225"/>
    </row>
    <row r="141" ht="19.5">
      <c r="M141" s="225"/>
    </row>
    <row r="142" ht="19.5">
      <c r="M142" s="225"/>
    </row>
    <row r="143" ht="19.5">
      <c r="M143" s="225"/>
    </row>
    <row r="144" ht="19.5">
      <c r="M144" s="225"/>
    </row>
    <row r="145" ht="19.5">
      <c r="M145" s="225"/>
    </row>
    <row r="146" ht="19.5">
      <c r="M146" s="225"/>
    </row>
    <row r="147" ht="19.5">
      <c r="M147" s="225"/>
    </row>
    <row r="148" ht="19.5">
      <c r="M148" s="225"/>
    </row>
    <row r="149" ht="19.5">
      <c r="M149" s="225"/>
    </row>
    <row r="150" ht="19.5">
      <c r="M150" s="225"/>
    </row>
    <row r="151" ht="19.5">
      <c r="M151" s="225"/>
    </row>
    <row r="152" ht="19.5">
      <c r="M152" s="225"/>
    </row>
    <row r="153" ht="19.5">
      <c r="M153" s="225"/>
    </row>
    <row r="154" ht="19.5">
      <c r="M154" s="225"/>
    </row>
    <row r="155" ht="19.5">
      <c r="M155" s="225"/>
    </row>
    <row r="156" ht="19.5">
      <c r="M156" s="225"/>
    </row>
    <row r="157" ht="19.5">
      <c r="M157" s="225"/>
    </row>
    <row r="158" ht="19.5">
      <c r="M158" s="225"/>
    </row>
    <row r="159" ht="19.5">
      <c r="M159" s="225"/>
    </row>
    <row r="160" ht="19.5">
      <c r="M160" s="225"/>
    </row>
    <row r="161" ht="19.5">
      <c r="M161" s="225"/>
    </row>
    <row r="162" ht="19.5">
      <c r="M162" s="225"/>
    </row>
    <row r="163" ht="19.5">
      <c r="M163" s="225"/>
    </row>
    <row r="164" ht="19.5">
      <c r="M164" s="225"/>
    </row>
    <row r="165" ht="19.5">
      <c r="M165" s="225"/>
    </row>
    <row r="166" ht="19.5">
      <c r="M166" s="225"/>
    </row>
  </sheetData>
  <sheetProtection selectLockedCells="1" selectUnlockedCells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view="pageBreakPreview" zoomScaleSheetLayoutView="100" zoomScalePageLayoutView="0" workbookViewId="0" topLeftCell="A1">
      <selection activeCell="B44" sqref="B44"/>
    </sheetView>
  </sheetViews>
  <sheetFormatPr defaultColWidth="10.75390625" defaultRowHeight="12.75"/>
  <cols>
    <col min="1" max="1" width="4.125" style="482" customWidth="1"/>
    <col min="2" max="2" width="31.00390625" style="482" customWidth="1"/>
    <col min="3" max="3" width="9.25390625" style="482" customWidth="1"/>
    <col min="4" max="6" width="9.375" style="482" customWidth="1"/>
    <col min="7" max="7" width="8.875" style="482" customWidth="1"/>
    <col min="8" max="8" width="12.375" style="482" customWidth="1"/>
    <col min="9" max="9" width="11.00390625" style="482" customWidth="1"/>
    <col min="10" max="10" width="12.375" style="482" customWidth="1"/>
    <col min="11" max="11" width="9.25390625" style="482" customWidth="1"/>
    <col min="12" max="12" width="10.75390625" style="482" customWidth="1"/>
    <col min="13" max="13" width="9.75390625" style="482" customWidth="1"/>
    <col min="14" max="14" width="8.375" style="482" customWidth="1"/>
    <col min="15" max="16" width="12.125" style="482" customWidth="1"/>
    <col min="17" max="17" width="13.125" style="482" customWidth="1"/>
    <col min="18" max="18" width="11.25390625" style="482" customWidth="1"/>
    <col min="19" max="16384" width="10.75390625" style="482" customWidth="1"/>
  </cols>
  <sheetData>
    <row r="1" spans="1:18" ht="12" customHeight="1">
      <c r="A1" s="481"/>
      <c r="B1" s="581" t="s">
        <v>534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481"/>
      <c r="N1" s="481"/>
      <c r="O1" s="481"/>
      <c r="P1" s="481"/>
      <c r="Q1" s="481"/>
      <c r="R1" s="481"/>
    </row>
    <row r="2" spans="1:18" ht="16.5" customHeight="1">
      <c r="A2" s="582" t="s">
        <v>393</v>
      </c>
      <c r="B2" s="582"/>
      <c r="C2" s="582" t="str">
        <f>'справка №1-БАЛАНС'!E3</f>
        <v>"ВЕРЕЯ ТУР" АД - Ст.Загора</v>
      </c>
      <c r="D2" s="582"/>
      <c r="E2" s="582"/>
      <c r="F2" s="582"/>
      <c r="G2" s="582"/>
      <c r="H2" s="582"/>
      <c r="I2" s="483"/>
      <c r="J2" s="483"/>
      <c r="K2" s="483"/>
      <c r="L2" s="483"/>
      <c r="M2" s="484" t="s">
        <v>3</v>
      </c>
      <c r="N2" s="485"/>
      <c r="O2" s="485">
        <f>'справка №1-БАЛАНС'!H3</f>
        <v>833067523</v>
      </c>
      <c r="P2" s="483"/>
      <c r="Q2" s="483"/>
      <c r="R2" s="411"/>
    </row>
    <row r="3" spans="1:18" ht="15" customHeight="1">
      <c r="A3" s="582" t="s">
        <v>280</v>
      </c>
      <c r="B3" s="582"/>
      <c r="C3" s="583" t="str">
        <f>'справка №1-БАЛАНС'!E5</f>
        <v>30.06.2019 г.</v>
      </c>
      <c r="D3" s="583"/>
      <c r="E3" s="583"/>
      <c r="F3" s="486"/>
      <c r="G3" s="486"/>
      <c r="H3" s="486"/>
      <c r="I3" s="486"/>
      <c r="J3" s="486"/>
      <c r="K3" s="486"/>
      <c r="L3" s="486"/>
      <c r="M3" s="584" t="s">
        <v>6</v>
      </c>
      <c r="N3" s="584"/>
      <c r="O3" s="485">
        <f>'справка №1-БАЛАНС'!H4</f>
        <v>680</v>
      </c>
      <c r="P3" s="487"/>
      <c r="Q3" s="487"/>
      <c r="R3" s="413"/>
    </row>
    <row r="4" spans="1:18" ht="31.5">
      <c r="A4" s="488" t="s">
        <v>535</v>
      </c>
      <c r="B4" s="489"/>
      <c r="C4" s="489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90"/>
      <c r="R4" s="490" t="s">
        <v>536</v>
      </c>
    </row>
    <row r="5" spans="1:18" s="493" customFormat="1" ht="30.75" customHeight="1">
      <c r="A5" s="580" t="s">
        <v>473</v>
      </c>
      <c r="B5" s="580"/>
      <c r="C5" s="588" t="s">
        <v>10</v>
      </c>
      <c r="D5" s="580" t="s">
        <v>537</v>
      </c>
      <c r="E5" s="580"/>
      <c r="F5" s="580"/>
      <c r="G5" s="580"/>
      <c r="H5" s="580" t="s">
        <v>538</v>
      </c>
      <c r="I5" s="580"/>
      <c r="J5" s="580" t="s">
        <v>539</v>
      </c>
      <c r="K5" s="580" t="s">
        <v>540</v>
      </c>
      <c r="L5" s="580"/>
      <c r="M5" s="580"/>
      <c r="N5" s="580"/>
      <c r="O5" s="580" t="s">
        <v>538</v>
      </c>
      <c r="P5" s="580"/>
      <c r="Q5" s="580" t="s">
        <v>541</v>
      </c>
      <c r="R5" s="580" t="s">
        <v>542</v>
      </c>
    </row>
    <row r="6" spans="1:18" s="493" customFormat="1" ht="78.75">
      <c r="A6" s="580"/>
      <c r="B6" s="580"/>
      <c r="C6" s="588"/>
      <c r="D6" s="491" t="s">
        <v>543</v>
      </c>
      <c r="E6" s="491" t="s">
        <v>544</v>
      </c>
      <c r="F6" s="491" t="s">
        <v>545</v>
      </c>
      <c r="G6" s="491" t="s">
        <v>546</v>
      </c>
      <c r="H6" s="491" t="s">
        <v>547</v>
      </c>
      <c r="I6" s="491" t="s">
        <v>548</v>
      </c>
      <c r="J6" s="580"/>
      <c r="K6" s="491" t="s">
        <v>543</v>
      </c>
      <c r="L6" s="491" t="s">
        <v>549</v>
      </c>
      <c r="M6" s="491" t="s">
        <v>550</v>
      </c>
      <c r="N6" s="491" t="s">
        <v>551</v>
      </c>
      <c r="O6" s="491" t="s">
        <v>547</v>
      </c>
      <c r="P6" s="491" t="s">
        <v>548</v>
      </c>
      <c r="Q6" s="580"/>
      <c r="R6" s="580"/>
    </row>
    <row r="7" spans="1:18" s="493" customFormat="1" ht="15.75">
      <c r="A7" s="585" t="s">
        <v>552</v>
      </c>
      <c r="B7" s="585"/>
      <c r="C7" s="494" t="s">
        <v>17</v>
      </c>
      <c r="D7" s="491">
        <v>1</v>
      </c>
      <c r="E7" s="491">
        <v>2</v>
      </c>
      <c r="F7" s="491">
        <v>3</v>
      </c>
      <c r="G7" s="491">
        <v>4</v>
      </c>
      <c r="H7" s="491">
        <v>5</v>
      </c>
      <c r="I7" s="491">
        <v>6</v>
      </c>
      <c r="J7" s="491">
        <v>7</v>
      </c>
      <c r="K7" s="491">
        <v>8</v>
      </c>
      <c r="L7" s="491">
        <v>9</v>
      </c>
      <c r="M7" s="491">
        <v>10</v>
      </c>
      <c r="N7" s="491">
        <v>11</v>
      </c>
      <c r="O7" s="491">
        <v>12</v>
      </c>
      <c r="P7" s="491">
        <v>13</v>
      </c>
      <c r="Q7" s="491">
        <v>14</v>
      </c>
      <c r="R7" s="491">
        <v>15</v>
      </c>
    </row>
    <row r="8" spans="1:18" ht="39.75" customHeight="1">
      <c r="A8" s="495" t="s">
        <v>553</v>
      </c>
      <c r="B8" s="496" t="s">
        <v>554</v>
      </c>
      <c r="C8" s="497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</row>
    <row r="9" spans="1:28" ht="32.25" customHeight="1">
      <c r="A9" s="499" t="s">
        <v>555</v>
      </c>
      <c r="B9" s="499" t="s">
        <v>556</v>
      </c>
      <c r="C9" s="500" t="s">
        <v>557</v>
      </c>
      <c r="D9" s="501">
        <v>30</v>
      </c>
      <c r="E9" s="501"/>
      <c r="F9" s="501"/>
      <c r="G9" s="502">
        <f>D9+E9-F9</f>
        <v>30</v>
      </c>
      <c r="H9" s="503"/>
      <c r="I9" s="503"/>
      <c r="J9" s="502">
        <f>G9+H9-I9</f>
        <v>30</v>
      </c>
      <c r="K9" s="503"/>
      <c r="L9" s="503"/>
      <c r="M9" s="503"/>
      <c r="N9" s="502"/>
      <c r="O9" s="503"/>
      <c r="P9" s="503"/>
      <c r="Q9" s="502"/>
      <c r="R9" s="502">
        <v>30</v>
      </c>
      <c r="S9" s="504"/>
      <c r="T9" s="504"/>
      <c r="U9" s="504"/>
      <c r="V9" s="504"/>
      <c r="W9" s="504"/>
      <c r="X9" s="504"/>
      <c r="Y9" s="504"/>
      <c r="Z9" s="504"/>
      <c r="AA9" s="504"/>
      <c r="AB9" s="504"/>
    </row>
    <row r="10" spans="1:28" ht="15.75">
      <c r="A10" s="499" t="s">
        <v>558</v>
      </c>
      <c r="B10" s="499" t="s">
        <v>559</v>
      </c>
      <c r="C10" s="500" t="s">
        <v>560</v>
      </c>
      <c r="D10" s="501">
        <v>4216</v>
      </c>
      <c r="E10" s="501"/>
      <c r="F10" s="501"/>
      <c r="G10" s="502">
        <f>D10+E10-F10</f>
        <v>4216</v>
      </c>
      <c r="H10" s="503"/>
      <c r="I10" s="503"/>
      <c r="J10" s="502">
        <f>G10+H10-I10</f>
        <v>4216</v>
      </c>
      <c r="K10" s="503">
        <v>2023</v>
      </c>
      <c r="L10" s="503">
        <v>84</v>
      </c>
      <c r="M10" s="503"/>
      <c r="N10" s="502">
        <f>K10+L10</f>
        <v>2107</v>
      </c>
      <c r="O10" s="503"/>
      <c r="P10" s="503"/>
      <c r="Q10" s="502">
        <f>N10+O10</f>
        <v>2107</v>
      </c>
      <c r="R10" s="502">
        <f aca="true" t="shared" si="0" ref="R10:R16">J10-Q10</f>
        <v>2109</v>
      </c>
      <c r="S10" s="504"/>
      <c r="T10" s="504"/>
      <c r="U10" s="504"/>
      <c r="V10" s="504"/>
      <c r="W10" s="504"/>
      <c r="X10" s="504"/>
      <c r="Y10" s="504"/>
      <c r="Z10" s="504"/>
      <c r="AA10" s="504"/>
      <c r="AB10" s="504"/>
    </row>
    <row r="11" spans="1:28" ht="15.75">
      <c r="A11" s="499" t="s">
        <v>561</v>
      </c>
      <c r="B11" s="499" t="s">
        <v>562</v>
      </c>
      <c r="C11" s="500" t="s">
        <v>563</v>
      </c>
      <c r="D11" s="501">
        <v>1235</v>
      </c>
      <c r="E11" s="501">
        <v>2</v>
      </c>
      <c r="F11" s="501"/>
      <c r="G11" s="502">
        <f>D11+E11-F11</f>
        <v>1237</v>
      </c>
      <c r="H11" s="503"/>
      <c r="I11" s="503"/>
      <c r="J11" s="502">
        <f>G11+H11-I11</f>
        <v>1237</v>
      </c>
      <c r="K11" s="503">
        <v>802</v>
      </c>
      <c r="L11" s="503">
        <v>51</v>
      </c>
      <c r="M11" s="503"/>
      <c r="N11" s="502">
        <f>K11+L11-M11</f>
        <v>853</v>
      </c>
      <c r="O11" s="503"/>
      <c r="P11" s="503"/>
      <c r="Q11" s="502">
        <f>N11+O11</f>
        <v>853</v>
      </c>
      <c r="R11" s="502">
        <f t="shared" si="0"/>
        <v>384</v>
      </c>
      <c r="S11" s="504"/>
      <c r="T11" s="504"/>
      <c r="U11" s="504"/>
      <c r="V11" s="504"/>
      <c r="W11" s="504"/>
      <c r="X11" s="504"/>
      <c r="Y11" s="504"/>
      <c r="Z11" s="504"/>
      <c r="AA11" s="504"/>
      <c r="AB11" s="504"/>
    </row>
    <row r="12" spans="1:28" ht="15.75">
      <c r="A12" s="499" t="s">
        <v>564</v>
      </c>
      <c r="B12" s="499" t="s">
        <v>565</v>
      </c>
      <c r="C12" s="500" t="s">
        <v>566</v>
      </c>
      <c r="D12" s="501"/>
      <c r="E12" s="501"/>
      <c r="F12" s="501"/>
      <c r="G12" s="502">
        <f>D12+E12-F12</f>
        <v>0</v>
      </c>
      <c r="H12" s="503"/>
      <c r="I12" s="503"/>
      <c r="J12" s="502">
        <f>G12+H12-I12</f>
        <v>0</v>
      </c>
      <c r="K12" s="503"/>
      <c r="L12" s="503"/>
      <c r="M12" s="503"/>
      <c r="N12" s="502">
        <f>K12+L12-M12</f>
        <v>0</v>
      </c>
      <c r="O12" s="503"/>
      <c r="P12" s="503"/>
      <c r="Q12" s="502">
        <v>0</v>
      </c>
      <c r="R12" s="502">
        <f t="shared" si="0"/>
        <v>0</v>
      </c>
      <c r="S12" s="504"/>
      <c r="T12" s="504"/>
      <c r="U12" s="504"/>
      <c r="V12" s="504"/>
      <c r="W12" s="504"/>
      <c r="X12" s="504"/>
      <c r="Y12" s="504"/>
      <c r="Z12" s="504"/>
      <c r="AA12" s="504"/>
      <c r="AB12" s="504"/>
    </row>
    <row r="13" spans="1:28" ht="15.75">
      <c r="A13" s="499" t="s">
        <v>567</v>
      </c>
      <c r="B13" s="499" t="s">
        <v>568</v>
      </c>
      <c r="C13" s="500" t="s">
        <v>569</v>
      </c>
      <c r="D13" s="501">
        <v>102</v>
      </c>
      <c r="E13" s="501"/>
      <c r="F13" s="501"/>
      <c r="G13" s="502">
        <v>102</v>
      </c>
      <c r="H13" s="503"/>
      <c r="I13" s="503"/>
      <c r="J13" s="502">
        <v>102</v>
      </c>
      <c r="K13" s="503">
        <v>19</v>
      </c>
      <c r="L13" s="503">
        <v>11</v>
      </c>
      <c r="M13" s="503"/>
      <c r="N13" s="502">
        <f>K13+L13-M13</f>
        <v>30</v>
      </c>
      <c r="O13" s="503"/>
      <c r="P13" s="503"/>
      <c r="Q13" s="502">
        <f>N13+O13</f>
        <v>30</v>
      </c>
      <c r="R13" s="502">
        <f t="shared" si="0"/>
        <v>72</v>
      </c>
      <c r="S13" s="504"/>
      <c r="T13" s="504"/>
      <c r="U13" s="504"/>
      <c r="V13" s="504"/>
      <c r="W13" s="504"/>
      <c r="X13" s="504"/>
      <c r="Y13" s="504"/>
      <c r="Z13" s="504"/>
      <c r="AA13" s="504"/>
      <c r="AB13" s="504"/>
    </row>
    <row r="14" spans="1:28" ht="31.5">
      <c r="A14" s="499" t="s">
        <v>570</v>
      </c>
      <c r="B14" s="499" t="s">
        <v>571</v>
      </c>
      <c r="C14" s="500" t="s">
        <v>572</v>
      </c>
      <c r="D14" s="501"/>
      <c r="E14" s="501"/>
      <c r="F14" s="501"/>
      <c r="G14" s="502">
        <f>D14+E14-F14</f>
        <v>0</v>
      </c>
      <c r="H14" s="503"/>
      <c r="I14" s="503"/>
      <c r="J14" s="502">
        <f>G14+H14-I14</f>
        <v>0</v>
      </c>
      <c r="K14" s="503"/>
      <c r="L14" s="503"/>
      <c r="M14" s="503"/>
      <c r="N14" s="502">
        <f>K14+L14-M14</f>
        <v>0</v>
      </c>
      <c r="O14" s="503"/>
      <c r="P14" s="503"/>
      <c r="Q14" s="502">
        <v>0</v>
      </c>
      <c r="R14" s="502">
        <f t="shared" si="0"/>
        <v>0</v>
      </c>
      <c r="S14" s="504"/>
      <c r="T14" s="504"/>
      <c r="U14" s="504"/>
      <c r="V14" s="504"/>
      <c r="W14" s="504"/>
      <c r="X14" s="504"/>
      <c r="Y14" s="504"/>
      <c r="Z14" s="504"/>
      <c r="AA14" s="504"/>
      <c r="AB14" s="504"/>
    </row>
    <row r="15" spans="1:28" s="511" customFormat="1" ht="47.25">
      <c r="A15" s="505" t="s">
        <v>573</v>
      </c>
      <c r="B15" s="506" t="s">
        <v>574</v>
      </c>
      <c r="C15" s="507" t="s">
        <v>575</v>
      </c>
      <c r="D15" s="508">
        <v>16</v>
      </c>
      <c r="E15" s="508"/>
      <c r="F15" s="508"/>
      <c r="G15" s="502">
        <f>D15+E15-F15</f>
        <v>16</v>
      </c>
      <c r="H15" s="509"/>
      <c r="I15" s="509"/>
      <c r="J15" s="502">
        <f>G15+H15-I15</f>
        <v>16</v>
      </c>
      <c r="K15" s="509"/>
      <c r="L15" s="509"/>
      <c r="M15" s="509"/>
      <c r="N15" s="502">
        <v>0</v>
      </c>
      <c r="O15" s="509"/>
      <c r="P15" s="509"/>
      <c r="Q15" s="502">
        <f>N15+O15-P15</f>
        <v>0</v>
      </c>
      <c r="R15" s="502">
        <f t="shared" si="0"/>
        <v>16</v>
      </c>
      <c r="S15" s="510"/>
      <c r="T15" s="510"/>
      <c r="U15" s="510"/>
      <c r="V15" s="510"/>
      <c r="W15" s="510"/>
      <c r="X15" s="510"/>
      <c r="Y15" s="510"/>
      <c r="Z15" s="510"/>
      <c r="AA15" s="510"/>
      <c r="AB15" s="510"/>
    </row>
    <row r="16" spans="1:28" ht="15.75">
      <c r="A16" s="499" t="s">
        <v>576</v>
      </c>
      <c r="B16" s="512" t="s">
        <v>577</v>
      </c>
      <c r="C16" s="500" t="s">
        <v>578</v>
      </c>
      <c r="D16" s="501">
        <v>143</v>
      </c>
      <c r="E16" s="501"/>
      <c r="F16" s="501"/>
      <c r="G16" s="502">
        <f>D16+E16-F16</f>
        <v>143</v>
      </c>
      <c r="H16" s="503"/>
      <c r="I16" s="503"/>
      <c r="J16" s="502">
        <f>G16+H16-I16</f>
        <v>143</v>
      </c>
      <c r="K16" s="503">
        <v>116</v>
      </c>
      <c r="L16" s="503">
        <v>6</v>
      </c>
      <c r="M16" s="503"/>
      <c r="N16" s="502">
        <f>K16+L16-M16</f>
        <v>122</v>
      </c>
      <c r="O16" s="503"/>
      <c r="P16" s="503"/>
      <c r="Q16" s="502">
        <v>122</v>
      </c>
      <c r="R16" s="502">
        <f t="shared" si="0"/>
        <v>21</v>
      </c>
      <c r="S16" s="504"/>
      <c r="T16" s="504"/>
      <c r="U16" s="504"/>
      <c r="V16" s="504"/>
      <c r="W16" s="504"/>
      <c r="X16" s="504"/>
      <c r="Y16" s="504"/>
      <c r="Z16" s="504"/>
      <c r="AA16" s="504"/>
      <c r="AB16" s="504"/>
    </row>
    <row r="17" spans="1:28" ht="15.75">
      <c r="A17" s="499"/>
      <c r="B17" s="513" t="s">
        <v>579</v>
      </c>
      <c r="C17" s="514" t="s">
        <v>580</v>
      </c>
      <c r="D17" s="515">
        <f aca="true" t="shared" si="1" ref="D17:I17">SUM(D9:D16)</f>
        <v>5742</v>
      </c>
      <c r="E17" s="516">
        <f t="shared" si="1"/>
        <v>2</v>
      </c>
      <c r="F17" s="516">
        <f t="shared" si="1"/>
        <v>0</v>
      </c>
      <c r="G17" s="502">
        <f t="shared" si="1"/>
        <v>5744</v>
      </c>
      <c r="H17" s="517">
        <f t="shared" si="1"/>
        <v>0</v>
      </c>
      <c r="I17" s="517">
        <f t="shared" si="1"/>
        <v>0</v>
      </c>
      <c r="J17" s="502">
        <f>G17+H17-I17</f>
        <v>5744</v>
      </c>
      <c r="K17" s="517">
        <f>SUM(K10:K16)</f>
        <v>2960</v>
      </c>
      <c r="L17" s="518">
        <f>SUM(L10:L16)</f>
        <v>152</v>
      </c>
      <c r="M17" s="518"/>
      <c r="N17" s="502">
        <f>SUM(N9:N16)</f>
        <v>3112</v>
      </c>
      <c r="O17" s="518">
        <f>SUM(O9:O16)</f>
        <v>0</v>
      </c>
      <c r="P17" s="518">
        <f>SUM(P9:P16)</f>
        <v>0</v>
      </c>
      <c r="Q17" s="502">
        <f>SUM(Q10:Q16)</f>
        <v>3112</v>
      </c>
      <c r="R17" s="502">
        <f>SUM(R9:R16)</f>
        <v>2632</v>
      </c>
      <c r="S17" s="504"/>
      <c r="T17" s="504"/>
      <c r="U17" s="504"/>
      <c r="V17" s="504"/>
      <c r="W17" s="504"/>
      <c r="X17" s="504"/>
      <c r="Y17" s="504"/>
      <c r="Z17" s="504"/>
      <c r="AA17" s="504"/>
      <c r="AB17" s="504"/>
    </row>
    <row r="18" spans="1:28" ht="15.75">
      <c r="A18" s="519" t="s">
        <v>581</v>
      </c>
      <c r="B18" s="520" t="s">
        <v>582</v>
      </c>
      <c r="C18" s="514" t="s">
        <v>583</v>
      </c>
      <c r="D18" s="521"/>
      <c r="E18" s="521"/>
      <c r="F18" s="521"/>
      <c r="G18" s="502"/>
      <c r="H18" s="522"/>
      <c r="I18" s="522"/>
      <c r="J18" s="502"/>
      <c r="K18" s="522"/>
      <c r="L18" s="522"/>
      <c r="M18" s="522"/>
      <c r="N18" s="502"/>
      <c r="O18" s="522"/>
      <c r="P18" s="522"/>
      <c r="Q18" s="502"/>
      <c r="R18" s="502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</row>
    <row r="19" spans="1:28" ht="17.25" customHeight="1">
      <c r="A19" s="496" t="s">
        <v>584</v>
      </c>
      <c r="B19" s="520" t="s">
        <v>585</v>
      </c>
      <c r="C19" s="514" t="s">
        <v>586</v>
      </c>
      <c r="D19" s="521"/>
      <c r="E19" s="521"/>
      <c r="F19" s="521"/>
      <c r="G19" s="502"/>
      <c r="H19" s="522"/>
      <c r="I19" s="522"/>
      <c r="J19" s="502"/>
      <c r="K19" s="522"/>
      <c r="L19" s="522"/>
      <c r="M19" s="522"/>
      <c r="N19" s="502"/>
      <c r="O19" s="522"/>
      <c r="P19" s="522"/>
      <c r="Q19" s="502"/>
      <c r="R19" s="502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</row>
    <row r="20" spans="1:28" ht="19.5" customHeight="1">
      <c r="A20" s="523" t="s">
        <v>587</v>
      </c>
      <c r="B20" s="496" t="s">
        <v>588</v>
      </c>
      <c r="C20" s="500"/>
      <c r="D20" s="524"/>
      <c r="E20" s="524"/>
      <c r="F20" s="524"/>
      <c r="G20" s="502"/>
      <c r="H20" s="525"/>
      <c r="I20" s="525"/>
      <c r="J20" s="502"/>
      <c r="K20" s="525"/>
      <c r="L20" s="525"/>
      <c r="M20" s="525"/>
      <c r="N20" s="502"/>
      <c r="O20" s="525"/>
      <c r="P20" s="525"/>
      <c r="Q20" s="502"/>
      <c r="R20" s="502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</row>
    <row r="21" spans="1:28" ht="15.75">
      <c r="A21" s="499" t="s">
        <v>555</v>
      </c>
      <c r="B21" s="499" t="s">
        <v>589</v>
      </c>
      <c r="C21" s="500" t="s">
        <v>590</v>
      </c>
      <c r="D21" s="501"/>
      <c r="E21" s="501"/>
      <c r="F21" s="501"/>
      <c r="G21" s="502"/>
      <c r="H21" s="503"/>
      <c r="I21" s="503"/>
      <c r="J21" s="502"/>
      <c r="K21" s="503"/>
      <c r="L21" s="503"/>
      <c r="M21" s="503"/>
      <c r="N21" s="502"/>
      <c r="O21" s="503"/>
      <c r="P21" s="503"/>
      <c r="Q21" s="502"/>
      <c r="R21" s="502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</row>
    <row r="22" spans="1:28" ht="15.75">
      <c r="A22" s="499" t="s">
        <v>558</v>
      </c>
      <c r="B22" s="499" t="s">
        <v>591</v>
      </c>
      <c r="C22" s="500" t="s">
        <v>592</v>
      </c>
      <c r="D22" s="501">
        <v>20</v>
      </c>
      <c r="E22" s="501"/>
      <c r="F22" s="501"/>
      <c r="G22" s="502">
        <v>20</v>
      </c>
      <c r="H22" s="503"/>
      <c r="I22" s="503"/>
      <c r="J22" s="502">
        <v>20</v>
      </c>
      <c r="K22" s="503">
        <v>19</v>
      </c>
      <c r="L22" s="503"/>
      <c r="M22" s="503"/>
      <c r="N22" s="502">
        <v>19</v>
      </c>
      <c r="O22" s="503"/>
      <c r="P22" s="503"/>
      <c r="Q22" s="502">
        <v>19</v>
      </c>
      <c r="R22" s="502">
        <f>J22-Q22</f>
        <v>1</v>
      </c>
      <c r="S22" s="504"/>
      <c r="T22" s="504"/>
      <c r="U22" s="504"/>
      <c r="V22" s="504"/>
      <c r="W22" s="504"/>
      <c r="X22" s="504"/>
      <c r="Y22" s="504"/>
      <c r="Z22" s="504"/>
      <c r="AA22" s="504"/>
      <c r="AB22" s="504"/>
    </row>
    <row r="23" spans="1:28" ht="31.5">
      <c r="A23" s="506" t="s">
        <v>561</v>
      </c>
      <c r="B23" s="506" t="s">
        <v>593</v>
      </c>
      <c r="C23" s="500" t="s">
        <v>594</v>
      </c>
      <c r="D23" s="501"/>
      <c r="E23" s="501"/>
      <c r="F23" s="501"/>
      <c r="G23" s="502"/>
      <c r="H23" s="503"/>
      <c r="I23" s="503"/>
      <c r="J23" s="502"/>
      <c r="K23" s="503"/>
      <c r="L23" s="503"/>
      <c r="M23" s="503"/>
      <c r="N23" s="502"/>
      <c r="O23" s="503"/>
      <c r="P23" s="503"/>
      <c r="Q23" s="502"/>
      <c r="R23" s="502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</row>
    <row r="24" spans="1:28" ht="15.75">
      <c r="A24" s="499" t="s">
        <v>564</v>
      </c>
      <c r="B24" s="526" t="s">
        <v>577</v>
      </c>
      <c r="C24" s="500" t="s">
        <v>595</v>
      </c>
      <c r="D24" s="501">
        <v>3</v>
      </c>
      <c r="E24" s="501"/>
      <c r="F24" s="501"/>
      <c r="G24" s="502">
        <v>3</v>
      </c>
      <c r="H24" s="503"/>
      <c r="I24" s="503"/>
      <c r="J24" s="502">
        <v>3</v>
      </c>
      <c r="K24" s="503">
        <v>3</v>
      </c>
      <c r="L24" s="503"/>
      <c r="M24" s="503"/>
      <c r="N24" s="502">
        <v>3</v>
      </c>
      <c r="O24" s="503"/>
      <c r="P24" s="503"/>
      <c r="Q24" s="502">
        <v>3</v>
      </c>
      <c r="R24" s="502">
        <f>J24-Q24</f>
        <v>0</v>
      </c>
      <c r="S24" s="504"/>
      <c r="T24" s="504"/>
      <c r="U24" s="504"/>
      <c r="V24" s="504"/>
      <c r="W24" s="504"/>
      <c r="X24" s="504"/>
      <c r="Y24" s="504"/>
      <c r="Z24" s="504"/>
      <c r="AA24" s="504"/>
      <c r="AB24" s="504"/>
    </row>
    <row r="25" spans="1:28" ht="15.75">
      <c r="A25" s="499"/>
      <c r="B25" s="513" t="s">
        <v>596</v>
      </c>
      <c r="C25" s="527" t="s">
        <v>597</v>
      </c>
      <c r="D25" s="528">
        <f>SUM(D21:D24)</f>
        <v>23</v>
      </c>
      <c r="E25" s="529"/>
      <c r="F25" s="529"/>
      <c r="G25" s="530">
        <v>22</v>
      </c>
      <c r="H25" s="531"/>
      <c r="I25" s="531"/>
      <c r="J25" s="530">
        <v>22</v>
      </c>
      <c r="K25" s="531">
        <v>22</v>
      </c>
      <c r="L25" s="531"/>
      <c r="M25" s="531"/>
      <c r="N25" s="530">
        <v>22</v>
      </c>
      <c r="O25" s="531"/>
      <c r="P25" s="531"/>
      <c r="Q25" s="530">
        <v>22</v>
      </c>
      <c r="R25" s="530">
        <v>0</v>
      </c>
      <c r="S25" s="504"/>
      <c r="T25" s="504"/>
      <c r="U25" s="504"/>
      <c r="V25" s="504"/>
      <c r="W25" s="504"/>
      <c r="X25" s="504"/>
      <c r="Y25" s="504"/>
      <c r="Z25" s="504"/>
      <c r="AA25" s="504"/>
      <c r="AB25" s="504"/>
    </row>
    <row r="26" spans="1:18" ht="24" customHeight="1">
      <c r="A26" s="523" t="s">
        <v>598</v>
      </c>
      <c r="B26" s="532" t="s">
        <v>599</v>
      </c>
      <c r="C26" s="533"/>
      <c r="D26" s="534"/>
      <c r="E26" s="534"/>
      <c r="F26" s="534"/>
      <c r="G26" s="535"/>
      <c r="H26" s="536"/>
      <c r="I26" s="536"/>
      <c r="J26" s="535"/>
      <c r="K26" s="536"/>
      <c r="L26" s="536"/>
      <c r="M26" s="536"/>
      <c r="N26" s="535"/>
      <c r="O26" s="536"/>
      <c r="P26" s="536"/>
      <c r="Q26" s="535"/>
      <c r="R26" s="537"/>
    </row>
    <row r="27" spans="1:28" ht="15.75">
      <c r="A27" s="499" t="s">
        <v>555</v>
      </c>
      <c r="B27" s="538" t="s">
        <v>600</v>
      </c>
      <c r="C27" s="539" t="s">
        <v>601</v>
      </c>
      <c r="D27" s="540"/>
      <c r="E27" s="540"/>
      <c r="F27" s="540"/>
      <c r="G27" s="541"/>
      <c r="H27" s="542"/>
      <c r="I27" s="542"/>
      <c r="J27" s="541"/>
      <c r="K27" s="542"/>
      <c r="L27" s="542"/>
      <c r="M27" s="542"/>
      <c r="N27" s="541"/>
      <c r="O27" s="542"/>
      <c r="P27" s="542"/>
      <c r="Q27" s="541"/>
      <c r="R27" s="541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</row>
    <row r="28" spans="1:28" ht="15.75">
      <c r="A28" s="499"/>
      <c r="B28" s="499" t="s">
        <v>109</v>
      </c>
      <c r="C28" s="500" t="s">
        <v>602</v>
      </c>
      <c r="D28" s="501"/>
      <c r="E28" s="501"/>
      <c r="F28" s="501"/>
      <c r="G28" s="502"/>
      <c r="H28" s="503"/>
      <c r="I28" s="503"/>
      <c r="J28" s="502"/>
      <c r="K28" s="543"/>
      <c r="L28" s="543"/>
      <c r="M28" s="543"/>
      <c r="N28" s="502"/>
      <c r="O28" s="543"/>
      <c r="P28" s="543"/>
      <c r="Q28" s="502"/>
      <c r="R28" s="502"/>
      <c r="S28" s="504"/>
      <c r="T28" s="504"/>
      <c r="U28" s="504"/>
      <c r="V28" s="504"/>
      <c r="W28" s="504"/>
      <c r="X28" s="504"/>
      <c r="Y28" s="504"/>
      <c r="Z28" s="504"/>
      <c r="AA28" s="504"/>
      <c r="AB28" s="504"/>
    </row>
    <row r="29" spans="1:28" ht="15.75">
      <c r="A29" s="499"/>
      <c r="B29" s="499" t="s">
        <v>111</v>
      </c>
      <c r="C29" s="500" t="s">
        <v>603</v>
      </c>
      <c r="D29" s="501"/>
      <c r="E29" s="501"/>
      <c r="F29" s="501"/>
      <c r="G29" s="502"/>
      <c r="H29" s="543"/>
      <c r="I29" s="543"/>
      <c r="J29" s="502"/>
      <c r="K29" s="543"/>
      <c r="L29" s="543"/>
      <c r="M29" s="543"/>
      <c r="N29" s="502"/>
      <c r="O29" s="543"/>
      <c r="P29" s="543"/>
      <c r="Q29" s="502"/>
      <c r="R29" s="502"/>
      <c r="S29" s="504"/>
      <c r="T29" s="504"/>
      <c r="U29" s="504"/>
      <c r="V29" s="504"/>
      <c r="W29" s="504"/>
      <c r="X29" s="504"/>
      <c r="Y29" s="504"/>
      <c r="Z29" s="504"/>
      <c r="AA29" s="504"/>
      <c r="AB29" s="504"/>
    </row>
    <row r="30" spans="1:28" ht="15.75">
      <c r="A30" s="499"/>
      <c r="B30" s="499" t="s">
        <v>115</v>
      </c>
      <c r="C30" s="500" t="s">
        <v>604</v>
      </c>
      <c r="D30" s="501"/>
      <c r="E30" s="501"/>
      <c r="F30" s="501"/>
      <c r="G30" s="502"/>
      <c r="H30" s="543"/>
      <c r="I30" s="543"/>
      <c r="J30" s="502"/>
      <c r="K30" s="543"/>
      <c r="L30" s="543"/>
      <c r="M30" s="543"/>
      <c r="N30" s="502"/>
      <c r="O30" s="543"/>
      <c r="P30" s="543"/>
      <c r="Q30" s="502"/>
      <c r="R30" s="502"/>
      <c r="S30" s="504"/>
      <c r="T30" s="504"/>
      <c r="U30" s="504"/>
      <c r="V30" s="504"/>
      <c r="W30" s="504"/>
      <c r="X30" s="504"/>
      <c r="Y30" s="504"/>
      <c r="Z30" s="504"/>
      <c r="AA30" s="504"/>
      <c r="AB30" s="504"/>
    </row>
    <row r="31" spans="1:28" ht="15.75">
      <c r="A31" s="499"/>
      <c r="B31" s="499" t="s">
        <v>117</v>
      </c>
      <c r="C31" s="500" t="s">
        <v>605</v>
      </c>
      <c r="D31" s="501"/>
      <c r="E31" s="501"/>
      <c r="F31" s="501"/>
      <c r="G31" s="502"/>
      <c r="H31" s="543"/>
      <c r="I31" s="543"/>
      <c r="J31" s="502"/>
      <c r="K31" s="543"/>
      <c r="L31" s="543"/>
      <c r="M31" s="543"/>
      <c r="N31" s="502"/>
      <c r="O31" s="543"/>
      <c r="P31" s="543"/>
      <c r="Q31" s="502"/>
      <c r="R31" s="502"/>
      <c r="S31" s="504"/>
      <c r="T31" s="504"/>
      <c r="U31" s="504"/>
      <c r="V31" s="504"/>
      <c r="W31" s="504"/>
      <c r="X31" s="504"/>
      <c r="Y31" s="504"/>
      <c r="Z31" s="504"/>
      <c r="AA31" s="504"/>
      <c r="AB31" s="504"/>
    </row>
    <row r="32" spans="1:28" ht="31.5">
      <c r="A32" s="499" t="s">
        <v>558</v>
      </c>
      <c r="B32" s="538" t="s">
        <v>606</v>
      </c>
      <c r="C32" s="500" t="s">
        <v>607</v>
      </c>
      <c r="D32" s="512"/>
      <c r="E32" s="512"/>
      <c r="F32" s="512"/>
      <c r="G32" s="502"/>
      <c r="H32" s="544"/>
      <c r="I32" s="544"/>
      <c r="J32" s="502"/>
      <c r="K32" s="544"/>
      <c r="L32" s="544"/>
      <c r="M32" s="544"/>
      <c r="N32" s="502"/>
      <c r="O32" s="544"/>
      <c r="P32" s="544"/>
      <c r="Q32" s="502"/>
      <c r="R32" s="502"/>
      <c r="S32" s="504"/>
      <c r="T32" s="504"/>
      <c r="U32" s="504"/>
      <c r="V32" s="504"/>
      <c r="W32" s="504"/>
      <c r="X32" s="504"/>
      <c r="Y32" s="504"/>
      <c r="Z32" s="504"/>
      <c r="AA32" s="504"/>
      <c r="AB32" s="504"/>
    </row>
    <row r="33" spans="1:28" ht="31.5">
      <c r="A33" s="499"/>
      <c r="B33" s="545" t="s">
        <v>123</v>
      </c>
      <c r="C33" s="500" t="s">
        <v>608</v>
      </c>
      <c r="D33" s="501"/>
      <c r="E33" s="501"/>
      <c r="F33" s="501"/>
      <c r="G33" s="502"/>
      <c r="H33" s="543"/>
      <c r="I33" s="543"/>
      <c r="J33" s="502"/>
      <c r="K33" s="543"/>
      <c r="L33" s="543"/>
      <c r="M33" s="543"/>
      <c r="N33" s="502"/>
      <c r="O33" s="543"/>
      <c r="P33" s="543"/>
      <c r="Q33" s="502"/>
      <c r="R33" s="502"/>
      <c r="S33" s="504"/>
      <c r="T33" s="504"/>
      <c r="U33" s="504"/>
      <c r="V33" s="504"/>
      <c r="W33" s="504"/>
      <c r="X33" s="504"/>
      <c r="Y33" s="504"/>
      <c r="Z33" s="504"/>
      <c r="AA33" s="504"/>
      <c r="AB33" s="504"/>
    </row>
    <row r="34" spans="1:28" ht="31.5">
      <c r="A34" s="499"/>
      <c r="B34" s="545" t="s">
        <v>609</v>
      </c>
      <c r="C34" s="500" t="s">
        <v>610</v>
      </c>
      <c r="D34" s="501"/>
      <c r="E34" s="501"/>
      <c r="F34" s="501"/>
      <c r="G34" s="502"/>
      <c r="H34" s="543"/>
      <c r="I34" s="543"/>
      <c r="J34" s="502"/>
      <c r="K34" s="543"/>
      <c r="L34" s="543"/>
      <c r="M34" s="543"/>
      <c r="N34" s="502"/>
      <c r="O34" s="543"/>
      <c r="P34" s="543"/>
      <c r="Q34" s="502"/>
      <c r="R34" s="502"/>
      <c r="S34" s="504"/>
      <c r="T34" s="504"/>
      <c r="U34" s="504"/>
      <c r="V34" s="504"/>
      <c r="W34" s="504"/>
      <c r="X34" s="504"/>
      <c r="Y34" s="504"/>
      <c r="Z34" s="504"/>
      <c r="AA34" s="504"/>
      <c r="AB34" s="504"/>
    </row>
    <row r="35" spans="1:28" ht="31.5">
      <c r="A35" s="499"/>
      <c r="B35" s="545" t="s">
        <v>611</v>
      </c>
      <c r="C35" s="500" t="s">
        <v>612</v>
      </c>
      <c r="D35" s="501"/>
      <c r="E35" s="501"/>
      <c r="F35" s="501"/>
      <c r="G35" s="502"/>
      <c r="H35" s="543"/>
      <c r="I35" s="543"/>
      <c r="J35" s="502"/>
      <c r="K35" s="543"/>
      <c r="L35" s="543"/>
      <c r="M35" s="543"/>
      <c r="N35" s="502"/>
      <c r="O35" s="543"/>
      <c r="P35" s="543"/>
      <c r="Q35" s="502"/>
      <c r="R35" s="502"/>
      <c r="S35" s="504"/>
      <c r="T35" s="504"/>
      <c r="U35" s="504"/>
      <c r="V35" s="504"/>
      <c r="W35" s="504"/>
      <c r="X35" s="504"/>
      <c r="Y35" s="504"/>
      <c r="Z35" s="504"/>
      <c r="AA35" s="504"/>
      <c r="AB35" s="504"/>
    </row>
    <row r="36" spans="1:28" ht="31.5">
      <c r="A36" s="499"/>
      <c r="B36" s="545" t="s">
        <v>613</v>
      </c>
      <c r="C36" s="500" t="s">
        <v>614</v>
      </c>
      <c r="D36" s="501"/>
      <c r="E36" s="501"/>
      <c r="F36" s="501"/>
      <c r="G36" s="502"/>
      <c r="H36" s="543"/>
      <c r="I36" s="543"/>
      <c r="J36" s="502"/>
      <c r="K36" s="543"/>
      <c r="L36" s="543"/>
      <c r="M36" s="543"/>
      <c r="N36" s="502"/>
      <c r="O36" s="543"/>
      <c r="P36" s="543"/>
      <c r="Q36" s="502"/>
      <c r="R36" s="502"/>
      <c r="S36" s="504"/>
      <c r="T36" s="504"/>
      <c r="U36" s="504"/>
      <c r="V36" s="504"/>
      <c r="W36" s="504"/>
      <c r="X36" s="504"/>
      <c r="Y36" s="504"/>
      <c r="Z36" s="504"/>
      <c r="AA36" s="504"/>
      <c r="AB36" s="504"/>
    </row>
    <row r="37" spans="1:28" ht="31.5">
      <c r="A37" s="499" t="s">
        <v>561</v>
      </c>
      <c r="B37" s="545" t="s">
        <v>577</v>
      </c>
      <c r="C37" s="500" t="s">
        <v>615</v>
      </c>
      <c r="D37" s="501">
        <v>3676</v>
      </c>
      <c r="E37" s="501"/>
      <c r="F37" s="501"/>
      <c r="G37" s="502">
        <v>3676</v>
      </c>
      <c r="H37" s="543"/>
      <c r="I37" s="543"/>
      <c r="J37" s="502">
        <v>3676</v>
      </c>
      <c r="K37" s="543"/>
      <c r="L37" s="543"/>
      <c r="M37" s="543"/>
      <c r="N37" s="502"/>
      <c r="O37" s="543"/>
      <c r="P37" s="543"/>
      <c r="Q37" s="502"/>
      <c r="R37" s="502">
        <v>3676</v>
      </c>
      <c r="S37" s="504"/>
      <c r="T37" s="504"/>
      <c r="U37" s="504"/>
      <c r="V37" s="504"/>
      <c r="W37" s="504"/>
      <c r="X37" s="504"/>
      <c r="Y37" s="504"/>
      <c r="Z37" s="504"/>
      <c r="AA37" s="504"/>
      <c r="AB37" s="504"/>
    </row>
    <row r="38" spans="1:28" ht="15.75">
      <c r="A38" s="499"/>
      <c r="B38" s="513" t="s">
        <v>616</v>
      </c>
      <c r="C38" s="514" t="s">
        <v>617</v>
      </c>
      <c r="D38" s="546">
        <v>3676</v>
      </c>
      <c r="E38" s="546"/>
      <c r="F38" s="546"/>
      <c r="G38" s="502">
        <v>3676</v>
      </c>
      <c r="H38" s="518"/>
      <c r="I38" s="518"/>
      <c r="J38" s="502">
        <v>3676</v>
      </c>
      <c r="K38" s="518"/>
      <c r="L38" s="518"/>
      <c r="M38" s="518"/>
      <c r="N38" s="502"/>
      <c r="O38" s="518"/>
      <c r="P38" s="518"/>
      <c r="Q38" s="502"/>
      <c r="R38" s="502">
        <v>3676</v>
      </c>
      <c r="S38" s="504"/>
      <c r="T38" s="504"/>
      <c r="U38" s="504"/>
      <c r="V38" s="504"/>
      <c r="W38" s="504"/>
      <c r="X38" s="504"/>
      <c r="Y38" s="504"/>
      <c r="Z38" s="504"/>
      <c r="AA38" s="504"/>
      <c r="AB38" s="504"/>
    </row>
    <row r="39" spans="1:28" s="549" customFormat="1" ht="15.75">
      <c r="A39" s="519" t="s">
        <v>618</v>
      </c>
      <c r="B39" s="519" t="s">
        <v>619</v>
      </c>
      <c r="C39" s="514" t="s">
        <v>620</v>
      </c>
      <c r="D39" s="547"/>
      <c r="E39" s="547"/>
      <c r="F39" s="547"/>
      <c r="G39" s="502"/>
      <c r="H39" s="547"/>
      <c r="I39" s="547"/>
      <c r="J39" s="502"/>
      <c r="K39" s="547"/>
      <c r="L39" s="547"/>
      <c r="M39" s="547"/>
      <c r="N39" s="502"/>
      <c r="O39" s="547"/>
      <c r="P39" s="547"/>
      <c r="Q39" s="502"/>
      <c r="R39" s="502"/>
      <c r="S39" s="548"/>
      <c r="T39" s="548"/>
      <c r="U39" s="548"/>
      <c r="V39" s="548"/>
      <c r="W39" s="548"/>
      <c r="X39" s="548"/>
      <c r="Y39" s="548"/>
      <c r="Z39" s="548"/>
      <c r="AA39" s="548"/>
      <c r="AB39" s="548"/>
    </row>
    <row r="40" spans="1:28" ht="15.75">
      <c r="A40" s="499"/>
      <c r="B40" s="519" t="s">
        <v>621</v>
      </c>
      <c r="C40" s="492" t="s">
        <v>622</v>
      </c>
      <c r="D40" s="515">
        <f>D17+D18+D19+D25+D38+D39</f>
        <v>9441</v>
      </c>
      <c r="E40" s="515">
        <f>E17+E18+E19+E25+E38+E39</f>
        <v>2</v>
      </c>
      <c r="F40" s="515">
        <f aca="true" t="shared" si="2" ref="F40:P40">F17+F18+F19+F25+F38+F39</f>
        <v>0</v>
      </c>
      <c r="G40" s="515">
        <f>G17+G18+G19+G25+G38+G39</f>
        <v>9442</v>
      </c>
      <c r="H40" s="515">
        <f t="shared" si="2"/>
        <v>0</v>
      </c>
      <c r="I40" s="515">
        <f t="shared" si="2"/>
        <v>0</v>
      </c>
      <c r="J40" s="515">
        <f t="shared" si="2"/>
        <v>9442</v>
      </c>
      <c r="K40" s="515">
        <f>K17+K18+K19+K25+K38+K39</f>
        <v>2982</v>
      </c>
      <c r="L40" s="515">
        <f t="shared" si="2"/>
        <v>152</v>
      </c>
      <c r="M40" s="515">
        <f t="shared" si="2"/>
        <v>0</v>
      </c>
      <c r="N40" s="515">
        <f>N17+N18+N19+N25+N38+N39</f>
        <v>3134</v>
      </c>
      <c r="O40" s="515">
        <f t="shared" si="2"/>
        <v>0</v>
      </c>
      <c r="P40" s="515">
        <f t="shared" si="2"/>
        <v>0</v>
      </c>
      <c r="Q40" s="515">
        <f>Q17+Q18+Q19+Q25+Q38+Q39</f>
        <v>3134</v>
      </c>
      <c r="R40" s="515">
        <f>R17+R18+R19+R25+R38+R39</f>
        <v>6308</v>
      </c>
      <c r="S40" s="504"/>
      <c r="T40" s="504"/>
      <c r="U40" s="504"/>
      <c r="V40" s="504"/>
      <c r="W40" s="504"/>
      <c r="X40" s="504"/>
      <c r="Y40" s="504"/>
      <c r="Z40" s="504"/>
      <c r="AA40" s="504"/>
      <c r="AB40" s="504"/>
    </row>
    <row r="41" spans="1:18" ht="15.75">
      <c r="A41" s="550"/>
      <c r="B41" s="550"/>
      <c r="C41" s="550"/>
      <c r="D41" s="551"/>
      <c r="E41" s="551"/>
      <c r="F41" s="551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</row>
    <row r="42" spans="1:18" ht="15.75">
      <c r="A42" s="550"/>
      <c r="B42" s="550" t="s">
        <v>623</v>
      </c>
      <c r="C42" s="550"/>
      <c r="D42" s="553"/>
      <c r="E42" s="553"/>
      <c r="F42" s="553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</row>
    <row r="43" spans="1:18" ht="15.75">
      <c r="A43" s="550"/>
      <c r="B43" s="550"/>
      <c r="C43" s="550"/>
      <c r="D43" s="553"/>
      <c r="E43" s="553"/>
      <c r="F43" s="553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</row>
    <row r="44" spans="1:18" ht="27" customHeight="1">
      <c r="A44" s="550"/>
      <c r="B44" s="555" t="s">
        <v>871</v>
      </c>
      <c r="C44" s="555"/>
      <c r="D44" s="556"/>
      <c r="E44" s="556"/>
      <c r="F44" s="556"/>
      <c r="G44" s="550"/>
      <c r="H44" s="581" t="s">
        <v>624</v>
      </c>
      <c r="I44" s="581"/>
      <c r="J44" s="581"/>
      <c r="K44" s="586"/>
      <c r="L44" s="586"/>
      <c r="M44" s="586"/>
      <c r="N44" s="586"/>
      <c r="O44" s="587" t="s">
        <v>391</v>
      </c>
      <c r="P44" s="587"/>
      <c r="Q44" s="587"/>
      <c r="R44" s="587"/>
    </row>
    <row r="45" spans="1:18" ht="15.75">
      <c r="A45" s="481"/>
      <c r="B45" s="481"/>
      <c r="C45" s="481"/>
      <c r="D45" s="557"/>
      <c r="E45" s="557"/>
      <c r="F45" s="557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</row>
    <row r="46" spans="1:18" ht="15.75">
      <c r="A46" s="481"/>
      <c r="B46" s="481"/>
      <c r="C46" s="481"/>
      <c r="D46" s="557"/>
      <c r="E46" s="557"/>
      <c r="F46" s="557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</row>
    <row r="47" spans="1:18" ht="15.75">
      <c r="A47" s="481"/>
      <c r="B47" s="481"/>
      <c r="C47" s="481"/>
      <c r="D47" s="557"/>
      <c r="E47" s="557"/>
      <c r="F47" s="557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</row>
    <row r="48" spans="1:18" ht="15.75">
      <c r="A48" s="481"/>
      <c r="B48" s="481"/>
      <c r="C48" s="481"/>
      <c r="D48" s="557"/>
      <c r="E48" s="557"/>
      <c r="F48" s="557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</row>
    <row r="49" spans="1:18" ht="15.75">
      <c r="A49" s="481"/>
      <c r="B49" s="481"/>
      <c r="C49" s="481"/>
      <c r="D49" s="557"/>
      <c r="E49" s="557"/>
      <c r="F49" s="557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</row>
    <row r="50" spans="1:18" ht="15.75">
      <c r="A50" s="481"/>
      <c r="B50" s="481"/>
      <c r="C50" s="481"/>
      <c r="D50" s="557"/>
      <c r="E50" s="557"/>
      <c r="F50" s="557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</row>
    <row r="51" spans="4:6" ht="15.75">
      <c r="D51" s="511"/>
      <c r="E51" s="511"/>
      <c r="F51" s="511"/>
    </row>
    <row r="52" spans="4:6" ht="15.75">
      <c r="D52" s="511"/>
      <c r="E52" s="511"/>
      <c r="F52" s="511"/>
    </row>
    <row r="53" spans="4:6" ht="15.75">
      <c r="D53" s="511"/>
      <c r="E53" s="511"/>
      <c r="F53" s="511"/>
    </row>
    <row r="54" spans="4:6" ht="15.75">
      <c r="D54" s="511"/>
      <c r="E54" s="511"/>
      <c r="F54" s="511"/>
    </row>
    <row r="55" spans="4:6" ht="15.75">
      <c r="D55" s="511"/>
      <c r="E55" s="511"/>
      <c r="F55" s="511"/>
    </row>
    <row r="56" spans="4:6" ht="15.75">
      <c r="D56" s="511"/>
      <c r="E56" s="511"/>
      <c r="F56" s="511"/>
    </row>
    <row r="57" spans="4:6" ht="15.75">
      <c r="D57" s="511"/>
      <c r="E57" s="511"/>
      <c r="F57" s="511"/>
    </row>
    <row r="58" spans="4:6" ht="15.75">
      <c r="D58" s="511"/>
      <c r="E58" s="511"/>
      <c r="F58" s="511"/>
    </row>
    <row r="59" spans="4:6" ht="15.75">
      <c r="D59" s="511"/>
      <c r="E59" s="511"/>
      <c r="F59" s="511"/>
    </row>
    <row r="60" spans="4:6" ht="15.75">
      <c r="D60" s="511"/>
      <c r="E60" s="511"/>
      <c r="F60" s="511"/>
    </row>
    <row r="61" spans="4:6" ht="15.75">
      <c r="D61" s="511"/>
      <c r="E61" s="511"/>
      <c r="F61" s="511"/>
    </row>
    <row r="62" spans="4:6" ht="15.75">
      <c r="D62" s="511"/>
      <c r="E62" s="511"/>
      <c r="F62" s="511"/>
    </row>
    <row r="63" spans="4:6" ht="15.75">
      <c r="D63" s="511"/>
      <c r="E63" s="511"/>
      <c r="F63" s="511"/>
    </row>
    <row r="64" spans="4:6" ht="15.75">
      <c r="D64" s="511"/>
      <c r="E64" s="511"/>
      <c r="F64" s="511"/>
    </row>
    <row r="65" spans="4:6" ht="15.75">
      <c r="D65" s="511"/>
      <c r="E65" s="511"/>
      <c r="F65" s="511"/>
    </row>
    <row r="66" spans="4:6" ht="15.75">
      <c r="D66" s="511"/>
      <c r="E66" s="511"/>
      <c r="F66" s="511"/>
    </row>
    <row r="67" spans="4:6" ht="15.75">
      <c r="D67" s="511"/>
      <c r="E67" s="511"/>
      <c r="F67" s="511"/>
    </row>
    <row r="68" spans="5:6" ht="15.75">
      <c r="E68" s="511"/>
      <c r="F68" s="511"/>
    </row>
    <row r="69" spans="5:6" ht="15.75">
      <c r="E69" s="511"/>
      <c r="F69" s="511"/>
    </row>
    <row r="70" spans="5:6" ht="15.75">
      <c r="E70" s="511"/>
      <c r="F70" s="511"/>
    </row>
    <row r="71" spans="5:6" ht="15.75">
      <c r="E71" s="511"/>
      <c r="F71" s="511"/>
    </row>
    <row r="72" spans="5:6" ht="15.75">
      <c r="E72" s="511"/>
      <c r="F72" s="511"/>
    </row>
    <row r="73" spans="5:6" ht="15.75">
      <c r="E73" s="511"/>
      <c r="F73" s="511"/>
    </row>
    <row r="74" spans="5:6" ht="15.75">
      <c r="E74" s="511"/>
      <c r="F74" s="511"/>
    </row>
    <row r="75" spans="5:6" ht="15.75">
      <c r="E75" s="511"/>
      <c r="F75" s="511"/>
    </row>
    <row r="76" spans="5:6" ht="15.75">
      <c r="E76" s="511"/>
      <c r="F76" s="511"/>
    </row>
    <row r="77" spans="5:6" ht="15.75">
      <c r="E77" s="511"/>
      <c r="F77" s="511"/>
    </row>
    <row r="78" spans="5:6" ht="15.75">
      <c r="E78" s="511"/>
      <c r="F78" s="511"/>
    </row>
    <row r="79" spans="5:6" ht="15.75">
      <c r="E79" s="511"/>
      <c r="F79" s="511"/>
    </row>
    <row r="80" spans="5:6" ht="15.75">
      <c r="E80" s="511"/>
      <c r="F80" s="511"/>
    </row>
    <row r="81" spans="5:6" ht="15.75">
      <c r="E81" s="511"/>
      <c r="F81" s="511"/>
    </row>
    <row r="82" spans="5:6" ht="15.75">
      <c r="E82" s="511"/>
      <c r="F82" s="511"/>
    </row>
    <row r="83" spans="5:6" ht="15.75">
      <c r="E83" s="511"/>
      <c r="F83" s="511"/>
    </row>
    <row r="84" spans="5:6" ht="15.75">
      <c r="E84" s="511"/>
      <c r="F84" s="511"/>
    </row>
    <row r="85" spans="5:6" ht="15.75">
      <c r="E85" s="511"/>
      <c r="F85" s="511"/>
    </row>
    <row r="86" spans="5:6" ht="15.75">
      <c r="E86" s="511"/>
      <c r="F86" s="511"/>
    </row>
    <row r="87" spans="5:6" ht="15.75">
      <c r="E87" s="511"/>
      <c r="F87" s="511"/>
    </row>
    <row r="88" spans="5:6" ht="15.75">
      <c r="E88" s="511"/>
      <c r="F88" s="511"/>
    </row>
    <row r="89" spans="5:6" ht="15.75">
      <c r="E89" s="511"/>
      <c r="F89" s="511"/>
    </row>
    <row r="90" spans="5:6" ht="15.75">
      <c r="E90" s="511"/>
      <c r="F90" s="511"/>
    </row>
    <row r="91" spans="5:6" ht="15.75">
      <c r="E91" s="511"/>
      <c r="F91" s="511"/>
    </row>
    <row r="92" spans="5:6" ht="15.75">
      <c r="E92" s="511"/>
      <c r="F92" s="511"/>
    </row>
    <row r="93" spans="5:6" ht="15.75">
      <c r="E93" s="511"/>
      <c r="F93" s="511"/>
    </row>
    <row r="94" spans="5:6" ht="15.75">
      <c r="E94" s="511"/>
      <c r="F94" s="511"/>
    </row>
    <row r="95" spans="5:6" ht="15.75">
      <c r="E95" s="511"/>
      <c r="F95" s="511"/>
    </row>
    <row r="96" spans="5:6" ht="15.75">
      <c r="E96" s="511"/>
      <c r="F96" s="511"/>
    </row>
    <row r="97" spans="5:6" ht="15.75">
      <c r="E97" s="511"/>
      <c r="F97" s="511"/>
    </row>
    <row r="98" spans="5:6" ht="15.75">
      <c r="E98" s="511"/>
      <c r="F98" s="511"/>
    </row>
    <row r="99" spans="5:6" ht="15.75">
      <c r="E99" s="511"/>
      <c r="F99" s="511"/>
    </row>
    <row r="100" spans="5:6" ht="15.75">
      <c r="E100" s="511"/>
      <c r="F100" s="511"/>
    </row>
    <row r="101" spans="5:6" ht="15.75">
      <c r="E101" s="511"/>
      <c r="F101" s="511"/>
    </row>
    <row r="102" spans="5:6" ht="15.75">
      <c r="E102" s="511"/>
      <c r="F102" s="511"/>
    </row>
    <row r="103" spans="5:6" ht="15.75">
      <c r="E103" s="511"/>
      <c r="F103" s="511"/>
    </row>
    <row r="104" spans="5:6" ht="15.75">
      <c r="E104" s="511"/>
      <c r="F104" s="511"/>
    </row>
    <row r="105" spans="5:6" ht="15.75">
      <c r="E105" s="511"/>
      <c r="F105" s="511"/>
    </row>
    <row r="106" spans="5:6" ht="15.75">
      <c r="E106" s="511"/>
      <c r="F106" s="511"/>
    </row>
    <row r="107" spans="5:6" ht="15.75">
      <c r="E107" s="511"/>
      <c r="F107" s="511"/>
    </row>
    <row r="108" spans="5:6" ht="15.75">
      <c r="E108" s="511"/>
      <c r="F108" s="511"/>
    </row>
    <row r="109" spans="5:6" ht="15.75">
      <c r="E109" s="511"/>
      <c r="F109" s="511"/>
    </row>
    <row r="110" spans="5:6" ht="15.75">
      <c r="E110" s="511"/>
      <c r="F110" s="511"/>
    </row>
    <row r="111" spans="5:6" ht="15.75">
      <c r="E111" s="511"/>
      <c r="F111" s="511"/>
    </row>
    <row r="112" spans="5:6" ht="15.75">
      <c r="E112" s="511"/>
      <c r="F112" s="511"/>
    </row>
    <row r="113" spans="5:6" ht="15.75">
      <c r="E113" s="511"/>
      <c r="F113" s="511"/>
    </row>
    <row r="114" spans="5:6" ht="15.75">
      <c r="E114" s="511"/>
      <c r="F114" s="511"/>
    </row>
    <row r="115" spans="5:6" ht="15.75">
      <c r="E115" s="511"/>
      <c r="F115" s="511"/>
    </row>
    <row r="116" spans="5:6" ht="15.75">
      <c r="E116" s="511"/>
      <c r="F116" s="511"/>
    </row>
    <row r="117" spans="5:6" ht="15.75">
      <c r="E117" s="511"/>
      <c r="F117" s="511"/>
    </row>
    <row r="118" spans="5:6" ht="15.75">
      <c r="E118" s="511"/>
      <c r="F118" s="511"/>
    </row>
    <row r="119" spans="5:6" ht="15.75">
      <c r="E119" s="511"/>
      <c r="F119" s="511"/>
    </row>
    <row r="120" spans="5:6" ht="15.75">
      <c r="E120" s="511"/>
      <c r="F120" s="511"/>
    </row>
    <row r="121" spans="5:6" ht="15.75">
      <c r="E121" s="511"/>
      <c r="F121" s="511"/>
    </row>
    <row r="122" spans="5:6" ht="15.75">
      <c r="E122" s="511"/>
      <c r="F122" s="511"/>
    </row>
    <row r="123" spans="5:6" ht="15.75">
      <c r="E123" s="511"/>
      <c r="F123" s="511"/>
    </row>
    <row r="124" spans="5:6" ht="15.75">
      <c r="E124" s="511"/>
      <c r="F124" s="511"/>
    </row>
    <row r="125" spans="5:6" ht="15.75">
      <c r="E125" s="511"/>
      <c r="F125" s="511"/>
    </row>
    <row r="126" spans="5:6" ht="15.75">
      <c r="E126" s="511"/>
      <c r="F126" s="511"/>
    </row>
    <row r="127" spans="5:6" ht="15.75">
      <c r="E127" s="511"/>
      <c r="F127" s="511"/>
    </row>
    <row r="128" spans="5:6" ht="15.75">
      <c r="E128" s="511"/>
      <c r="F128" s="511"/>
    </row>
    <row r="129" spans="5:6" ht="15.75">
      <c r="E129" s="511"/>
      <c r="F129" s="511"/>
    </row>
    <row r="130" spans="5:6" ht="15.75">
      <c r="E130" s="511"/>
      <c r="F130" s="511"/>
    </row>
    <row r="131" spans="5:6" ht="15.75">
      <c r="E131" s="511"/>
      <c r="F131" s="511"/>
    </row>
    <row r="132" spans="5:6" ht="15.75">
      <c r="E132" s="511"/>
      <c r="F132" s="511"/>
    </row>
    <row r="133" spans="5:6" ht="15.75">
      <c r="E133" s="511"/>
      <c r="F133" s="511"/>
    </row>
    <row r="134" spans="5:6" ht="15.75">
      <c r="E134" s="511"/>
      <c r="F134" s="511"/>
    </row>
    <row r="135" spans="5:6" ht="15.75">
      <c r="E135" s="511"/>
      <c r="F135" s="511"/>
    </row>
    <row r="136" spans="5:6" ht="15.75">
      <c r="E136" s="511"/>
      <c r="F136" s="511"/>
    </row>
    <row r="137" spans="5:6" ht="15.75">
      <c r="E137" s="511"/>
      <c r="F137" s="511"/>
    </row>
    <row r="138" spans="5:6" ht="15.75">
      <c r="E138" s="511"/>
      <c r="F138" s="511"/>
    </row>
    <row r="139" spans="5:6" ht="15.75">
      <c r="E139" s="511"/>
      <c r="F139" s="511"/>
    </row>
    <row r="140" spans="5:6" ht="15.75">
      <c r="E140" s="511"/>
      <c r="F140" s="511"/>
    </row>
    <row r="141" spans="5:6" ht="15.75">
      <c r="E141" s="511"/>
      <c r="F141" s="511"/>
    </row>
    <row r="142" spans="5:6" ht="15.75">
      <c r="E142" s="511"/>
      <c r="F142" s="511"/>
    </row>
    <row r="143" spans="5:6" ht="15.75">
      <c r="E143" s="511"/>
      <c r="F143" s="511"/>
    </row>
    <row r="144" spans="5:6" ht="15.75">
      <c r="E144" s="511"/>
      <c r="F144" s="511"/>
    </row>
    <row r="145" spans="5:6" ht="15.75">
      <c r="E145" s="511"/>
      <c r="F145" s="511"/>
    </row>
    <row r="146" spans="5:6" ht="15.75">
      <c r="E146" s="511"/>
      <c r="F146" s="511"/>
    </row>
    <row r="147" spans="5:6" ht="15.75">
      <c r="E147" s="511"/>
      <c r="F147" s="511"/>
    </row>
    <row r="148" spans="5:6" ht="15.75">
      <c r="E148" s="511"/>
      <c r="F148" s="511"/>
    </row>
    <row r="149" spans="5:6" ht="15.75">
      <c r="E149" s="511"/>
      <c r="F149" s="511"/>
    </row>
    <row r="150" spans="5:6" ht="15.75">
      <c r="E150" s="511"/>
      <c r="F150" s="511"/>
    </row>
    <row r="151" spans="5:6" ht="15.75">
      <c r="E151" s="511"/>
      <c r="F151" s="511"/>
    </row>
    <row r="152" spans="5:6" ht="15.75">
      <c r="E152" s="511"/>
      <c r="F152" s="511"/>
    </row>
    <row r="153" spans="5:6" ht="15.75">
      <c r="E153" s="511"/>
      <c r="F153" s="511"/>
    </row>
    <row r="154" spans="5:6" ht="15.75">
      <c r="E154" s="511"/>
      <c r="F154" s="511"/>
    </row>
    <row r="155" spans="5:6" ht="15.75">
      <c r="E155" s="511"/>
      <c r="F155" s="511"/>
    </row>
    <row r="156" spans="5:6" ht="15.75">
      <c r="E156" s="511"/>
      <c r="F156" s="511"/>
    </row>
    <row r="157" spans="5:6" ht="15.75">
      <c r="E157" s="511"/>
      <c r="F157" s="511"/>
    </row>
    <row r="158" spans="5:6" ht="15.75">
      <c r="E158" s="511"/>
      <c r="F158" s="511"/>
    </row>
    <row r="159" spans="5:6" ht="15.75">
      <c r="E159" s="511"/>
      <c r="F159" s="511"/>
    </row>
    <row r="160" spans="5:6" ht="15.75">
      <c r="E160" s="511"/>
      <c r="F160" s="511"/>
    </row>
    <row r="161" spans="5:6" ht="15.75">
      <c r="E161" s="511"/>
      <c r="F161" s="511"/>
    </row>
    <row r="162" spans="5:6" ht="15.75">
      <c r="E162" s="511"/>
      <c r="F162" s="511"/>
    </row>
    <row r="163" spans="5:6" ht="15.75">
      <c r="E163" s="511"/>
      <c r="F163" s="511"/>
    </row>
    <row r="164" spans="5:6" ht="15.75">
      <c r="E164" s="511"/>
      <c r="F164" s="511"/>
    </row>
    <row r="165" spans="5:6" ht="15.75">
      <c r="E165" s="511"/>
      <c r="F165" s="511"/>
    </row>
    <row r="166" spans="5:6" ht="15.75">
      <c r="E166" s="511"/>
      <c r="F166" s="511"/>
    </row>
    <row r="167" spans="5:6" ht="15.75">
      <c r="E167" s="511"/>
      <c r="F167" s="511"/>
    </row>
    <row r="168" spans="5:6" ht="15.75">
      <c r="E168" s="511"/>
      <c r="F168" s="511"/>
    </row>
    <row r="169" spans="5:6" ht="15.75">
      <c r="E169" s="511"/>
      <c r="F169" s="511"/>
    </row>
    <row r="170" spans="5:6" ht="15.75">
      <c r="E170" s="511"/>
      <c r="F170" s="511"/>
    </row>
    <row r="171" spans="5:6" ht="15.75">
      <c r="E171" s="511"/>
      <c r="F171" s="511"/>
    </row>
    <row r="172" spans="5:6" ht="15.75">
      <c r="E172" s="511"/>
      <c r="F172" s="511"/>
    </row>
  </sheetData>
  <sheetProtection selectLockedCells="1" selectUnlockedCells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 scale="69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4"/>
  <sheetViews>
    <sheetView tabSelected="1" view="pageBreakPreview" zoomScaleSheetLayoutView="100" zoomScalePageLayoutView="0" workbookViewId="0" topLeftCell="A82">
      <selection activeCell="F95" sqref="F95"/>
    </sheetView>
  </sheetViews>
  <sheetFormatPr defaultColWidth="10.75390625" defaultRowHeight="12.75"/>
  <cols>
    <col min="1" max="1" width="39.125" style="247" customWidth="1"/>
    <col min="2" max="2" width="10.375" style="248" customWidth="1"/>
    <col min="3" max="3" width="22.75390625" style="247" customWidth="1"/>
    <col min="4" max="4" width="21.25390625" style="247" customWidth="1"/>
    <col min="5" max="5" width="13.125" style="247" customWidth="1"/>
    <col min="6" max="6" width="14.875" style="247" customWidth="1"/>
    <col min="7" max="26" width="0" style="247" hidden="1" customWidth="1"/>
    <col min="27" max="16384" width="10.75390625" style="247" customWidth="1"/>
  </cols>
  <sheetData>
    <row r="1" spans="1:6" ht="24" customHeight="1">
      <c r="A1" s="590" t="s">
        <v>625</v>
      </c>
      <c r="B1" s="590"/>
      <c r="C1" s="590"/>
      <c r="D1" s="590"/>
      <c r="E1" s="590"/>
      <c r="F1" s="250"/>
    </row>
    <row r="2" spans="1:15" ht="13.5" customHeight="1">
      <c r="A2" s="251" t="s">
        <v>393</v>
      </c>
      <c r="B2" s="591" t="str">
        <f>'справка №1-БАЛАНС'!E3</f>
        <v>"ВЕРЕЯ ТУР" АД - Ст.Загора</v>
      </c>
      <c r="C2" s="591"/>
      <c r="D2" s="252" t="s">
        <v>3</v>
      </c>
      <c r="E2" s="253">
        <f>'справка №1-БАЛАНС'!H3</f>
        <v>833067523</v>
      </c>
      <c r="F2" s="254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5" customHeight="1">
      <c r="A3" s="256" t="s">
        <v>280</v>
      </c>
      <c r="B3" s="592" t="str">
        <f>'справка №1-БАЛАНС'!E5</f>
        <v>30.06.2019 г.</v>
      </c>
      <c r="C3" s="592"/>
      <c r="D3" s="257" t="s">
        <v>6</v>
      </c>
      <c r="E3" s="253">
        <f>'справка №1-БАЛАНС'!H4</f>
        <v>680</v>
      </c>
      <c r="F3" s="258"/>
      <c r="G3" s="259"/>
      <c r="H3" s="259"/>
      <c r="I3" s="259"/>
      <c r="J3" s="259"/>
      <c r="K3" s="259"/>
      <c r="L3" s="259"/>
      <c r="M3" s="259"/>
      <c r="N3" s="259"/>
      <c r="O3" s="259"/>
    </row>
    <row r="4" spans="1:5" ht="12.75" customHeight="1">
      <c r="A4" s="260" t="s">
        <v>626</v>
      </c>
      <c r="B4" s="261"/>
      <c r="C4" s="262"/>
      <c r="D4" s="253"/>
      <c r="E4" s="263" t="s">
        <v>627</v>
      </c>
    </row>
    <row r="5" spans="1:14" s="270" customFormat="1" ht="12" customHeight="1">
      <c r="A5" s="264" t="s">
        <v>473</v>
      </c>
      <c r="B5" s="265" t="s">
        <v>10</v>
      </c>
      <c r="C5" s="266" t="s">
        <v>628</v>
      </c>
      <c r="D5" s="593" t="s">
        <v>629</v>
      </c>
      <c r="E5" s="593"/>
      <c r="F5" s="268"/>
      <c r="G5" s="269"/>
      <c r="H5" s="269"/>
      <c r="I5" s="269"/>
      <c r="J5" s="269"/>
      <c r="K5" s="269"/>
      <c r="L5" s="269"/>
      <c r="M5" s="269"/>
      <c r="N5" s="269"/>
    </row>
    <row r="6" spans="1:15" s="270" customFormat="1" ht="14.25">
      <c r="A6" s="264"/>
      <c r="B6" s="271"/>
      <c r="C6" s="266"/>
      <c r="D6" s="272" t="s">
        <v>630</v>
      </c>
      <c r="E6" s="273" t="s">
        <v>631</v>
      </c>
      <c r="F6" s="268"/>
      <c r="G6" s="269"/>
      <c r="H6" s="269"/>
      <c r="I6" s="269"/>
      <c r="J6" s="269"/>
      <c r="K6" s="269"/>
      <c r="L6" s="269"/>
      <c r="M6" s="269"/>
      <c r="N6" s="269"/>
      <c r="O6" s="269"/>
    </row>
    <row r="7" spans="1:15" s="270" customFormat="1" ht="14.25">
      <c r="A7" s="267" t="s">
        <v>16</v>
      </c>
      <c r="B7" s="271" t="s">
        <v>17</v>
      </c>
      <c r="C7" s="267">
        <v>1</v>
      </c>
      <c r="D7" s="267">
        <v>2</v>
      </c>
      <c r="E7" s="267">
        <v>3</v>
      </c>
      <c r="F7" s="268"/>
      <c r="G7" s="269"/>
      <c r="H7" s="269"/>
      <c r="I7" s="269"/>
      <c r="J7" s="269"/>
      <c r="K7" s="269"/>
      <c r="L7" s="269"/>
      <c r="M7" s="269"/>
      <c r="N7" s="269"/>
      <c r="O7" s="269"/>
    </row>
    <row r="8" spans="1:6" ht="15">
      <c r="A8" s="272" t="s">
        <v>632</v>
      </c>
      <c r="B8" s="274" t="s">
        <v>633</v>
      </c>
      <c r="C8" s="275"/>
      <c r="D8" s="275"/>
      <c r="E8" s="276">
        <f>C8-D8</f>
        <v>0</v>
      </c>
      <c r="F8" s="277"/>
    </row>
    <row r="9" spans="1:6" ht="28.5">
      <c r="A9" s="272" t="s">
        <v>634</v>
      </c>
      <c r="B9" s="278"/>
      <c r="C9" s="279"/>
      <c r="D9" s="279"/>
      <c r="E9" s="276"/>
      <c r="F9" s="277"/>
    </row>
    <row r="10" spans="1:15" ht="30">
      <c r="A10" s="280" t="s">
        <v>635</v>
      </c>
      <c r="B10" s="281" t="s">
        <v>636</v>
      </c>
      <c r="C10" s="282">
        <f>SUM(C11:C13)</f>
        <v>0</v>
      </c>
      <c r="D10" s="282">
        <f>SUM(D11:D13)</f>
        <v>0</v>
      </c>
      <c r="E10" s="276">
        <f>SUM(E11:E13)</f>
        <v>0</v>
      </c>
      <c r="F10" s="277"/>
      <c r="G10" s="253"/>
      <c r="H10" s="253"/>
      <c r="I10" s="253"/>
      <c r="J10" s="253"/>
      <c r="K10" s="253"/>
      <c r="L10" s="253"/>
      <c r="M10" s="253"/>
      <c r="N10" s="253"/>
      <c r="O10" s="253"/>
    </row>
    <row r="11" spans="1:6" ht="15">
      <c r="A11" s="280" t="s">
        <v>637</v>
      </c>
      <c r="B11" s="281" t="s">
        <v>638</v>
      </c>
      <c r="C11" s="275"/>
      <c r="D11" s="275"/>
      <c r="E11" s="276">
        <f aca="true" t="shared" si="0" ref="E11:E41">C11-D11</f>
        <v>0</v>
      </c>
      <c r="F11" s="277"/>
    </row>
    <row r="12" spans="1:6" ht="15">
      <c r="A12" s="280" t="s">
        <v>639</v>
      </c>
      <c r="B12" s="281" t="s">
        <v>640</v>
      </c>
      <c r="C12" s="275"/>
      <c r="D12" s="275"/>
      <c r="E12" s="276">
        <f t="shared" si="0"/>
        <v>0</v>
      </c>
      <c r="F12" s="277"/>
    </row>
    <row r="13" spans="1:6" ht="15">
      <c r="A13" s="280" t="s">
        <v>641</v>
      </c>
      <c r="B13" s="281" t="s">
        <v>642</v>
      </c>
      <c r="C13" s="275"/>
      <c r="D13" s="275"/>
      <c r="E13" s="276">
        <f t="shared" si="0"/>
        <v>0</v>
      </c>
      <c r="F13" s="277"/>
    </row>
    <row r="14" spans="1:6" ht="30">
      <c r="A14" s="280" t="s">
        <v>643</v>
      </c>
      <c r="B14" s="281" t="s">
        <v>644</v>
      </c>
      <c r="C14" s="275"/>
      <c r="D14" s="275"/>
      <c r="E14" s="276">
        <f t="shared" si="0"/>
        <v>0</v>
      </c>
      <c r="F14" s="277"/>
    </row>
    <row r="15" spans="1:15" ht="15">
      <c r="A15" s="280" t="s">
        <v>645</v>
      </c>
      <c r="B15" s="281" t="s">
        <v>646</v>
      </c>
      <c r="C15" s="282">
        <v>0</v>
      </c>
      <c r="D15" s="282">
        <f>+D16+D17</f>
        <v>0</v>
      </c>
      <c r="E15" s="276">
        <f t="shared" si="0"/>
        <v>0</v>
      </c>
      <c r="F15" s="277"/>
      <c r="G15" s="253"/>
      <c r="H15" s="253"/>
      <c r="I15" s="253"/>
      <c r="J15" s="253"/>
      <c r="K15" s="253"/>
      <c r="L15" s="253"/>
      <c r="M15" s="253"/>
      <c r="N15" s="253"/>
      <c r="O15" s="253"/>
    </row>
    <row r="16" spans="1:6" ht="15">
      <c r="A16" s="280" t="s">
        <v>647</v>
      </c>
      <c r="B16" s="281" t="s">
        <v>648</v>
      </c>
      <c r="C16" s="275"/>
      <c r="D16" s="275"/>
      <c r="E16" s="276">
        <f t="shared" si="0"/>
        <v>0</v>
      </c>
      <c r="F16" s="277"/>
    </row>
    <row r="17" spans="1:6" ht="15">
      <c r="A17" s="280" t="s">
        <v>641</v>
      </c>
      <c r="B17" s="281" t="s">
        <v>649</v>
      </c>
      <c r="C17" s="275">
        <v>0</v>
      </c>
      <c r="D17" s="275"/>
      <c r="E17" s="276">
        <f t="shared" si="0"/>
        <v>0</v>
      </c>
      <c r="F17" s="277"/>
    </row>
    <row r="18" spans="1:15" ht="15">
      <c r="A18" s="283" t="s">
        <v>650</v>
      </c>
      <c r="B18" s="274" t="s">
        <v>651</v>
      </c>
      <c r="C18" s="279">
        <f>C10+C14+C15</f>
        <v>0</v>
      </c>
      <c r="D18" s="279">
        <f>D10+D14+D15</f>
        <v>0</v>
      </c>
      <c r="E18" s="284">
        <f>E10+E14+E15</f>
        <v>0</v>
      </c>
      <c r="F18" s="277"/>
      <c r="G18" s="253"/>
      <c r="H18" s="253"/>
      <c r="I18" s="253"/>
      <c r="J18" s="253"/>
      <c r="K18" s="253"/>
      <c r="L18" s="253"/>
      <c r="M18" s="253"/>
      <c r="N18" s="253"/>
      <c r="O18" s="253"/>
    </row>
    <row r="19" spans="1:6" ht="15">
      <c r="A19" s="272" t="s">
        <v>652</v>
      </c>
      <c r="B19" s="278"/>
      <c r="C19" s="282"/>
      <c r="D19" s="279"/>
      <c r="E19" s="276">
        <f t="shared" si="0"/>
        <v>0</v>
      </c>
      <c r="F19" s="277"/>
    </row>
    <row r="20" spans="1:6" ht="15">
      <c r="A20" s="280" t="s">
        <v>653</v>
      </c>
      <c r="B20" s="274" t="s">
        <v>654</v>
      </c>
      <c r="C20" s="275"/>
      <c r="D20" s="275"/>
      <c r="E20" s="276">
        <f t="shared" si="0"/>
        <v>0</v>
      </c>
      <c r="F20" s="277"/>
    </row>
    <row r="21" spans="1:6" ht="15">
      <c r="A21" s="280"/>
      <c r="B21" s="278"/>
      <c r="C21" s="282"/>
      <c r="D21" s="279"/>
      <c r="E21" s="276"/>
      <c r="F21" s="277"/>
    </row>
    <row r="22" spans="1:6" ht="28.5">
      <c r="A22" s="272" t="s">
        <v>655</v>
      </c>
      <c r="B22" s="285"/>
      <c r="C22" s="282"/>
      <c r="D22" s="279"/>
      <c r="E22" s="276"/>
      <c r="F22" s="277"/>
    </row>
    <row r="23" spans="1:15" ht="30">
      <c r="A23" s="280" t="s">
        <v>656</v>
      </c>
      <c r="B23" s="281" t="s">
        <v>657</v>
      </c>
      <c r="C23" s="282">
        <f>SUM(C24:C26)</f>
        <v>0</v>
      </c>
      <c r="D23" s="282">
        <f>SUM(D24:D26)</f>
        <v>0</v>
      </c>
      <c r="E23" s="276">
        <f>SUM(E24:E26)</f>
        <v>0</v>
      </c>
      <c r="F23" s="277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1:6" ht="15">
      <c r="A24" s="280" t="s">
        <v>658</v>
      </c>
      <c r="B24" s="281" t="s">
        <v>659</v>
      </c>
      <c r="C24" s="275"/>
      <c r="D24" s="275"/>
      <c r="E24" s="276">
        <f t="shared" si="0"/>
        <v>0</v>
      </c>
      <c r="F24" s="277"/>
    </row>
    <row r="25" spans="1:6" ht="15">
      <c r="A25" s="280" t="s">
        <v>660</v>
      </c>
      <c r="B25" s="281" t="s">
        <v>661</v>
      </c>
      <c r="C25" s="275"/>
      <c r="D25" s="275"/>
      <c r="E25" s="276">
        <f t="shared" si="0"/>
        <v>0</v>
      </c>
      <c r="F25" s="277"/>
    </row>
    <row r="26" spans="1:6" ht="15">
      <c r="A26" s="280" t="s">
        <v>662</v>
      </c>
      <c r="B26" s="281" t="s">
        <v>663</v>
      </c>
      <c r="C26" s="275"/>
      <c r="D26" s="275"/>
      <c r="E26" s="276">
        <f t="shared" si="0"/>
        <v>0</v>
      </c>
      <c r="F26" s="277"/>
    </row>
    <row r="27" spans="1:6" ht="15">
      <c r="A27" s="280" t="s">
        <v>664</v>
      </c>
      <c r="B27" s="281" t="s">
        <v>665</v>
      </c>
      <c r="C27" s="275">
        <v>271</v>
      </c>
      <c r="D27" s="275">
        <v>271</v>
      </c>
      <c r="E27" s="276">
        <f t="shared" si="0"/>
        <v>0</v>
      </c>
      <c r="F27" s="277"/>
    </row>
    <row r="28" spans="1:6" ht="15">
      <c r="A28" s="280" t="s">
        <v>666</v>
      </c>
      <c r="B28" s="281" t="s">
        <v>667</v>
      </c>
      <c r="C28" s="275"/>
      <c r="D28" s="275"/>
      <c r="E28" s="276">
        <f t="shared" si="0"/>
        <v>0</v>
      </c>
      <c r="F28" s="277"/>
    </row>
    <row r="29" spans="1:6" ht="30">
      <c r="A29" s="280" t="s">
        <v>668</v>
      </c>
      <c r="B29" s="281" t="s">
        <v>669</v>
      </c>
      <c r="C29" s="275"/>
      <c r="D29" s="275"/>
      <c r="E29" s="276">
        <f t="shared" si="0"/>
        <v>0</v>
      </c>
      <c r="F29" s="277"/>
    </row>
    <row r="30" spans="1:6" ht="15">
      <c r="A30" s="280" t="s">
        <v>670</v>
      </c>
      <c r="B30" s="281" t="s">
        <v>671</v>
      </c>
      <c r="C30" s="275">
        <v>3</v>
      </c>
      <c r="D30" s="275">
        <v>3</v>
      </c>
      <c r="E30" s="276">
        <f t="shared" si="0"/>
        <v>0</v>
      </c>
      <c r="F30" s="277"/>
    </row>
    <row r="31" spans="1:6" ht="15">
      <c r="A31" s="280" t="s">
        <v>672</v>
      </c>
      <c r="B31" s="281" t="s">
        <v>673</v>
      </c>
      <c r="C31" s="275"/>
      <c r="D31" s="275"/>
      <c r="E31" s="276">
        <f t="shared" si="0"/>
        <v>0</v>
      </c>
      <c r="F31" s="277"/>
    </row>
    <row r="32" spans="1:15" ht="15">
      <c r="A32" s="280" t="s">
        <v>674</v>
      </c>
      <c r="B32" s="281" t="s">
        <v>675</v>
      </c>
      <c r="C32" s="286"/>
      <c r="D32" s="286"/>
      <c r="E32" s="287">
        <f>SUM(E33:E36)</f>
        <v>0</v>
      </c>
      <c r="F32" s="277"/>
      <c r="G32" s="253"/>
      <c r="H32" s="253"/>
      <c r="I32" s="253"/>
      <c r="J32" s="253"/>
      <c r="K32" s="253"/>
      <c r="L32" s="253"/>
      <c r="M32" s="253"/>
      <c r="N32" s="253"/>
      <c r="O32" s="253"/>
    </row>
    <row r="33" spans="1:6" ht="15">
      <c r="A33" s="280" t="s">
        <v>676</v>
      </c>
      <c r="B33" s="281" t="s">
        <v>677</v>
      </c>
      <c r="C33" s="275"/>
      <c r="D33" s="275"/>
      <c r="E33" s="276">
        <f t="shared" si="0"/>
        <v>0</v>
      </c>
      <c r="F33" s="277"/>
    </row>
    <row r="34" spans="1:6" ht="15">
      <c r="A34" s="280" t="s">
        <v>678</v>
      </c>
      <c r="B34" s="281" t="s">
        <v>679</v>
      </c>
      <c r="C34" s="275"/>
      <c r="D34" s="275"/>
      <c r="E34" s="276">
        <f t="shared" si="0"/>
        <v>0</v>
      </c>
      <c r="F34" s="277"/>
    </row>
    <row r="35" spans="1:6" ht="30">
      <c r="A35" s="280" t="s">
        <v>680</v>
      </c>
      <c r="B35" s="281" t="s">
        <v>681</v>
      </c>
      <c r="C35" s="275"/>
      <c r="D35" s="275"/>
      <c r="E35" s="276">
        <f t="shared" si="0"/>
        <v>0</v>
      </c>
      <c r="F35" s="277"/>
    </row>
    <row r="36" spans="1:6" ht="15">
      <c r="A36" s="280" t="s">
        <v>682</v>
      </c>
      <c r="B36" s="281" t="s">
        <v>683</v>
      </c>
      <c r="C36" s="275"/>
      <c r="D36" s="275"/>
      <c r="E36" s="276">
        <f t="shared" si="0"/>
        <v>0</v>
      </c>
      <c r="F36" s="277"/>
    </row>
    <row r="37" spans="1:15" ht="15">
      <c r="A37" s="280" t="s">
        <v>684</v>
      </c>
      <c r="B37" s="281" t="s">
        <v>685</v>
      </c>
      <c r="C37" s="282"/>
      <c r="D37" s="286"/>
      <c r="E37" s="287">
        <f>SUM(E38:E41)</f>
        <v>0</v>
      </c>
      <c r="F37" s="277"/>
      <c r="G37" s="253"/>
      <c r="H37" s="253"/>
      <c r="I37" s="253"/>
      <c r="J37" s="253"/>
      <c r="K37" s="253"/>
      <c r="L37" s="253"/>
      <c r="M37" s="253"/>
      <c r="N37" s="253"/>
      <c r="O37" s="253"/>
    </row>
    <row r="38" spans="1:6" ht="15">
      <c r="A38" s="280" t="s">
        <v>686</v>
      </c>
      <c r="B38" s="281" t="s">
        <v>687</v>
      </c>
      <c r="C38" s="275"/>
      <c r="D38" s="275"/>
      <c r="E38" s="276">
        <f t="shared" si="0"/>
        <v>0</v>
      </c>
      <c r="F38" s="277"/>
    </row>
    <row r="39" spans="1:6" ht="15">
      <c r="A39" s="280" t="s">
        <v>688</v>
      </c>
      <c r="B39" s="281" t="s">
        <v>689</v>
      </c>
      <c r="C39" s="275"/>
      <c r="D39" s="275"/>
      <c r="E39" s="276">
        <f t="shared" si="0"/>
        <v>0</v>
      </c>
      <c r="F39" s="277"/>
    </row>
    <row r="40" spans="1:6" ht="15">
      <c r="A40" s="280" t="s">
        <v>690</v>
      </c>
      <c r="B40" s="281" t="s">
        <v>691</v>
      </c>
      <c r="C40" s="275"/>
      <c r="D40" s="275"/>
      <c r="E40" s="276">
        <f t="shared" si="0"/>
        <v>0</v>
      </c>
      <c r="F40" s="277"/>
    </row>
    <row r="41" spans="1:6" ht="15">
      <c r="A41" s="280" t="s">
        <v>692</v>
      </c>
      <c r="B41" s="281" t="s">
        <v>693</v>
      </c>
      <c r="C41" s="275">
        <v>2</v>
      </c>
      <c r="D41" s="275">
        <v>2</v>
      </c>
      <c r="E41" s="276">
        <f t="shared" si="0"/>
        <v>0</v>
      </c>
      <c r="F41" s="277"/>
    </row>
    <row r="42" spans="1:15" ht="15">
      <c r="A42" s="283" t="s">
        <v>694</v>
      </c>
      <c r="B42" s="274" t="s">
        <v>695</v>
      </c>
      <c r="C42" s="284">
        <v>276</v>
      </c>
      <c r="D42" s="279">
        <v>276</v>
      </c>
      <c r="E42" s="284">
        <f>E23+E27+E28+E30+E29+E31+E32+E37</f>
        <v>0</v>
      </c>
      <c r="F42" s="277"/>
      <c r="G42" s="253"/>
      <c r="H42" s="253"/>
      <c r="I42" s="253"/>
      <c r="J42" s="253"/>
      <c r="K42" s="253"/>
      <c r="L42" s="253"/>
      <c r="M42" s="253"/>
      <c r="N42" s="253"/>
      <c r="O42" s="253"/>
    </row>
    <row r="43" spans="1:15" ht="15">
      <c r="A43" s="272" t="s">
        <v>696</v>
      </c>
      <c r="B43" s="278" t="s">
        <v>697</v>
      </c>
      <c r="C43" s="284">
        <v>276</v>
      </c>
      <c r="D43" s="288">
        <v>276</v>
      </c>
      <c r="E43" s="284">
        <f>E42+E20+E18+E8</f>
        <v>0</v>
      </c>
      <c r="F43" s="277"/>
      <c r="G43" s="253"/>
      <c r="H43" s="253"/>
      <c r="I43" s="253"/>
      <c r="J43" s="253"/>
      <c r="K43" s="253"/>
      <c r="L43" s="253"/>
      <c r="M43" s="253"/>
      <c r="N43" s="253"/>
      <c r="O43" s="253"/>
    </row>
    <row r="44" spans="1:27" ht="15">
      <c r="A44" s="289"/>
      <c r="B44" s="290"/>
      <c r="C44" s="291"/>
      <c r="D44" s="291"/>
      <c r="E44" s="291"/>
      <c r="F44" s="277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</row>
    <row r="45" spans="1:6" ht="15">
      <c r="A45" s="289" t="s">
        <v>698</v>
      </c>
      <c r="B45" s="290"/>
      <c r="C45" s="293"/>
      <c r="D45" s="293"/>
      <c r="E45" s="293"/>
      <c r="F45" s="268" t="s">
        <v>281</v>
      </c>
    </row>
    <row r="46" spans="1:6" s="270" customFormat="1" ht="24" customHeight="1">
      <c r="A46" s="264" t="s">
        <v>473</v>
      </c>
      <c r="B46" s="265" t="s">
        <v>10</v>
      </c>
      <c r="C46" s="294" t="s">
        <v>699</v>
      </c>
      <c r="D46" s="593" t="s">
        <v>700</v>
      </c>
      <c r="E46" s="593"/>
      <c r="F46" s="267" t="s">
        <v>701</v>
      </c>
    </row>
    <row r="47" spans="1:6" s="270" customFormat="1" ht="28.5">
      <c r="A47" s="264"/>
      <c r="B47" s="271"/>
      <c r="C47" s="294"/>
      <c r="D47" s="272" t="s">
        <v>630</v>
      </c>
      <c r="E47" s="272" t="s">
        <v>631</v>
      </c>
      <c r="F47" s="267"/>
    </row>
    <row r="48" spans="1:6" s="270" customFormat="1" ht="14.25">
      <c r="A48" s="267" t="s">
        <v>16</v>
      </c>
      <c r="B48" s="271" t="s">
        <v>17</v>
      </c>
      <c r="C48" s="267">
        <v>1</v>
      </c>
      <c r="D48" s="267">
        <v>2</v>
      </c>
      <c r="E48" s="295">
        <v>3</v>
      </c>
      <c r="F48" s="295">
        <v>4</v>
      </c>
    </row>
    <row r="49" spans="1:6" ht="28.5">
      <c r="A49" s="272" t="s">
        <v>702</v>
      </c>
      <c r="B49" s="285"/>
      <c r="C49" s="288"/>
      <c r="D49" s="288"/>
      <c r="E49" s="288"/>
      <c r="F49" s="296"/>
    </row>
    <row r="50" spans="1:16" ht="30">
      <c r="A50" s="280" t="s">
        <v>703</v>
      </c>
      <c r="B50" s="281" t="s">
        <v>704</v>
      </c>
      <c r="C50" s="288">
        <v>0</v>
      </c>
      <c r="D50" s="288">
        <f>SUM(D51:D53)</f>
        <v>0</v>
      </c>
      <c r="E50" s="282">
        <f>C50-D50</f>
        <v>0</v>
      </c>
      <c r="F50" s="279">
        <f>SUM(F51:F53)</f>
        <v>0</v>
      </c>
      <c r="G50" s="253"/>
      <c r="H50" s="253"/>
      <c r="I50" s="253"/>
      <c r="J50" s="253"/>
      <c r="K50" s="253"/>
      <c r="L50" s="253"/>
      <c r="M50" s="253"/>
      <c r="N50" s="253"/>
      <c r="O50" s="253"/>
      <c r="P50" s="253"/>
    </row>
    <row r="51" spans="1:6" ht="15">
      <c r="A51" s="280" t="s">
        <v>705</v>
      </c>
      <c r="B51" s="281" t="s">
        <v>706</v>
      </c>
      <c r="C51" s="275"/>
      <c r="D51" s="275"/>
      <c r="E51" s="282">
        <f>C51-D51</f>
        <v>0</v>
      </c>
      <c r="F51" s="275"/>
    </row>
    <row r="52" spans="1:6" ht="15">
      <c r="A52" s="280" t="s">
        <v>707</v>
      </c>
      <c r="B52" s="281" t="s">
        <v>708</v>
      </c>
      <c r="C52" s="275"/>
      <c r="D52" s="275"/>
      <c r="E52" s="282">
        <f aca="true" t="shared" si="1" ref="E52:E94">C52-D52</f>
        <v>0</v>
      </c>
      <c r="F52" s="275"/>
    </row>
    <row r="53" spans="1:6" ht="15">
      <c r="A53" s="280" t="s">
        <v>692</v>
      </c>
      <c r="B53" s="281" t="s">
        <v>709</v>
      </c>
      <c r="C53" s="275"/>
      <c r="D53" s="275"/>
      <c r="E53" s="282">
        <f t="shared" si="1"/>
        <v>0</v>
      </c>
      <c r="F53" s="275"/>
    </row>
    <row r="54" spans="1:16" ht="45">
      <c r="A54" s="280" t="s">
        <v>710</v>
      </c>
      <c r="B54" s="281" t="s">
        <v>711</v>
      </c>
      <c r="C54" s="288">
        <f>C55+C57</f>
        <v>0</v>
      </c>
      <c r="D54" s="288">
        <f>D55+D57</f>
        <v>0</v>
      </c>
      <c r="E54" s="282">
        <f t="shared" si="1"/>
        <v>0</v>
      </c>
      <c r="F54" s="288">
        <f>F55+F57</f>
        <v>0</v>
      </c>
      <c r="G54" s="253"/>
      <c r="H54" s="253"/>
      <c r="I54" s="253"/>
      <c r="J54" s="253"/>
      <c r="K54" s="253"/>
      <c r="L54" s="253"/>
      <c r="M54" s="253"/>
      <c r="N54" s="253"/>
      <c r="O54" s="253"/>
      <c r="P54" s="253"/>
    </row>
    <row r="55" spans="1:6" ht="15">
      <c r="A55" s="280" t="s">
        <v>712</v>
      </c>
      <c r="B55" s="281" t="s">
        <v>713</v>
      </c>
      <c r="C55" s="275"/>
      <c r="D55" s="275"/>
      <c r="E55" s="282">
        <f t="shared" si="1"/>
        <v>0</v>
      </c>
      <c r="F55" s="275"/>
    </row>
    <row r="56" spans="1:6" ht="15">
      <c r="A56" s="297" t="s">
        <v>714</v>
      </c>
      <c r="B56" s="281" t="s">
        <v>715</v>
      </c>
      <c r="C56" s="298"/>
      <c r="D56" s="298"/>
      <c r="E56" s="282">
        <f t="shared" si="1"/>
        <v>0</v>
      </c>
      <c r="F56" s="298"/>
    </row>
    <row r="57" spans="1:6" ht="30">
      <c r="A57" s="297" t="s">
        <v>716</v>
      </c>
      <c r="B57" s="281" t="s">
        <v>717</v>
      </c>
      <c r="C57" s="275"/>
      <c r="D57" s="275"/>
      <c r="E57" s="282">
        <f t="shared" si="1"/>
        <v>0</v>
      </c>
      <c r="F57" s="275"/>
    </row>
    <row r="58" spans="1:6" ht="15">
      <c r="A58" s="297" t="s">
        <v>714</v>
      </c>
      <c r="B58" s="281" t="s">
        <v>718</v>
      </c>
      <c r="C58" s="298"/>
      <c r="D58" s="298"/>
      <c r="E58" s="282">
        <f t="shared" si="1"/>
        <v>0</v>
      </c>
      <c r="F58" s="298"/>
    </row>
    <row r="59" spans="1:6" ht="15">
      <c r="A59" s="280" t="s">
        <v>141</v>
      </c>
      <c r="B59" s="281" t="s">
        <v>719</v>
      </c>
      <c r="C59" s="275"/>
      <c r="D59" s="275"/>
      <c r="E59" s="282">
        <f t="shared" si="1"/>
        <v>0</v>
      </c>
      <c r="F59" s="299"/>
    </row>
    <row r="60" spans="1:6" ht="30">
      <c r="A60" s="280" t="s">
        <v>144</v>
      </c>
      <c r="B60" s="281" t="s">
        <v>720</v>
      </c>
      <c r="C60" s="275"/>
      <c r="D60" s="275"/>
      <c r="E60" s="282">
        <f t="shared" si="1"/>
        <v>0</v>
      </c>
      <c r="F60" s="299"/>
    </row>
    <row r="61" spans="1:6" ht="15">
      <c r="A61" s="280" t="s">
        <v>721</v>
      </c>
      <c r="B61" s="281" t="s">
        <v>722</v>
      </c>
      <c r="C61" s="275"/>
      <c r="D61" s="275"/>
      <c r="E61" s="282">
        <f t="shared" si="1"/>
        <v>0</v>
      </c>
      <c r="F61" s="299"/>
    </row>
    <row r="62" spans="1:6" ht="15">
      <c r="A62" s="280" t="s">
        <v>723</v>
      </c>
      <c r="B62" s="281" t="s">
        <v>724</v>
      </c>
      <c r="C62" s="275"/>
      <c r="D62" s="275"/>
      <c r="E62" s="282">
        <f t="shared" si="1"/>
        <v>0</v>
      </c>
      <c r="F62" s="299"/>
    </row>
    <row r="63" spans="1:6" ht="15">
      <c r="A63" s="280" t="s">
        <v>725</v>
      </c>
      <c r="B63" s="281" t="s">
        <v>726</v>
      </c>
      <c r="C63" s="298"/>
      <c r="D63" s="298"/>
      <c r="E63" s="282">
        <f t="shared" si="1"/>
        <v>0</v>
      </c>
      <c r="F63" s="300"/>
    </row>
    <row r="64" spans="1:16" ht="15">
      <c r="A64" s="283" t="s">
        <v>727</v>
      </c>
      <c r="B64" s="274" t="s">
        <v>728</v>
      </c>
      <c r="C64" s="288">
        <f>C50+C54+C59+C60+C61+C62</f>
        <v>0</v>
      </c>
      <c r="D64" s="288">
        <f>D50+D54+D59+D60+D61+D62</f>
        <v>0</v>
      </c>
      <c r="E64" s="282">
        <f t="shared" si="1"/>
        <v>0</v>
      </c>
      <c r="F64" s="288">
        <f>F50+F54+F59+F60+F61+F62</f>
        <v>0</v>
      </c>
      <c r="G64" s="253"/>
      <c r="H64" s="253"/>
      <c r="I64" s="253"/>
      <c r="J64" s="253"/>
      <c r="K64" s="253"/>
      <c r="L64" s="253"/>
      <c r="M64" s="253"/>
      <c r="N64" s="253"/>
      <c r="O64" s="253"/>
      <c r="P64" s="253"/>
    </row>
    <row r="65" spans="1:16" ht="15">
      <c r="A65" s="283"/>
      <c r="B65" s="274"/>
      <c r="C65" s="288"/>
      <c r="D65" s="288"/>
      <c r="E65" s="282"/>
      <c r="F65" s="288"/>
      <c r="G65" s="253"/>
      <c r="H65" s="253"/>
      <c r="I65" s="253"/>
      <c r="J65" s="253"/>
      <c r="K65" s="253"/>
      <c r="L65" s="253"/>
      <c r="M65" s="253"/>
      <c r="N65" s="253"/>
      <c r="O65" s="253"/>
      <c r="P65" s="253"/>
    </row>
    <row r="66" spans="1:6" ht="15">
      <c r="A66" s="272" t="s">
        <v>729</v>
      </c>
      <c r="B66" s="278"/>
      <c r="C66" s="279"/>
      <c r="D66" s="279"/>
      <c r="E66" s="282"/>
      <c r="F66" s="301"/>
    </row>
    <row r="67" spans="1:6" ht="15">
      <c r="A67" s="280" t="s">
        <v>730</v>
      </c>
      <c r="B67" s="302" t="s">
        <v>731</v>
      </c>
      <c r="C67" s="275"/>
      <c r="D67" s="275"/>
      <c r="E67" s="282">
        <f t="shared" si="1"/>
        <v>0</v>
      </c>
      <c r="F67" s="299"/>
    </row>
    <row r="68" spans="1:6" ht="15">
      <c r="A68" s="272"/>
      <c r="B68" s="278"/>
      <c r="C68" s="279"/>
      <c r="D68" s="279"/>
      <c r="E68" s="282"/>
      <c r="F68" s="301"/>
    </row>
    <row r="69" spans="1:6" ht="28.5">
      <c r="A69" s="272" t="s">
        <v>732</v>
      </c>
      <c r="B69" s="285"/>
      <c r="C69" s="279"/>
      <c r="D69" s="279"/>
      <c r="E69" s="282"/>
      <c r="F69" s="301"/>
    </row>
    <row r="70" spans="1:16" ht="30">
      <c r="A70" s="280" t="s">
        <v>703</v>
      </c>
      <c r="B70" s="281" t="s">
        <v>733</v>
      </c>
      <c r="C70" s="286">
        <v>0</v>
      </c>
      <c r="D70" s="286">
        <f>SUM(D71:D73)</f>
        <v>0</v>
      </c>
      <c r="E70" s="286">
        <f>SUM(E71:E73)</f>
        <v>0</v>
      </c>
      <c r="F70" s="286">
        <f>SUM(F71:F73)</f>
        <v>0</v>
      </c>
      <c r="G70" s="253"/>
      <c r="H70" s="253"/>
      <c r="I70" s="253"/>
      <c r="J70" s="253"/>
      <c r="K70" s="253"/>
      <c r="L70" s="253"/>
      <c r="M70" s="253"/>
      <c r="N70" s="253"/>
      <c r="O70" s="253"/>
      <c r="P70" s="253"/>
    </row>
    <row r="71" spans="1:6" ht="15">
      <c r="A71" s="280" t="s">
        <v>734</v>
      </c>
      <c r="B71" s="281" t="s">
        <v>735</v>
      </c>
      <c r="C71" s="275"/>
      <c r="D71" s="275"/>
      <c r="E71" s="282">
        <f t="shared" si="1"/>
        <v>0</v>
      </c>
      <c r="F71" s="299"/>
    </row>
    <row r="72" spans="1:6" ht="15">
      <c r="A72" s="280" t="s">
        <v>736</v>
      </c>
      <c r="B72" s="281" t="s">
        <v>737</v>
      </c>
      <c r="C72" s="275"/>
      <c r="D72" s="275"/>
      <c r="E72" s="282">
        <f t="shared" si="1"/>
        <v>0</v>
      </c>
      <c r="F72" s="299"/>
    </row>
    <row r="73" spans="1:6" ht="15">
      <c r="A73" s="280" t="s">
        <v>738</v>
      </c>
      <c r="B73" s="281" t="s">
        <v>739</v>
      </c>
      <c r="C73" s="275">
        <v>0</v>
      </c>
      <c r="D73" s="275"/>
      <c r="E73" s="282">
        <f t="shared" si="1"/>
        <v>0</v>
      </c>
      <c r="F73" s="299"/>
    </row>
    <row r="74" spans="1:16" ht="45">
      <c r="A74" s="280" t="s">
        <v>710</v>
      </c>
      <c r="B74" s="281" t="s">
        <v>740</v>
      </c>
      <c r="C74" s="288">
        <f>C75+C77</f>
        <v>0</v>
      </c>
      <c r="D74" s="288">
        <f>D75+D77</f>
        <v>0</v>
      </c>
      <c r="E74" s="288">
        <f>E75+E77</f>
        <v>0</v>
      </c>
      <c r="F74" s="288">
        <f>F75+F77</f>
        <v>0</v>
      </c>
      <c r="G74" s="253"/>
      <c r="H74" s="253"/>
      <c r="I74" s="253"/>
      <c r="J74" s="253"/>
      <c r="K74" s="253"/>
      <c r="L74" s="253"/>
      <c r="M74" s="253"/>
      <c r="N74" s="253"/>
      <c r="O74" s="253"/>
      <c r="P74" s="253"/>
    </row>
    <row r="75" spans="1:6" ht="15">
      <c r="A75" s="280" t="s">
        <v>741</v>
      </c>
      <c r="B75" s="281" t="s">
        <v>742</v>
      </c>
      <c r="C75" s="275"/>
      <c r="D75" s="275"/>
      <c r="E75" s="282">
        <f t="shared" si="1"/>
        <v>0</v>
      </c>
      <c r="F75" s="275"/>
    </row>
    <row r="76" spans="1:6" ht="15">
      <c r="A76" s="280" t="s">
        <v>743</v>
      </c>
      <c r="B76" s="281" t="s">
        <v>744</v>
      </c>
      <c r="C76" s="298"/>
      <c r="D76" s="298"/>
      <c r="E76" s="282">
        <f t="shared" si="1"/>
        <v>0</v>
      </c>
      <c r="F76" s="298"/>
    </row>
    <row r="77" spans="1:6" ht="30">
      <c r="A77" s="280" t="s">
        <v>745</v>
      </c>
      <c r="B77" s="281" t="s">
        <v>746</v>
      </c>
      <c r="C77" s="275"/>
      <c r="D77" s="275"/>
      <c r="E77" s="282">
        <f t="shared" si="1"/>
        <v>0</v>
      </c>
      <c r="F77" s="275"/>
    </row>
    <row r="78" spans="1:6" ht="15">
      <c r="A78" s="280" t="s">
        <v>714</v>
      </c>
      <c r="B78" s="281" t="s">
        <v>747</v>
      </c>
      <c r="C78" s="298"/>
      <c r="D78" s="298"/>
      <c r="E78" s="282">
        <f t="shared" si="1"/>
        <v>0</v>
      </c>
      <c r="F78" s="298"/>
    </row>
    <row r="79" spans="1:16" ht="30">
      <c r="A79" s="280" t="s">
        <v>748</v>
      </c>
      <c r="B79" s="281" t="s">
        <v>749</v>
      </c>
      <c r="C79" s="288">
        <f>SUM(C80:C83)</f>
        <v>0</v>
      </c>
      <c r="D79" s="288">
        <f>SUM(D80:D83)</f>
        <v>0</v>
      </c>
      <c r="E79" s="288">
        <f>SUM(E80:E83)</f>
        <v>0</v>
      </c>
      <c r="F79" s="288">
        <f>SUM(F80:F83)</f>
        <v>0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</row>
    <row r="80" spans="1:6" ht="15">
      <c r="A80" s="280" t="s">
        <v>750</v>
      </c>
      <c r="B80" s="281" t="s">
        <v>751</v>
      </c>
      <c r="C80" s="275"/>
      <c r="D80" s="275"/>
      <c r="E80" s="282">
        <f t="shared" si="1"/>
        <v>0</v>
      </c>
      <c r="F80" s="275"/>
    </row>
    <row r="81" spans="1:6" ht="15">
      <c r="A81" s="280" t="s">
        <v>752</v>
      </c>
      <c r="B81" s="281" t="s">
        <v>753</v>
      </c>
      <c r="C81" s="275"/>
      <c r="D81" s="275"/>
      <c r="E81" s="282">
        <f t="shared" si="1"/>
        <v>0</v>
      </c>
      <c r="F81" s="275"/>
    </row>
    <row r="82" spans="1:6" ht="30">
      <c r="A82" s="280" t="s">
        <v>754</v>
      </c>
      <c r="B82" s="281" t="s">
        <v>755</v>
      </c>
      <c r="C82" s="275"/>
      <c r="D82" s="275"/>
      <c r="E82" s="282">
        <f t="shared" si="1"/>
        <v>0</v>
      </c>
      <c r="F82" s="275"/>
    </row>
    <row r="83" spans="1:6" ht="15">
      <c r="A83" s="280" t="s">
        <v>756</v>
      </c>
      <c r="B83" s="281" t="s">
        <v>757</v>
      </c>
      <c r="C83" s="275"/>
      <c r="D83" s="275"/>
      <c r="E83" s="282">
        <f t="shared" si="1"/>
        <v>0</v>
      </c>
      <c r="F83" s="275"/>
    </row>
    <row r="84" spans="1:16" ht="15">
      <c r="A84" s="280" t="s">
        <v>758</v>
      </c>
      <c r="B84" s="281" t="s">
        <v>759</v>
      </c>
      <c r="C84" s="279"/>
      <c r="D84" s="279"/>
      <c r="E84" s="279">
        <f>SUM(E85:E89)+E93</f>
        <v>0</v>
      </c>
      <c r="F84" s="279">
        <f>SUM(F85:F89)+F93</f>
        <v>0</v>
      </c>
      <c r="G84" s="253"/>
      <c r="H84" s="253"/>
      <c r="I84" s="253"/>
      <c r="J84" s="253"/>
      <c r="K84" s="253"/>
      <c r="L84" s="253"/>
      <c r="M84" s="253"/>
      <c r="N84" s="253"/>
      <c r="O84" s="253"/>
      <c r="P84" s="253"/>
    </row>
    <row r="85" spans="1:6" ht="15">
      <c r="A85" s="280" t="s">
        <v>760</v>
      </c>
      <c r="B85" s="281" t="s">
        <v>761</v>
      </c>
      <c r="C85" s="275"/>
      <c r="D85" s="275"/>
      <c r="E85" s="282">
        <f t="shared" si="1"/>
        <v>0</v>
      </c>
      <c r="F85" s="275"/>
    </row>
    <row r="86" spans="1:6" ht="15">
      <c r="A86" s="280" t="s">
        <v>762</v>
      </c>
      <c r="B86" s="281" t="s">
        <v>763</v>
      </c>
      <c r="C86" s="275">
        <v>108</v>
      </c>
      <c r="D86" s="275">
        <v>108</v>
      </c>
      <c r="E86" s="282">
        <f t="shared" si="1"/>
        <v>0</v>
      </c>
      <c r="F86" s="275"/>
    </row>
    <row r="87" spans="1:6" ht="15">
      <c r="A87" s="280" t="s">
        <v>764</v>
      </c>
      <c r="B87" s="281" t="s">
        <v>765</v>
      </c>
      <c r="C87" s="275"/>
      <c r="D87" s="275"/>
      <c r="E87" s="282">
        <f t="shared" si="1"/>
        <v>0</v>
      </c>
      <c r="F87" s="275"/>
    </row>
    <row r="88" spans="1:6" ht="15">
      <c r="A88" s="280" t="s">
        <v>766</v>
      </c>
      <c r="B88" s="281" t="s">
        <v>767</v>
      </c>
      <c r="C88" s="275">
        <v>40</v>
      </c>
      <c r="D88" s="275">
        <v>40</v>
      </c>
      <c r="E88" s="282">
        <f t="shared" si="1"/>
        <v>0</v>
      </c>
      <c r="F88" s="275"/>
    </row>
    <row r="89" spans="1:16" ht="15">
      <c r="A89" s="280" t="s">
        <v>768</v>
      </c>
      <c r="B89" s="281" t="s">
        <v>769</v>
      </c>
      <c r="C89" s="288"/>
      <c r="D89" s="288"/>
      <c r="E89" s="288">
        <f>SUM(E90:E92)</f>
        <v>0</v>
      </c>
      <c r="F89" s="288">
        <f>SUM(F90:F92)</f>
        <v>0</v>
      </c>
      <c r="G89" s="253"/>
      <c r="H89" s="253"/>
      <c r="I89" s="253"/>
      <c r="J89" s="253"/>
      <c r="K89" s="253"/>
      <c r="L89" s="253"/>
      <c r="M89" s="253"/>
      <c r="N89" s="253"/>
      <c r="O89" s="253"/>
      <c r="P89" s="253"/>
    </row>
    <row r="90" spans="1:6" ht="15">
      <c r="A90" s="280" t="s">
        <v>770</v>
      </c>
      <c r="B90" s="281" t="s">
        <v>771</v>
      </c>
      <c r="C90" s="275">
        <v>87</v>
      </c>
      <c r="D90" s="275">
        <v>87</v>
      </c>
      <c r="E90" s="282">
        <f t="shared" si="1"/>
        <v>0</v>
      </c>
      <c r="F90" s="275"/>
    </row>
    <row r="91" spans="1:6" ht="15">
      <c r="A91" s="280" t="s">
        <v>678</v>
      </c>
      <c r="B91" s="281" t="s">
        <v>772</v>
      </c>
      <c r="C91" s="275"/>
      <c r="D91" s="275"/>
      <c r="E91" s="282">
        <f t="shared" si="1"/>
        <v>0</v>
      </c>
      <c r="F91" s="275"/>
    </row>
    <row r="92" spans="1:6" ht="15">
      <c r="A92" s="280" t="s">
        <v>682</v>
      </c>
      <c r="B92" s="281" t="s">
        <v>773</v>
      </c>
      <c r="C92" s="275"/>
      <c r="D92" s="275"/>
      <c r="E92" s="282">
        <f t="shared" si="1"/>
        <v>0</v>
      </c>
      <c r="F92" s="275"/>
    </row>
    <row r="93" spans="1:6" ht="30">
      <c r="A93" s="280" t="s">
        <v>774</v>
      </c>
      <c r="B93" s="281" t="s">
        <v>775</v>
      </c>
      <c r="C93" s="275">
        <v>7</v>
      </c>
      <c r="D93" s="275">
        <v>7</v>
      </c>
      <c r="E93" s="282">
        <f t="shared" si="1"/>
        <v>0</v>
      </c>
      <c r="F93" s="275"/>
    </row>
    <row r="94" spans="1:6" ht="15">
      <c r="A94" s="280" t="s">
        <v>776</v>
      </c>
      <c r="B94" s="281" t="s">
        <v>777</v>
      </c>
      <c r="C94" s="275">
        <v>37</v>
      </c>
      <c r="D94" s="275">
        <v>37</v>
      </c>
      <c r="E94" s="282">
        <f t="shared" si="1"/>
        <v>0</v>
      </c>
      <c r="F94" s="299"/>
    </row>
    <row r="95" spans="1:16" ht="15">
      <c r="A95" s="283" t="s">
        <v>778</v>
      </c>
      <c r="B95" s="302" t="s">
        <v>779</v>
      </c>
      <c r="C95" s="279">
        <v>279</v>
      </c>
      <c r="D95" s="279">
        <v>279</v>
      </c>
      <c r="E95" s="279">
        <f>E84+E79+E74+E70+E94</f>
        <v>0</v>
      </c>
      <c r="F95" s="279">
        <f>F84+F79+F74+F70+F94</f>
        <v>0</v>
      </c>
      <c r="G95" s="253"/>
      <c r="H95" s="253"/>
      <c r="I95" s="253"/>
      <c r="J95" s="253"/>
      <c r="K95" s="253"/>
      <c r="L95" s="253"/>
      <c r="M95" s="253"/>
      <c r="N95" s="253"/>
      <c r="O95" s="253"/>
      <c r="P95" s="253"/>
    </row>
    <row r="96" spans="1:16" ht="15">
      <c r="A96" s="272" t="s">
        <v>780</v>
      </c>
      <c r="B96" s="278" t="s">
        <v>781</v>
      </c>
      <c r="C96" s="279">
        <v>279</v>
      </c>
      <c r="D96" s="279">
        <v>279</v>
      </c>
      <c r="E96" s="279">
        <f>E95+E67+E64</f>
        <v>0</v>
      </c>
      <c r="F96" s="279">
        <f>F95+F67+F64</f>
        <v>0</v>
      </c>
      <c r="G96" s="253"/>
      <c r="H96" s="253"/>
      <c r="I96" s="253"/>
      <c r="J96" s="253"/>
      <c r="K96" s="253"/>
      <c r="L96" s="253"/>
      <c r="M96" s="253"/>
      <c r="N96" s="253"/>
      <c r="O96" s="253"/>
      <c r="P96" s="253"/>
    </row>
    <row r="97" spans="1:6" ht="15">
      <c r="A97" s="293"/>
      <c r="B97" s="303"/>
      <c r="C97" s="304"/>
      <c r="D97" s="304"/>
      <c r="E97" s="304"/>
      <c r="F97" s="305"/>
    </row>
    <row r="98" spans="1:27" ht="15">
      <c r="A98" s="289" t="s">
        <v>782</v>
      </c>
      <c r="B98" s="249"/>
      <c r="C98" s="304"/>
      <c r="D98" s="304"/>
      <c r="E98" s="304"/>
      <c r="F98" s="306" t="s">
        <v>536</v>
      </c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</row>
    <row r="99" spans="1:16" s="308" customFormat="1" ht="28.5">
      <c r="A99" s="267" t="s">
        <v>473</v>
      </c>
      <c r="B99" s="278" t="s">
        <v>474</v>
      </c>
      <c r="C99" s="267" t="s">
        <v>783</v>
      </c>
      <c r="D99" s="267" t="s">
        <v>784</v>
      </c>
      <c r="E99" s="267" t="s">
        <v>785</v>
      </c>
      <c r="F99" s="267" t="s">
        <v>786</v>
      </c>
      <c r="G99" s="307"/>
      <c r="H99" s="307"/>
      <c r="I99" s="307"/>
      <c r="J99" s="307"/>
      <c r="K99" s="307"/>
      <c r="L99" s="307"/>
      <c r="M99" s="307"/>
      <c r="N99" s="307"/>
      <c r="O99" s="307"/>
      <c r="P99" s="307"/>
    </row>
    <row r="100" spans="1:16" s="308" customFormat="1" ht="14.25">
      <c r="A100" s="267" t="s">
        <v>16</v>
      </c>
      <c r="B100" s="278" t="s">
        <v>17</v>
      </c>
      <c r="C100" s="267">
        <v>1</v>
      </c>
      <c r="D100" s="267">
        <v>2</v>
      </c>
      <c r="E100" s="267">
        <v>3</v>
      </c>
      <c r="F100" s="295">
        <v>4</v>
      </c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</row>
    <row r="101" spans="1:14" ht="15">
      <c r="A101" s="280" t="s">
        <v>787</v>
      </c>
      <c r="B101" s="281" t="s">
        <v>788</v>
      </c>
      <c r="C101" s="275"/>
      <c r="D101" s="275"/>
      <c r="E101" s="275"/>
      <c r="F101" s="309">
        <f>C101+D101-E101</f>
        <v>0</v>
      </c>
      <c r="G101" s="253"/>
      <c r="H101" s="253"/>
      <c r="I101" s="253"/>
      <c r="J101" s="253"/>
      <c r="K101" s="253"/>
      <c r="L101" s="253"/>
      <c r="M101" s="253"/>
      <c r="N101" s="253"/>
    </row>
    <row r="102" spans="1:6" ht="30">
      <c r="A102" s="280" t="s">
        <v>789</v>
      </c>
      <c r="B102" s="281" t="s">
        <v>790</v>
      </c>
      <c r="C102" s="275"/>
      <c r="D102" s="275"/>
      <c r="E102" s="275"/>
      <c r="F102" s="309">
        <f>C102+D102-E102</f>
        <v>0</v>
      </c>
    </row>
    <row r="103" spans="1:6" ht="15">
      <c r="A103" s="280" t="s">
        <v>791</v>
      </c>
      <c r="B103" s="281" t="s">
        <v>792</v>
      </c>
      <c r="C103" s="275"/>
      <c r="D103" s="275"/>
      <c r="E103" s="275"/>
      <c r="F103" s="309">
        <f>C103+D103-E103</f>
        <v>0</v>
      </c>
    </row>
    <row r="104" spans="1:16" ht="15">
      <c r="A104" s="310" t="s">
        <v>793</v>
      </c>
      <c r="B104" s="278" t="s">
        <v>794</v>
      </c>
      <c r="C104" s="288">
        <f>SUM(C101:C103)</f>
        <v>0</v>
      </c>
      <c r="D104" s="288">
        <f>SUM(D101:D103)</f>
        <v>0</v>
      </c>
      <c r="E104" s="288">
        <f>SUM(E101:E103)</f>
        <v>0</v>
      </c>
      <c r="F104" s="288">
        <f>SUM(F101:F103)</f>
        <v>0</v>
      </c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</row>
    <row r="105" spans="1:27" ht="15">
      <c r="A105" s="311" t="s">
        <v>795</v>
      </c>
      <c r="B105" s="312"/>
      <c r="C105" s="289"/>
      <c r="D105" s="289"/>
      <c r="E105" s="289"/>
      <c r="F105" s="268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</row>
    <row r="106" spans="1:27" ht="24" customHeight="1">
      <c r="A106" s="594" t="s">
        <v>796</v>
      </c>
      <c r="B106" s="594"/>
      <c r="C106" s="594"/>
      <c r="D106" s="594"/>
      <c r="E106" s="594"/>
      <c r="F106" s="594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</row>
    <row r="107" spans="1:6" ht="15">
      <c r="A107" s="289"/>
      <c r="B107" s="290"/>
      <c r="C107" s="289"/>
      <c r="D107" s="289"/>
      <c r="E107" s="289"/>
      <c r="F107" s="268"/>
    </row>
    <row r="108" spans="1:6" ht="12" customHeight="1">
      <c r="A108" s="589" t="s">
        <v>868</v>
      </c>
      <c r="B108" s="589"/>
      <c r="C108" s="589" t="s">
        <v>390</v>
      </c>
      <c r="D108" s="589"/>
      <c r="E108" s="589"/>
      <c r="F108" s="589"/>
    </row>
    <row r="109" spans="1:6" ht="15">
      <c r="A109" s="313"/>
      <c r="B109" s="314"/>
      <c r="C109" s="313"/>
      <c r="D109" s="313"/>
      <c r="E109" s="313"/>
      <c r="F109" s="315"/>
    </row>
    <row r="110" spans="1:6" ht="12" customHeight="1">
      <c r="A110" s="313"/>
      <c r="B110" s="314"/>
      <c r="C110" s="589" t="s">
        <v>391</v>
      </c>
      <c r="D110" s="589"/>
      <c r="E110" s="589"/>
      <c r="F110" s="589"/>
    </row>
    <row r="111" spans="1:6" ht="15">
      <c r="A111" s="316"/>
      <c r="B111" s="317"/>
      <c r="C111" s="316"/>
      <c r="D111" s="316"/>
      <c r="E111" s="316"/>
      <c r="F111" s="316"/>
    </row>
    <row r="112" spans="1:6" ht="15">
      <c r="A112" s="316"/>
      <c r="B112" s="317"/>
      <c r="C112" s="316"/>
      <c r="D112" s="316"/>
      <c r="E112" s="316"/>
      <c r="F112" s="316"/>
    </row>
    <row r="113" spans="1:6" ht="15">
      <c r="A113" s="316"/>
      <c r="B113" s="317"/>
      <c r="C113" s="316"/>
      <c r="D113" s="316"/>
      <c r="E113" s="316"/>
      <c r="F113" s="316"/>
    </row>
    <row r="114" spans="1:6" ht="15">
      <c r="A114" s="316"/>
      <c r="B114" s="317"/>
      <c r="C114" s="316"/>
      <c r="D114" s="316"/>
      <c r="E114" s="316"/>
      <c r="F114" s="316"/>
    </row>
  </sheetData>
  <sheetProtection selectLockedCells="1" selectUnlockedCells="1"/>
  <mergeCells count="9">
    <mergeCell ref="A108:B108"/>
    <mergeCell ref="C108:F108"/>
    <mergeCell ref="C110:F110"/>
    <mergeCell ref="A1:E1"/>
    <mergeCell ref="B2:C2"/>
    <mergeCell ref="B3:C3"/>
    <mergeCell ref="D5:E5"/>
    <mergeCell ref="D46:E46"/>
    <mergeCell ref="A106:F10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 scale="76" r:id="rId1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view="pageBreakPreview" zoomScaleSheetLayoutView="100"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253" customWidth="1"/>
    <col min="2" max="2" width="11.375" style="318" customWidth="1"/>
    <col min="3" max="3" width="12.875" style="253" customWidth="1"/>
    <col min="4" max="4" width="12.75390625" style="253" customWidth="1"/>
    <col min="5" max="5" width="12.875" style="253" customWidth="1"/>
    <col min="6" max="6" width="11.375" style="253" customWidth="1"/>
    <col min="7" max="7" width="12.375" style="253" customWidth="1"/>
    <col min="8" max="8" width="14.125" style="253" customWidth="1"/>
    <col min="9" max="9" width="14.00390625" style="253" customWidth="1"/>
    <col min="10" max="16384" width="10.75390625" style="253" customWidth="1"/>
  </cols>
  <sheetData>
    <row r="1" spans="1:9" ht="15">
      <c r="A1" s="319"/>
      <c r="B1" s="320"/>
      <c r="C1" s="319"/>
      <c r="D1" s="319"/>
      <c r="E1" s="319"/>
      <c r="F1" s="319"/>
      <c r="G1" s="319"/>
      <c r="H1" s="319"/>
      <c r="I1" s="319"/>
    </row>
    <row r="2" spans="1:9" ht="15">
      <c r="A2" s="319"/>
      <c r="B2" s="320"/>
      <c r="C2" s="321"/>
      <c r="D2" s="322"/>
      <c r="E2" s="321" t="s">
        <v>797</v>
      </c>
      <c r="F2" s="321"/>
      <c r="G2" s="321"/>
      <c r="H2" s="319"/>
      <c r="I2" s="319"/>
    </row>
    <row r="3" spans="1:9" ht="12" customHeight="1">
      <c r="A3" s="319"/>
      <c r="B3" s="320"/>
      <c r="C3" s="600" t="s">
        <v>798</v>
      </c>
      <c r="D3" s="600"/>
      <c r="E3" s="600"/>
      <c r="F3" s="600"/>
      <c r="G3" s="600"/>
      <c r="H3" s="319"/>
      <c r="I3" s="319"/>
    </row>
    <row r="4" spans="1:9" ht="15" customHeight="1">
      <c r="A4" s="323" t="s">
        <v>393</v>
      </c>
      <c r="B4" s="601" t="str">
        <f>'справка №1-БАЛАНС'!E3</f>
        <v>"ВЕРЕЯ ТУР" АД - Ст.Загора</v>
      </c>
      <c r="C4" s="601"/>
      <c r="D4" s="601"/>
      <c r="E4" s="601"/>
      <c r="F4" s="601"/>
      <c r="G4" s="602" t="s">
        <v>3</v>
      </c>
      <c r="H4" s="602"/>
      <c r="I4" s="324">
        <f>'справка №1-БАЛАНС'!H3</f>
        <v>833067523</v>
      </c>
    </row>
    <row r="5" spans="1:9" ht="15" customHeight="1">
      <c r="A5" s="325" t="s">
        <v>280</v>
      </c>
      <c r="B5" s="603" t="str">
        <f>'справка №1-БАЛАНС'!E5</f>
        <v>30.06.2019 г.</v>
      </c>
      <c r="C5" s="603"/>
      <c r="D5" s="603"/>
      <c r="E5" s="603"/>
      <c r="F5" s="603"/>
      <c r="G5" s="604" t="s">
        <v>6</v>
      </c>
      <c r="H5" s="604"/>
      <c r="I5" s="324">
        <f>'справка №1-БАЛАНС'!H4</f>
        <v>680</v>
      </c>
    </row>
    <row r="6" spans="1:9" ht="15">
      <c r="A6" s="325"/>
      <c r="B6" s="326"/>
      <c r="C6" s="327"/>
      <c r="D6" s="327"/>
      <c r="E6" s="327"/>
      <c r="F6" s="327"/>
      <c r="G6" s="327"/>
      <c r="H6" s="327"/>
      <c r="I6" s="325" t="s">
        <v>799</v>
      </c>
    </row>
    <row r="7" spans="1:9" s="331" customFormat="1" ht="12" customHeight="1">
      <c r="A7" s="328" t="s">
        <v>473</v>
      </c>
      <c r="B7" s="329"/>
      <c r="C7" s="595" t="s">
        <v>800</v>
      </c>
      <c r="D7" s="595"/>
      <c r="E7" s="595"/>
      <c r="F7" s="595" t="s">
        <v>801</v>
      </c>
      <c r="G7" s="595"/>
      <c r="H7" s="595"/>
      <c r="I7" s="595"/>
    </row>
    <row r="8" spans="1:9" s="331" customFormat="1" ht="21.75" customHeight="1">
      <c r="A8" s="328"/>
      <c r="B8" s="332" t="s">
        <v>10</v>
      </c>
      <c r="C8" s="333" t="s">
        <v>802</v>
      </c>
      <c r="D8" s="333" t="s">
        <v>803</v>
      </c>
      <c r="E8" s="333" t="s">
        <v>804</v>
      </c>
      <c r="F8" s="334" t="s">
        <v>805</v>
      </c>
      <c r="G8" s="596" t="s">
        <v>806</v>
      </c>
      <c r="H8" s="596"/>
      <c r="I8" s="335" t="s">
        <v>807</v>
      </c>
    </row>
    <row r="9" spans="1:9" s="331" customFormat="1" ht="15.75" customHeight="1">
      <c r="A9" s="328"/>
      <c r="B9" s="336"/>
      <c r="C9" s="337"/>
      <c r="D9" s="337"/>
      <c r="E9" s="337"/>
      <c r="F9" s="334"/>
      <c r="G9" s="330" t="s">
        <v>547</v>
      </c>
      <c r="H9" s="330" t="s">
        <v>548</v>
      </c>
      <c r="I9" s="335"/>
    </row>
    <row r="10" spans="1:9" s="341" customFormat="1" ht="15">
      <c r="A10" s="338" t="s">
        <v>16</v>
      </c>
      <c r="B10" s="339" t="s">
        <v>17</v>
      </c>
      <c r="C10" s="340">
        <v>1</v>
      </c>
      <c r="D10" s="340">
        <v>2</v>
      </c>
      <c r="E10" s="340">
        <v>3</v>
      </c>
      <c r="F10" s="338">
        <v>4</v>
      </c>
      <c r="G10" s="338">
        <v>5</v>
      </c>
      <c r="H10" s="338">
        <v>6</v>
      </c>
      <c r="I10" s="338">
        <v>7</v>
      </c>
    </row>
    <row r="11" spans="1:9" s="341" customFormat="1" ht="15">
      <c r="A11" s="342" t="s">
        <v>808</v>
      </c>
      <c r="B11" s="343"/>
      <c r="C11" s="338"/>
      <c r="D11" s="338"/>
      <c r="E11" s="338"/>
      <c r="F11" s="338"/>
      <c r="G11" s="338"/>
      <c r="H11" s="338"/>
      <c r="I11" s="338"/>
    </row>
    <row r="12" spans="1:9" s="341" customFormat="1" ht="15">
      <c r="A12" s="344" t="s">
        <v>809</v>
      </c>
      <c r="B12" s="345" t="s">
        <v>810</v>
      </c>
      <c r="C12" s="346"/>
      <c r="D12" s="347"/>
      <c r="E12" s="347"/>
      <c r="F12" s="347"/>
      <c r="G12" s="347"/>
      <c r="H12" s="347"/>
      <c r="I12" s="348">
        <f>F12+G12-H12</f>
        <v>0</v>
      </c>
    </row>
    <row r="13" spans="1:9" s="341" customFormat="1" ht="15">
      <c r="A13" s="344" t="s">
        <v>811</v>
      </c>
      <c r="B13" s="345" t="s">
        <v>812</v>
      </c>
      <c r="C13" s="347"/>
      <c r="D13" s="347"/>
      <c r="E13" s="347"/>
      <c r="F13" s="347"/>
      <c r="G13" s="347"/>
      <c r="H13" s="347"/>
      <c r="I13" s="348">
        <f aca="true" t="shared" si="0" ref="I13:I26">F13+G13-H13</f>
        <v>0</v>
      </c>
    </row>
    <row r="14" spans="1:9" s="341" customFormat="1" ht="15">
      <c r="A14" s="344" t="s">
        <v>611</v>
      </c>
      <c r="B14" s="345" t="s">
        <v>813</v>
      </c>
      <c r="C14" s="349"/>
      <c r="D14" s="349"/>
      <c r="E14" s="349"/>
      <c r="F14" s="349"/>
      <c r="G14" s="349"/>
      <c r="H14" s="349"/>
      <c r="I14" s="348">
        <f t="shared" si="0"/>
        <v>0</v>
      </c>
    </row>
    <row r="15" spans="1:9" s="341" customFormat="1" ht="15">
      <c r="A15" s="344" t="s">
        <v>814</v>
      </c>
      <c r="B15" s="345" t="s">
        <v>815</v>
      </c>
      <c r="C15" s="347"/>
      <c r="D15" s="347"/>
      <c r="E15" s="347"/>
      <c r="F15" s="347"/>
      <c r="G15" s="347"/>
      <c r="H15" s="347"/>
      <c r="I15" s="348">
        <f t="shared" si="0"/>
        <v>0</v>
      </c>
    </row>
    <row r="16" spans="1:9" s="341" customFormat="1" ht="15">
      <c r="A16" s="344" t="s">
        <v>80</v>
      </c>
      <c r="B16" s="345" t="s">
        <v>816</v>
      </c>
      <c r="C16" s="347"/>
      <c r="D16" s="347"/>
      <c r="E16" s="347"/>
      <c r="F16" s="347"/>
      <c r="G16" s="347"/>
      <c r="H16" s="347"/>
      <c r="I16" s="348">
        <f t="shared" si="0"/>
        <v>0</v>
      </c>
    </row>
    <row r="17" spans="1:9" s="341" customFormat="1" ht="15">
      <c r="A17" s="350" t="s">
        <v>579</v>
      </c>
      <c r="B17" s="351" t="s">
        <v>817</v>
      </c>
      <c r="C17" s="338">
        <f aca="true" t="shared" si="1" ref="C17:H17">C12+C13+C15+C16</f>
        <v>0</v>
      </c>
      <c r="D17" s="338">
        <f t="shared" si="1"/>
        <v>0</v>
      </c>
      <c r="E17" s="338">
        <f t="shared" si="1"/>
        <v>0</v>
      </c>
      <c r="F17" s="338">
        <f t="shared" si="1"/>
        <v>0</v>
      </c>
      <c r="G17" s="338">
        <f t="shared" si="1"/>
        <v>0</v>
      </c>
      <c r="H17" s="338">
        <f t="shared" si="1"/>
        <v>0</v>
      </c>
      <c r="I17" s="348">
        <f t="shared" si="0"/>
        <v>0</v>
      </c>
    </row>
    <row r="18" spans="1:9" s="341" customFormat="1" ht="15">
      <c r="A18" s="342" t="s">
        <v>818</v>
      </c>
      <c r="B18" s="352"/>
      <c r="C18" s="348"/>
      <c r="D18" s="348"/>
      <c r="E18" s="348"/>
      <c r="F18" s="348"/>
      <c r="G18" s="348"/>
      <c r="H18" s="348"/>
      <c r="I18" s="348"/>
    </row>
    <row r="19" spans="1:16" s="341" customFormat="1" ht="15">
      <c r="A19" s="344" t="s">
        <v>809</v>
      </c>
      <c r="B19" s="345" t="s">
        <v>819</v>
      </c>
      <c r="C19" s="347"/>
      <c r="D19" s="347"/>
      <c r="E19" s="347"/>
      <c r="F19" s="347"/>
      <c r="G19" s="347"/>
      <c r="H19" s="347"/>
      <c r="I19" s="348">
        <f t="shared" si="0"/>
        <v>0</v>
      </c>
      <c r="J19" s="353"/>
      <c r="K19" s="353"/>
      <c r="L19" s="353"/>
      <c r="M19" s="353"/>
      <c r="N19" s="353"/>
      <c r="O19" s="353"/>
      <c r="P19" s="353"/>
    </row>
    <row r="20" spans="1:16" s="341" customFormat="1" ht="15">
      <c r="A20" s="344" t="s">
        <v>820</v>
      </c>
      <c r="B20" s="345" t="s">
        <v>821</v>
      </c>
      <c r="C20" s="347"/>
      <c r="D20" s="347"/>
      <c r="E20" s="347"/>
      <c r="F20" s="347"/>
      <c r="G20" s="347"/>
      <c r="H20" s="347"/>
      <c r="I20" s="348">
        <f t="shared" si="0"/>
        <v>0</v>
      </c>
      <c r="J20" s="353"/>
      <c r="K20" s="353"/>
      <c r="L20" s="353"/>
      <c r="M20" s="353"/>
      <c r="N20" s="353"/>
      <c r="O20" s="353"/>
      <c r="P20" s="353"/>
    </row>
    <row r="21" spans="1:16" s="341" customFormat="1" ht="15">
      <c r="A21" s="344" t="s">
        <v>822</v>
      </c>
      <c r="B21" s="345" t="s">
        <v>823</v>
      </c>
      <c r="C21" s="347"/>
      <c r="D21" s="347"/>
      <c r="E21" s="347"/>
      <c r="F21" s="347"/>
      <c r="G21" s="347"/>
      <c r="H21" s="347"/>
      <c r="I21" s="348">
        <f t="shared" si="0"/>
        <v>0</v>
      </c>
      <c r="J21" s="353"/>
      <c r="K21" s="353"/>
      <c r="L21" s="353"/>
      <c r="M21" s="353"/>
      <c r="N21" s="353"/>
      <c r="O21" s="353"/>
      <c r="P21" s="353"/>
    </row>
    <row r="22" spans="1:16" s="341" customFormat="1" ht="15">
      <c r="A22" s="344" t="s">
        <v>824</v>
      </c>
      <c r="B22" s="345" t="s">
        <v>825</v>
      </c>
      <c r="C22" s="347"/>
      <c r="D22" s="347"/>
      <c r="E22" s="347"/>
      <c r="F22" s="354"/>
      <c r="G22" s="347"/>
      <c r="H22" s="347"/>
      <c r="I22" s="348">
        <f t="shared" si="0"/>
        <v>0</v>
      </c>
      <c r="J22" s="353"/>
      <c r="K22" s="353"/>
      <c r="L22" s="353"/>
      <c r="M22" s="353"/>
      <c r="N22" s="353"/>
      <c r="O22" s="353"/>
      <c r="P22" s="353"/>
    </row>
    <row r="23" spans="1:16" s="341" customFormat="1" ht="15">
      <c r="A23" s="344" t="s">
        <v>826</v>
      </c>
      <c r="B23" s="345" t="s">
        <v>827</v>
      </c>
      <c r="C23" s="347"/>
      <c r="D23" s="347"/>
      <c r="E23" s="347"/>
      <c r="F23" s="347"/>
      <c r="G23" s="347"/>
      <c r="H23" s="347"/>
      <c r="I23" s="348">
        <f t="shared" si="0"/>
        <v>0</v>
      </c>
      <c r="J23" s="353"/>
      <c r="K23" s="353"/>
      <c r="L23" s="353"/>
      <c r="M23" s="353"/>
      <c r="N23" s="353"/>
      <c r="O23" s="353"/>
      <c r="P23" s="353"/>
    </row>
    <row r="24" spans="1:16" s="341" customFormat="1" ht="15">
      <c r="A24" s="344" t="s">
        <v>828</v>
      </c>
      <c r="B24" s="345" t="s">
        <v>829</v>
      </c>
      <c r="C24" s="347"/>
      <c r="D24" s="347"/>
      <c r="E24" s="347"/>
      <c r="F24" s="347"/>
      <c r="G24" s="347"/>
      <c r="H24" s="347"/>
      <c r="I24" s="348">
        <f t="shared" si="0"/>
        <v>0</v>
      </c>
      <c r="J24" s="353"/>
      <c r="K24" s="353"/>
      <c r="L24" s="353"/>
      <c r="M24" s="353"/>
      <c r="N24" s="353"/>
      <c r="O24" s="353"/>
      <c r="P24" s="353"/>
    </row>
    <row r="25" spans="1:16" s="341" customFormat="1" ht="15">
      <c r="A25" s="355" t="s">
        <v>830</v>
      </c>
      <c r="B25" s="356" t="s">
        <v>831</v>
      </c>
      <c r="C25" s="347"/>
      <c r="D25" s="347"/>
      <c r="E25" s="347"/>
      <c r="F25" s="347"/>
      <c r="G25" s="347"/>
      <c r="H25" s="347"/>
      <c r="I25" s="348">
        <f t="shared" si="0"/>
        <v>0</v>
      </c>
      <c r="J25" s="353"/>
      <c r="K25" s="353"/>
      <c r="L25" s="353"/>
      <c r="M25" s="353"/>
      <c r="N25" s="353"/>
      <c r="O25" s="353"/>
      <c r="P25" s="353"/>
    </row>
    <row r="26" spans="1:16" s="341" customFormat="1" ht="15">
      <c r="A26" s="350" t="s">
        <v>832</v>
      </c>
      <c r="B26" s="351" t="s">
        <v>833</v>
      </c>
      <c r="C26" s="338">
        <f aca="true" t="shared" si="2" ref="C26:H26">SUM(C19:C25)</f>
        <v>0</v>
      </c>
      <c r="D26" s="338">
        <f t="shared" si="2"/>
        <v>0</v>
      </c>
      <c r="E26" s="338">
        <f t="shared" si="2"/>
        <v>0</v>
      </c>
      <c r="F26" s="338">
        <f t="shared" si="2"/>
        <v>0</v>
      </c>
      <c r="G26" s="338">
        <f t="shared" si="2"/>
        <v>0</v>
      </c>
      <c r="H26" s="338">
        <f t="shared" si="2"/>
        <v>0</v>
      </c>
      <c r="I26" s="348">
        <f t="shared" si="0"/>
        <v>0</v>
      </c>
      <c r="J26" s="353"/>
      <c r="K26" s="353"/>
      <c r="L26" s="353"/>
      <c r="M26" s="353"/>
      <c r="N26" s="353"/>
      <c r="O26" s="353"/>
      <c r="P26" s="353"/>
    </row>
    <row r="27" spans="1:16" s="341" customFormat="1" ht="15">
      <c r="A27" s="357"/>
      <c r="B27" s="358"/>
      <c r="C27" s="359"/>
      <c r="D27" s="360"/>
      <c r="E27" s="360"/>
      <c r="F27" s="360"/>
      <c r="G27" s="360"/>
      <c r="H27" s="360"/>
      <c r="I27" s="360"/>
      <c r="J27" s="353"/>
      <c r="K27" s="353"/>
      <c r="L27" s="353"/>
      <c r="M27" s="353"/>
      <c r="N27" s="353"/>
      <c r="O27" s="353"/>
      <c r="P27" s="353"/>
    </row>
    <row r="28" spans="1:9" s="341" customFormat="1" ht="12" customHeight="1">
      <c r="A28" s="597" t="s">
        <v>834</v>
      </c>
      <c r="B28" s="597"/>
      <c r="C28" s="597"/>
      <c r="D28" s="597"/>
      <c r="E28" s="597"/>
      <c r="F28" s="597"/>
      <c r="G28" s="597"/>
      <c r="H28" s="597"/>
      <c r="I28" s="597"/>
    </row>
    <row r="29" spans="1:9" s="341" customFormat="1" ht="15">
      <c r="A29" s="319"/>
      <c r="B29" s="320"/>
      <c r="C29" s="319"/>
      <c r="D29" s="361"/>
      <c r="E29" s="361"/>
      <c r="F29" s="361"/>
      <c r="G29" s="361"/>
      <c r="H29" s="361"/>
      <c r="I29" s="361"/>
    </row>
    <row r="30" spans="1:10" s="341" customFormat="1" ht="15" customHeight="1">
      <c r="A30" s="321" t="s">
        <v>872</v>
      </c>
      <c r="B30" s="598"/>
      <c r="C30" s="598"/>
      <c r="D30" s="362" t="s">
        <v>835</v>
      </c>
      <c r="E30" s="599"/>
      <c r="F30" s="599"/>
      <c r="G30" s="599"/>
      <c r="H30" s="363" t="s">
        <v>391</v>
      </c>
      <c r="I30" s="599"/>
      <c r="J30" s="599"/>
    </row>
    <row r="31" spans="1:9" s="341" customFormat="1" ht="15">
      <c r="A31" s="316"/>
      <c r="B31" s="317"/>
      <c r="C31" s="316"/>
      <c r="D31" s="254"/>
      <c r="E31" s="254"/>
      <c r="F31" s="254"/>
      <c r="G31" s="254"/>
      <c r="H31" s="254"/>
      <c r="I31" s="254"/>
    </row>
    <row r="32" spans="1:9" s="341" customFormat="1" ht="15">
      <c r="A32" s="316"/>
      <c r="B32" s="317"/>
      <c r="C32" s="316"/>
      <c r="D32" s="254"/>
      <c r="E32" s="254"/>
      <c r="F32" s="254"/>
      <c r="G32" s="254"/>
      <c r="H32" s="254"/>
      <c r="I32" s="254"/>
    </row>
    <row r="33" spans="1:9" s="341" customFormat="1" ht="15">
      <c r="A33" s="253"/>
      <c r="B33" s="318"/>
      <c r="C33" s="253"/>
      <c r="D33" s="364"/>
      <c r="E33" s="364"/>
      <c r="F33" s="364"/>
      <c r="G33" s="364"/>
      <c r="H33" s="364"/>
      <c r="I33" s="364"/>
    </row>
    <row r="34" spans="1:9" s="341" customFormat="1" ht="15">
      <c r="A34" s="253"/>
      <c r="B34" s="318"/>
      <c r="C34" s="253"/>
      <c r="D34" s="364"/>
      <c r="E34" s="364"/>
      <c r="F34" s="364"/>
      <c r="G34" s="364"/>
      <c r="H34" s="364"/>
      <c r="I34" s="364"/>
    </row>
    <row r="35" spans="1:9" s="341" customFormat="1" ht="15">
      <c r="A35" s="253"/>
      <c r="B35" s="318"/>
      <c r="C35" s="253"/>
      <c r="D35" s="364"/>
      <c r="E35" s="364"/>
      <c r="F35" s="364"/>
      <c r="G35" s="364"/>
      <c r="H35" s="364"/>
      <c r="I35" s="364"/>
    </row>
    <row r="36" spans="1:9" s="341" customFormat="1" ht="15">
      <c r="A36" s="253"/>
      <c r="B36" s="318"/>
      <c r="C36" s="253"/>
      <c r="D36" s="364"/>
      <c r="E36" s="364"/>
      <c r="F36" s="364"/>
      <c r="G36" s="364"/>
      <c r="H36" s="364"/>
      <c r="I36" s="364"/>
    </row>
    <row r="37" spans="1:9" s="341" customFormat="1" ht="15">
      <c r="A37" s="253"/>
      <c r="B37" s="318"/>
      <c r="C37" s="253"/>
      <c r="D37" s="364"/>
      <c r="E37" s="364"/>
      <c r="F37" s="364"/>
      <c r="G37" s="364"/>
      <c r="H37" s="364"/>
      <c r="I37" s="364"/>
    </row>
    <row r="38" spans="1:9" s="341" customFormat="1" ht="15">
      <c r="A38" s="253"/>
      <c r="B38" s="318"/>
      <c r="C38" s="253"/>
      <c r="D38" s="364"/>
      <c r="E38" s="364"/>
      <c r="F38" s="364"/>
      <c r="G38" s="364"/>
      <c r="H38" s="364"/>
      <c r="I38" s="364"/>
    </row>
    <row r="39" spans="1:9" s="341" customFormat="1" ht="15">
      <c r="A39" s="253"/>
      <c r="B39" s="318"/>
      <c r="C39" s="253"/>
      <c r="D39" s="364"/>
      <c r="E39" s="364"/>
      <c r="F39" s="364"/>
      <c r="G39" s="364"/>
      <c r="H39" s="364"/>
      <c r="I39" s="364"/>
    </row>
    <row r="40" spans="1:9" s="341" customFormat="1" ht="15">
      <c r="A40" s="253"/>
      <c r="B40" s="318"/>
      <c r="C40" s="253"/>
      <c r="D40" s="364"/>
      <c r="E40" s="364"/>
      <c r="F40" s="364"/>
      <c r="G40" s="364"/>
      <c r="H40" s="364"/>
      <c r="I40" s="364"/>
    </row>
    <row r="41" spans="1:9" s="341" customFormat="1" ht="15">
      <c r="A41" s="253"/>
      <c r="B41" s="318"/>
      <c r="C41" s="253"/>
      <c r="D41" s="364"/>
      <c r="E41" s="364"/>
      <c r="F41" s="364"/>
      <c r="G41" s="364"/>
      <c r="H41" s="364"/>
      <c r="I41" s="364"/>
    </row>
    <row r="42" spans="1:9" s="341" customFormat="1" ht="15">
      <c r="A42" s="253"/>
      <c r="B42" s="318"/>
      <c r="C42" s="253"/>
      <c r="D42" s="364"/>
      <c r="E42" s="364"/>
      <c r="F42" s="364"/>
      <c r="G42" s="364"/>
      <c r="H42" s="364"/>
      <c r="I42" s="364"/>
    </row>
    <row r="43" spans="1:9" s="341" customFormat="1" ht="15">
      <c r="A43" s="253"/>
      <c r="B43" s="318"/>
      <c r="C43" s="253"/>
      <c r="D43" s="364"/>
      <c r="E43" s="364"/>
      <c r="F43" s="364"/>
      <c r="G43" s="364"/>
      <c r="H43" s="364"/>
      <c r="I43" s="364"/>
    </row>
    <row r="44" spans="1:9" s="341" customFormat="1" ht="15">
      <c r="A44" s="253"/>
      <c r="B44" s="318"/>
      <c r="C44" s="253"/>
      <c r="D44" s="364"/>
      <c r="E44" s="364"/>
      <c r="F44" s="364"/>
      <c r="G44" s="364"/>
      <c r="H44" s="364"/>
      <c r="I44" s="364"/>
    </row>
    <row r="45" spans="1:9" s="341" customFormat="1" ht="15">
      <c r="A45" s="253"/>
      <c r="B45" s="318"/>
      <c r="C45" s="253"/>
      <c r="D45" s="364"/>
      <c r="E45" s="364"/>
      <c r="F45" s="364"/>
      <c r="G45" s="364"/>
      <c r="H45" s="364"/>
      <c r="I45" s="364"/>
    </row>
    <row r="46" spans="1:9" s="341" customFormat="1" ht="15">
      <c r="A46" s="253"/>
      <c r="B46" s="318"/>
      <c r="C46" s="253"/>
      <c r="D46" s="364"/>
      <c r="E46" s="364"/>
      <c r="F46" s="364"/>
      <c r="G46" s="364"/>
      <c r="H46" s="364"/>
      <c r="I46" s="364"/>
    </row>
    <row r="47" spans="1:9" s="341" customFormat="1" ht="15">
      <c r="A47" s="253"/>
      <c r="B47" s="318"/>
      <c r="C47" s="253"/>
      <c r="D47" s="364"/>
      <c r="E47" s="364"/>
      <c r="F47" s="364"/>
      <c r="G47" s="364"/>
      <c r="H47" s="364"/>
      <c r="I47" s="364"/>
    </row>
    <row r="48" spans="1:9" s="341" customFormat="1" ht="15">
      <c r="A48" s="253"/>
      <c r="B48" s="318"/>
      <c r="C48" s="253"/>
      <c r="D48" s="364"/>
      <c r="E48" s="364"/>
      <c r="F48" s="364"/>
      <c r="G48" s="364"/>
      <c r="H48" s="364"/>
      <c r="I48" s="364"/>
    </row>
    <row r="49" spans="1:9" s="341" customFormat="1" ht="15">
      <c r="A49" s="253"/>
      <c r="B49" s="318"/>
      <c r="C49" s="253"/>
      <c r="D49" s="364"/>
      <c r="E49" s="364"/>
      <c r="F49" s="364"/>
      <c r="G49" s="364"/>
      <c r="H49" s="364"/>
      <c r="I49" s="364"/>
    </row>
    <row r="50" spans="1:9" s="341" customFormat="1" ht="15">
      <c r="A50" s="253"/>
      <c r="B50" s="318"/>
      <c r="C50" s="253"/>
      <c r="D50" s="364"/>
      <c r="E50" s="364"/>
      <c r="F50" s="364"/>
      <c r="G50" s="364"/>
      <c r="H50" s="364"/>
      <c r="I50" s="364"/>
    </row>
    <row r="51" spans="1:9" s="341" customFormat="1" ht="15">
      <c r="A51" s="253"/>
      <c r="B51" s="318"/>
      <c r="C51" s="253"/>
      <c r="D51" s="364"/>
      <c r="E51" s="364"/>
      <c r="F51" s="364"/>
      <c r="G51" s="364"/>
      <c r="H51" s="364"/>
      <c r="I51" s="364"/>
    </row>
    <row r="52" spans="1:9" s="341" customFormat="1" ht="15">
      <c r="A52" s="253"/>
      <c r="B52" s="318"/>
      <c r="C52" s="253"/>
      <c r="D52" s="364"/>
      <c r="E52" s="364"/>
      <c r="F52" s="364"/>
      <c r="G52" s="364"/>
      <c r="H52" s="364"/>
      <c r="I52" s="364"/>
    </row>
    <row r="53" spans="1:9" s="341" customFormat="1" ht="15">
      <c r="A53" s="253"/>
      <c r="B53" s="318"/>
      <c r="C53" s="253"/>
      <c r="D53" s="364"/>
      <c r="E53" s="364"/>
      <c r="F53" s="364"/>
      <c r="G53" s="364"/>
      <c r="H53" s="364"/>
      <c r="I53" s="364"/>
    </row>
    <row r="54" spans="1:9" s="341" customFormat="1" ht="15">
      <c r="A54" s="253"/>
      <c r="B54" s="318"/>
      <c r="C54" s="253"/>
      <c r="D54" s="364"/>
      <c r="E54" s="364"/>
      <c r="F54" s="364"/>
      <c r="G54" s="364"/>
      <c r="H54" s="364"/>
      <c r="I54" s="364"/>
    </row>
    <row r="55" spans="1:9" s="341" customFormat="1" ht="15">
      <c r="A55" s="253"/>
      <c r="B55" s="318"/>
      <c r="C55" s="253"/>
      <c r="D55" s="364"/>
      <c r="E55" s="364"/>
      <c r="F55" s="364"/>
      <c r="G55" s="364"/>
      <c r="H55" s="364"/>
      <c r="I55" s="364"/>
    </row>
    <row r="56" spans="1:9" s="341" customFormat="1" ht="15">
      <c r="A56" s="253"/>
      <c r="B56" s="318"/>
      <c r="C56" s="253"/>
      <c r="D56" s="364"/>
      <c r="E56" s="364"/>
      <c r="F56" s="364"/>
      <c r="G56" s="364"/>
      <c r="H56" s="364"/>
      <c r="I56" s="364"/>
    </row>
    <row r="57" spans="1:9" s="341" customFormat="1" ht="15">
      <c r="A57" s="253"/>
      <c r="B57" s="318"/>
      <c r="C57" s="253"/>
      <c r="D57" s="364"/>
      <c r="E57" s="364"/>
      <c r="F57" s="364"/>
      <c r="G57" s="364"/>
      <c r="H57" s="364"/>
      <c r="I57" s="364"/>
    </row>
    <row r="58" spans="1:9" s="341" customFormat="1" ht="15">
      <c r="A58" s="253"/>
      <c r="B58" s="318"/>
      <c r="C58" s="253"/>
      <c r="D58" s="364"/>
      <c r="E58" s="364"/>
      <c r="F58" s="364"/>
      <c r="G58" s="364"/>
      <c r="H58" s="364"/>
      <c r="I58" s="364"/>
    </row>
    <row r="59" spans="1:9" s="341" customFormat="1" ht="15">
      <c r="A59" s="253"/>
      <c r="B59" s="318"/>
      <c r="C59" s="253"/>
      <c r="D59" s="364"/>
      <c r="E59" s="364"/>
      <c r="F59" s="364"/>
      <c r="G59" s="364"/>
      <c r="H59" s="364"/>
      <c r="I59" s="364"/>
    </row>
    <row r="60" spans="1:9" s="341" customFormat="1" ht="15">
      <c r="A60" s="253"/>
      <c r="B60" s="318"/>
      <c r="C60" s="253"/>
      <c r="D60" s="364"/>
      <c r="E60" s="364"/>
      <c r="F60" s="364"/>
      <c r="G60" s="364"/>
      <c r="H60" s="364"/>
      <c r="I60" s="364"/>
    </row>
    <row r="61" spans="1:9" s="341" customFormat="1" ht="15">
      <c r="A61" s="253"/>
      <c r="B61" s="318"/>
      <c r="C61" s="253"/>
      <c r="D61" s="364"/>
      <c r="E61" s="364"/>
      <c r="F61" s="364"/>
      <c r="G61" s="364"/>
      <c r="H61" s="364"/>
      <c r="I61" s="364"/>
    </row>
    <row r="62" spans="1:9" s="341" customFormat="1" ht="15">
      <c r="A62" s="253"/>
      <c r="B62" s="318"/>
      <c r="C62" s="253"/>
      <c r="D62" s="364"/>
      <c r="E62" s="364"/>
      <c r="F62" s="364"/>
      <c r="G62" s="364"/>
      <c r="H62" s="364"/>
      <c r="I62" s="364"/>
    </row>
    <row r="63" spans="1:9" s="341" customFormat="1" ht="15">
      <c r="A63" s="253"/>
      <c r="B63" s="318"/>
      <c r="C63" s="253"/>
      <c r="D63" s="364"/>
      <c r="E63" s="364"/>
      <c r="F63" s="364"/>
      <c r="G63" s="364"/>
      <c r="H63" s="364"/>
      <c r="I63" s="364"/>
    </row>
    <row r="64" spans="1:9" s="341" customFormat="1" ht="15">
      <c r="A64" s="253"/>
      <c r="B64" s="318"/>
      <c r="C64" s="253"/>
      <c r="D64" s="364"/>
      <c r="E64" s="364"/>
      <c r="F64" s="364"/>
      <c r="G64" s="364"/>
      <c r="H64" s="364"/>
      <c r="I64" s="364"/>
    </row>
    <row r="65" spans="1:9" s="341" customFormat="1" ht="15">
      <c r="A65" s="253"/>
      <c r="B65" s="318"/>
      <c r="C65" s="253"/>
      <c r="D65" s="364"/>
      <c r="E65" s="364"/>
      <c r="F65" s="364"/>
      <c r="G65" s="364"/>
      <c r="H65" s="364"/>
      <c r="I65" s="364"/>
    </row>
    <row r="66" spans="1:9" s="341" customFormat="1" ht="15">
      <c r="A66" s="253"/>
      <c r="B66" s="318"/>
      <c r="C66" s="253"/>
      <c r="D66" s="364"/>
      <c r="E66" s="364"/>
      <c r="F66" s="364"/>
      <c r="G66" s="364"/>
      <c r="H66" s="364"/>
      <c r="I66" s="364"/>
    </row>
    <row r="67" spans="1:9" s="341" customFormat="1" ht="15">
      <c r="A67" s="253"/>
      <c r="B67" s="318"/>
      <c r="C67" s="253"/>
      <c r="D67" s="364"/>
      <c r="E67" s="364"/>
      <c r="F67" s="364"/>
      <c r="G67" s="364"/>
      <c r="H67" s="364"/>
      <c r="I67" s="364"/>
    </row>
    <row r="68" spans="1:9" s="341" customFormat="1" ht="15">
      <c r="A68" s="253"/>
      <c r="B68" s="318"/>
      <c r="C68" s="253"/>
      <c r="D68" s="364"/>
      <c r="E68" s="364"/>
      <c r="F68" s="364"/>
      <c r="G68" s="364"/>
      <c r="H68" s="364"/>
      <c r="I68" s="364"/>
    </row>
    <row r="69" spans="1:9" s="341" customFormat="1" ht="15">
      <c r="A69" s="253"/>
      <c r="B69" s="318"/>
      <c r="C69" s="253"/>
      <c r="D69" s="364"/>
      <c r="E69" s="364"/>
      <c r="F69" s="364"/>
      <c r="G69" s="364"/>
      <c r="H69" s="364"/>
      <c r="I69" s="364"/>
    </row>
    <row r="70" spans="1:9" s="341" customFormat="1" ht="15">
      <c r="A70" s="253"/>
      <c r="B70" s="318"/>
      <c r="C70" s="253"/>
      <c r="D70" s="364"/>
      <c r="E70" s="364"/>
      <c r="F70" s="364"/>
      <c r="G70" s="364"/>
      <c r="H70" s="364"/>
      <c r="I70" s="364"/>
    </row>
    <row r="71" spans="1:9" s="341" customFormat="1" ht="15">
      <c r="A71" s="253"/>
      <c r="B71" s="318"/>
      <c r="C71" s="253"/>
      <c r="D71" s="364"/>
      <c r="E71" s="364"/>
      <c r="F71" s="364"/>
      <c r="G71" s="364"/>
      <c r="H71" s="364"/>
      <c r="I71" s="364"/>
    </row>
    <row r="72" spans="1:9" s="341" customFormat="1" ht="15">
      <c r="A72" s="253"/>
      <c r="B72" s="318"/>
      <c r="C72" s="253"/>
      <c r="D72" s="364"/>
      <c r="E72" s="364"/>
      <c r="F72" s="364"/>
      <c r="G72" s="364"/>
      <c r="H72" s="364"/>
      <c r="I72" s="364"/>
    </row>
    <row r="73" spans="1:9" s="341" customFormat="1" ht="15">
      <c r="A73" s="253"/>
      <c r="B73" s="318"/>
      <c r="C73" s="253"/>
      <c r="D73" s="364"/>
      <c r="E73" s="364"/>
      <c r="F73" s="364"/>
      <c r="G73" s="364"/>
      <c r="H73" s="364"/>
      <c r="I73" s="364"/>
    </row>
    <row r="74" spans="1:9" s="341" customFormat="1" ht="15">
      <c r="A74" s="253"/>
      <c r="B74" s="318"/>
      <c r="C74" s="253"/>
      <c r="D74" s="364"/>
      <c r="E74" s="364"/>
      <c r="F74" s="364"/>
      <c r="G74" s="364"/>
      <c r="H74" s="364"/>
      <c r="I74" s="364"/>
    </row>
    <row r="75" spans="1:9" s="341" customFormat="1" ht="15">
      <c r="A75" s="253"/>
      <c r="B75" s="318"/>
      <c r="C75" s="253"/>
      <c r="D75" s="364"/>
      <c r="E75" s="364"/>
      <c r="F75" s="364"/>
      <c r="G75" s="364"/>
      <c r="H75" s="364"/>
      <c r="I75" s="364"/>
    </row>
    <row r="76" spans="1:9" s="341" customFormat="1" ht="15">
      <c r="A76" s="253"/>
      <c r="B76" s="318"/>
      <c r="C76" s="253"/>
      <c r="D76" s="364"/>
      <c r="E76" s="364"/>
      <c r="F76" s="364"/>
      <c r="G76" s="364"/>
      <c r="H76" s="364"/>
      <c r="I76" s="364"/>
    </row>
    <row r="77" spans="1:9" s="341" customFormat="1" ht="15">
      <c r="A77" s="253"/>
      <c r="B77" s="318"/>
      <c r="C77" s="253"/>
      <c r="D77" s="364"/>
      <c r="E77" s="364"/>
      <c r="F77" s="364"/>
      <c r="G77" s="364"/>
      <c r="H77" s="364"/>
      <c r="I77" s="364"/>
    </row>
    <row r="78" spans="1:9" s="341" customFormat="1" ht="15">
      <c r="A78" s="253"/>
      <c r="B78" s="318"/>
      <c r="C78" s="253"/>
      <c r="D78" s="364"/>
      <c r="E78" s="364"/>
      <c r="F78" s="364"/>
      <c r="G78" s="364"/>
      <c r="H78" s="364"/>
      <c r="I78" s="364"/>
    </row>
    <row r="79" spans="1:9" s="341" customFormat="1" ht="15">
      <c r="A79" s="253"/>
      <c r="B79" s="318"/>
      <c r="C79" s="253"/>
      <c r="D79" s="364"/>
      <c r="E79" s="364"/>
      <c r="F79" s="364"/>
      <c r="G79" s="364"/>
      <c r="H79" s="364"/>
      <c r="I79" s="364"/>
    </row>
    <row r="80" spans="1:9" s="341" customFormat="1" ht="15">
      <c r="A80" s="253"/>
      <c r="B80" s="318"/>
      <c r="C80" s="253"/>
      <c r="D80" s="364"/>
      <c r="E80" s="364"/>
      <c r="F80" s="364"/>
      <c r="G80" s="364"/>
      <c r="H80" s="364"/>
      <c r="I80" s="364"/>
    </row>
    <row r="81" spans="1:9" s="341" customFormat="1" ht="15">
      <c r="A81" s="253"/>
      <c r="B81" s="318"/>
      <c r="C81" s="253"/>
      <c r="D81" s="364"/>
      <c r="E81" s="364"/>
      <c r="F81" s="364"/>
      <c r="G81" s="364"/>
      <c r="H81" s="364"/>
      <c r="I81" s="364"/>
    </row>
    <row r="82" spans="1:9" s="341" customFormat="1" ht="15">
      <c r="A82" s="253"/>
      <c r="B82" s="318"/>
      <c r="C82" s="253"/>
      <c r="D82" s="364"/>
      <c r="E82" s="364"/>
      <c r="F82" s="364"/>
      <c r="G82" s="364"/>
      <c r="H82" s="364"/>
      <c r="I82" s="364"/>
    </row>
    <row r="83" spans="1:9" s="341" customFormat="1" ht="15">
      <c r="A83" s="253"/>
      <c r="B83" s="318"/>
      <c r="C83" s="253"/>
      <c r="D83" s="364"/>
      <c r="E83" s="364"/>
      <c r="F83" s="364"/>
      <c r="G83" s="364"/>
      <c r="H83" s="364"/>
      <c r="I83" s="364"/>
    </row>
    <row r="84" spans="1:9" s="341" customFormat="1" ht="15">
      <c r="A84" s="253"/>
      <c r="B84" s="318"/>
      <c r="C84" s="253"/>
      <c r="D84" s="364"/>
      <c r="E84" s="364"/>
      <c r="F84" s="364"/>
      <c r="G84" s="364"/>
      <c r="H84" s="364"/>
      <c r="I84" s="364"/>
    </row>
    <row r="85" spans="1:9" s="341" customFormat="1" ht="15">
      <c r="A85" s="253"/>
      <c r="B85" s="318"/>
      <c r="C85" s="253"/>
      <c r="D85" s="364"/>
      <c r="E85" s="364"/>
      <c r="F85" s="364"/>
      <c r="G85" s="364"/>
      <c r="H85" s="364"/>
      <c r="I85" s="364"/>
    </row>
    <row r="86" spans="1:9" s="341" customFormat="1" ht="15">
      <c r="A86" s="253"/>
      <c r="B86" s="318"/>
      <c r="C86" s="253"/>
      <c r="D86" s="364"/>
      <c r="E86" s="364"/>
      <c r="F86" s="364"/>
      <c r="G86" s="364"/>
      <c r="H86" s="364"/>
      <c r="I86" s="364"/>
    </row>
    <row r="87" spans="1:9" s="341" customFormat="1" ht="15">
      <c r="A87" s="253"/>
      <c r="B87" s="318"/>
      <c r="C87" s="253"/>
      <c r="D87" s="364"/>
      <c r="E87" s="364"/>
      <c r="F87" s="364"/>
      <c r="G87" s="364"/>
      <c r="H87" s="364"/>
      <c r="I87" s="364"/>
    </row>
    <row r="88" spans="1:9" s="341" customFormat="1" ht="15">
      <c r="A88" s="253"/>
      <c r="B88" s="318"/>
      <c r="C88" s="253"/>
      <c r="D88" s="364"/>
      <c r="E88" s="364"/>
      <c r="F88" s="364"/>
      <c r="G88" s="364"/>
      <c r="H88" s="364"/>
      <c r="I88" s="364"/>
    </row>
    <row r="89" spans="1:9" s="341" customFormat="1" ht="15">
      <c r="A89" s="253"/>
      <c r="B89" s="318"/>
      <c r="C89" s="253"/>
      <c r="D89" s="364"/>
      <c r="E89" s="364"/>
      <c r="F89" s="364"/>
      <c r="G89" s="364"/>
      <c r="H89" s="364"/>
      <c r="I89" s="364"/>
    </row>
    <row r="90" spans="1:9" s="341" customFormat="1" ht="15">
      <c r="A90" s="253"/>
      <c r="B90" s="318"/>
      <c r="C90" s="253"/>
      <c r="D90" s="364"/>
      <c r="E90" s="364"/>
      <c r="F90" s="364"/>
      <c r="G90" s="364"/>
      <c r="H90" s="364"/>
      <c r="I90" s="364"/>
    </row>
    <row r="91" spans="1:9" s="341" customFormat="1" ht="15">
      <c r="A91" s="253"/>
      <c r="B91" s="318"/>
      <c r="C91" s="253"/>
      <c r="D91" s="364"/>
      <c r="E91" s="364"/>
      <c r="F91" s="364"/>
      <c r="G91" s="364"/>
      <c r="H91" s="364"/>
      <c r="I91" s="364"/>
    </row>
    <row r="92" spans="1:9" s="341" customFormat="1" ht="15">
      <c r="A92" s="253"/>
      <c r="B92" s="318"/>
      <c r="C92" s="253"/>
      <c r="D92" s="364"/>
      <c r="E92" s="364"/>
      <c r="F92" s="364"/>
      <c r="G92" s="364"/>
      <c r="H92" s="364"/>
      <c r="I92" s="364"/>
    </row>
    <row r="93" spans="1:9" s="341" customFormat="1" ht="15">
      <c r="A93" s="253"/>
      <c r="B93" s="318"/>
      <c r="C93" s="253"/>
      <c r="D93" s="364"/>
      <c r="E93" s="364"/>
      <c r="F93" s="364"/>
      <c r="G93" s="364"/>
      <c r="H93" s="364"/>
      <c r="I93" s="364"/>
    </row>
    <row r="94" spans="1:9" s="341" customFormat="1" ht="15">
      <c r="A94" s="253"/>
      <c r="B94" s="318"/>
      <c r="C94" s="253"/>
      <c r="D94" s="364"/>
      <c r="E94" s="364"/>
      <c r="F94" s="364"/>
      <c r="G94" s="364"/>
      <c r="H94" s="364"/>
      <c r="I94" s="364"/>
    </row>
    <row r="95" spans="1:9" s="341" customFormat="1" ht="15">
      <c r="A95" s="253"/>
      <c r="B95" s="318"/>
      <c r="C95" s="253"/>
      <c r="D95" s="364"/>
      <c r="E95" s="364"/>
      <c r="F95" s="364"/>
      <c r="G95" s="364"/>
      <c r="H95" s="364"/>
      <c r="I95" s="364"/>
    </row>
    <row r="96" spans="1:9" s="341" customFormat="1" ht="15">
      <c r="A96" s="253"/>
      <c r="B96" s="318"/>
      <c r="C96" s="253"/>
      <c r="D96" s="364"/>
      <c r="E96" s="364"/>
      <c r="F96" s="364"/>
      <c r="G96" s="364"/>
      <c r="H96" s="364"/>
      <c r="I96" s="364"/>
    </row>
    <row r="97" spans="1:9" s="341" customFormat="1" ht="15">
      <c r="A97" s="253"/>
      <c r="B97" s="318"/>
      <c r="C97" s="253"/>
      <c r="D97" s="364"/>
      <c r="E97" s="364"/>
      <c r="F97" s="364"/>
      <c r="G97" s="364"/>
      <c r="H97" s="364"/>
      <c r="I97" s="364"/>
    </row>
    <row r="98" spans="1:9" s="341" customFormat="1" ht="15">
      <c r="A98" s="253"/>
      <c r="B98" s="318"/>
      <c r="C98" s="253"/>
      <c r="D98" s="364"/>
      <c r="E98" s="364"/>
      <c r="F98" s="364"/>
      <c r="G98" s="364"/>
      <c r="H98" s="364"/>
      <c r="I98" s="364"/>
    </row>
    <row r="99" spans="1:9" s="341" customFormat="1" ht="15">
      <c r="A99" s="253"/>
      <c r="B99" s="318"/>
      <c r="C99" s="253"/>
      <c r="D99" s="364"/>
      <c r="E99" s="364"/>
      <c r="F99" s="364"/>
      <c r="G99" s="364"/>
      <c r="H99" s="364"/>
      <c r="I99" s="364"/>
    </row>
    <row r="100" spans="1:9" s="341" customFormat="1" ht="15">
      <c r="A100" s="253"/>
      <c r="B100" s="318"/>
      <c r="C100" s="253"/>
      <c r="D100" s="364"/>
      <c r="E100" s="364"/>
      <c r="F100" s="364"/>
      <c r="G100" s="364"/>
      <c r="H100" s="364"/>
      <c r="I100" s="364"/>
    </row>
    <row r="101" spans="1:9" s="341" customFormat="1" ht="15">
      <c r="A101" s="253"/>
      <c r="B101" s="318"/>
      <c r="C101" s="253"/>
      <c r="D101" s="364"/>
      <c r="E101" s="364"/>
      <c r="F101" s="364"/>
      <c r="G101" s="364"/>
      <c r="H101" s="364"/>
      <c r="I101" s="364"/>
    </row>
    <row r="102" spans="1:9" s="341" customFormat="1" ht="15">
      <c r="A102" s="253"/>
      <c r="B102" s="318"/>
      <c r="C102" s="253"/>
      <c r="D102" s="364"/>
      <c r="E102" s="364"/>
      <c r="F102" s="364"/>
      <c r="G102" s="364"/>
      <c r="H102" s="364"/>
      <c r="I102" s="364"/>
    </row>
    <row r="103" spans="1:9" s="341" customFormat="1" ht="15">
      <c r="A103" s="253"/>
      <c r="B103" s="318"/>
      <c r="C103" s="253"/>
      <c r="D103" s="364"/>
      <c r="E103" s="364"/>
      <c r="F103" s="364"/>
      <c r="G103" s="364"/>
      <c r="H103" s="364"/>
      <c r="I103" s="364"/>
    </row>
    <row r="104" spans="1:9" s="341" customFormat="1" ht="15">
      <c r="A104" s="253"/>
      <c r="B104" s="318"/>
      <c r="C104" s="253"/>
      <c r="D104" s="364"/>
      <c r="E104" s="364"/>
      <c r="F104" s="364"/>
      <c r="G104" s="364"/>
      <c r="H104" s="364"/>
      <c r="I104" s="364"/>
    </row>
    <row r="105" spans="1:9" s="341" customFormat="1" ht="15">
      <c r="A105" s="253"/>
      <c r="B105" s="318"/>
      <c r="C105" s="253"/>
      <c r="D105" s="364"/>
      <c r="E105" s="364"/>
      <c r="F105" s="364"/>
      <c r="G105" s="364"/>
      <c r="H105" s="364"/>
      <c r="I105" s="364"/>
    </row>
    <row r="106" spans="1:9" s="341" customFormat="1" ht="15">
      <c r="A106" s="253"/>
      <c r="B106" s="318"/>
      <c r="C106" s="253"/>
      <c r="D106" s="364"/>
      <c r="E106" s="364"/>
      <c r="F106" s="364"/>
      <c r="G106" s="364"/>
      <c r="H106" s="364"/>
      <c r="I106" s="364"/>
    </row>
    <row r="107" spans="1:9" s="341" customFormat="1" ht="15">
      <c r="A107" s="253"/>
      <c r="B107" s="318"/>
      <c r="C107" s="253"/>
      <c r="D107" s="364"/>
      <c r="E107" s="364"/>
      <c r="F107" s="364"/>
      <c r="G107" s="364"/>
      <c r="H107" s="364"/>
      <c r="I107" s="364"/>
    </row>
    <row r="108" spans="1:9" s="341" customFormat="1" ht="15">
      <c r="A108" s="253"/>
      <c r="B108" s="318"/>
      <c r="C108" s="253"/>
      <c r="D108" s="364"/>
      <c r="E108" s="364"/>
      <c r="F108" s="364"/>
      <c r="G108" s="364"/>
      <c r="H108" s="364"/>
      <c r="I108" s="364"/>
    </row>
    <row r="109" spans="1:9" s="341" customFormat="1" ht="15">
      <c r="A109" s="253"/>
      <c r="B109" s="318"/>
      <c r="C109" s="253"/>
      <c r="D109" s="364"/>
      <c r="E109" s="364"/>
      <c r="F109" s="364"/>
      <c r="G109" s="364"/>
      <c r="H109" s="364"/>
      <c r="I109" s="364"/>
    </row>
    <row r="110" spans="1:9" s="341" customFormat="1" ht="15">
      <c r="A110" s="253"/>
      <c r="B110" s="318"/>
      <c r="C110" s="253"/>
      <c r="D110" s="364"/>
      <c r="E110" s="364"/>
      <c r="F110" s="364"/>
      <c r="G110" s="364"/>
      <c r="H110" s="364"/>
      <c r="I110" s="364"/>
    </row>
    <row r="111" spans="1:9" s="341" customFormat="1" ht="15">
      <c r="A111" s="253"/>
      <c r="B111" s="318"/>
      <c r="C111" s="253"/>
      <c r="D111" s="364"/>
      <c r="E111" s="364"/>
      <c r="F111" s="364"/>
      <c r="G111" s="364"/>
      <c r="H111" s="364"/>
      <c r="I111" s="364"/>
    </row>
    <row r="112" spans="1:9" s="341" customFormat="1" ht="15">
      <c r="A112" s="253"/>
      <c r="B112" s="318"/>
      <c r="C112" s="253"/>
      <c r="D112" s="364"/>
      <c r="E112" s="364"/>
      <c r="F112" s="364"/>
      <c r="G112" s="364"/>
      <c r="H112" s="364"/>
      <c r="I112" s="364"/>
    </row>
    <row r="113" spans="1:9" s="341" customFormat="1" ht="15">
      <c r="A113" s="253"/>
      <c r="B113" s="318"/>
      <c r="C113" s="253"/>
      <c r="D113" s="364"/>
      <c r="E113" s="364"/>
      <c r="F113" s="364"/>
      <c r="G113" s="364"/>
      <c r="H113" s="364"/>
      <c r="I113" s="364"/>
    </row>
    <row r="114" spans="1:9" s="341" customFormat="1" ht="15">
      <c r="A114" s="253"/>
      <c r="B114" s="318"/>
      <c r="C114" s="253"/>
      <c r="D114" s="364"/>
      <c r="E114" s="364"/>
      <c r="F114" s="364"/>
      <c r="G114" s="364"/>
      <c r="H114" s="364"/>
      <c r="I114" s="364"/>
    </row>
    <row r="115" spans="1:9" s="341" customFormat="1" ht="15">
      <c r="A115" s="253"/>
      <c r="B115" s="318"/>
      <c r="C115" s="253"/>
      <c r="D115" s="364"/>
      <c r="E115" s="364"/>
      <c r="F115" s="364"/>
      <c r="G115" s="364"/>
      <c r="H115" s="364"/>
      <c r="I115" s="364"/>
    </row>
    <row r="116" spans="1:9" s="341" customFormat="1" ht="15">
      <c r="A116" s="253"/>
      <c r="B116" s="318"/>
      <c r="C116" s="253"/>
      <c r="D116" s="364"/>
      <c r="E116" s="364"/>
      <c r="F116" s="364"/>
      <c r="G116" s="364"/>
      <c r="H116" s="364"/>
      <c r="I116" s="364"/>
    </row>
    <row r="117" spans="1:9" s="341" customFormat="1" ht="15">
      <c r="A117" s="253"/>
      <c r="B117" s="318"/>
      <c r="C117" s="253"/>
      <c r="D117" s="364"/>
      <c r="E117" s="364"/>
      <c r="F117" s="364"/>
      <c r="G117" s="364"/>
      <c r="H117" s="364"/>
      <c r="I117" s="364"/>
    </row>
    <row r="118" spans="1:9" s="341" customFormat="1" ht="15">
      <c r="A118" s="253"/>
      <c r="B118" s="318"/>
      <c r="C118" s="253"/>
      <c r="D118" s="364"/>
      <c r="E118" s="364"/>
      <c r="F118" s="364"/>
      <c r="G118" s="364"/>
      <c r="H118" s="364"/>
      <c r="I118" s="364"/>
    </row>
    <row r="119" spans="1:9" s="341" customFormat="1" ht="15">
      <c r="A119" s="253"/>
      <c r="B119" s="318"/>
      <c r="C119" s="253"/>
      <c r="D119" s="364"/>
      <c r="E119" s="364"/>
      <c r="F119" s="364"/>
      <c r="G119" s="364"/>
      <c r="H119" s="364"/>
      <c r="I119" s="364"/>
    </row>
    <row r="120" spans="4:9" ht="15">
      <c r="D120" s="364"/>
      <c r="E120" s="364"/>
      <c r="F120" s="364"/>
      <c r="G120" s="364"/>
      <c r="H120" s="364"/>
      <c r="I120" s="364"/>
    </row>
    <row r="121" spans="4:9" ht="15">
      <c r="D121" s="364"/>
      <c r="E121" s="364"/>
      <c r="F121" s="364"/>
      <c r="G121" s="364"/>
      <c r="H121" s="364"/>
      <c r="I121" s="364"/>
    </row>
    <row r="122" spans="4:9" ht="15">
      <c r="D122" s="364"/>
      <c r="E122" s="364"/>
      <c r="F122" s="364"/>
      <c r="G122" s="364"/>
      <c r="H122" s="364"/>
      <c r="I122" s="364"/>
    </row>
    <row r="123" spans="4:9" ht="15">
      <c r="D123" s="364"/>
      <c r="E123" s="364"/>
      <c r="F123" s="364"/>
      <c r="G123" s="364"/>
      <c r="H123" s="364"/>
      <c r="I123" s="364"/>
    </row>
    <row r="124" spans="4:9" ht="15">
      <c r="D124" s="364"/>
      <c r="E124" s="364"/>
      <c r="F124" s="364"/>
      <c r="G124" s="364"/>
      <c r="H124" s="364"/>
      <c r="I124" s="364"/>
    </row>
    <row r="125" spans="4:9" ht="15">
      <c r="D125" s="364"/>
      <c r="E125" s="364"/>
      <c r="F125" s="364"/>
      <c r="G125" s="364"/>
      <c r="H125" s="364"/>
      <c r="I125" s="364"/>
    </row>
    <row r="126" spans="4:9" ht="15">
      <c r="D126" s="364"/>
      <c r="E126" s="364"/>
      <c r="F126" s="364"/>
      <c r="G126" s="364"/>
      <c r="H126" s="364"/>
      <c r="I126" s="364"/>
    </row>
    <row r="127" spans="4:9" ht="15">
      <c r="D127" s="364"/>
      <c r="E127" s="364"/>
      <c r="F127" s="364"/>
      <c r="G127" s="364"/>
      <c r="H127" s="364"/>
      <c r="I127" s="364"/>
    </row>
    <row r="128" spans="4:9" ht="15">
      <c r="D128" s="364"/>
      <c r="E128" s="364"/>
      <c r="F128" s="364"/>
      <c r="G128" s="364"/>
      <c r="H128" s="364"/>
      <c r="I128" s="364"/>
    </row>
    <row r="129" spans="4:9" ht="15">
      <c r="D129" s="364"/>
      <c r="E129" s="364"/>
      <c r="F129" s="364"/>
      <c r="G129" s="364"/>
      <c r="H129" s="364"/>
      <c r="I129" s="364"/>
    </row>
    <row r="130" spans="4:9" ht="15">
      <c r="D130" s="364"/>
      <c r="E130" s="364"/>
      <c r="F130" s="364"/>
      <c r="G130" s="364"/>
      <c r="H130" s="364"/>
      <c r="I130" s="364"/>
    </row>
    <row r="131" spans="4:9" ht="15">
      <c r="D131" s="364"/>
      <c r="E131" s="364"/>
      <c r="F131" s="364"/>
      <c r="G131" s="364"/>
      <c r="H131" s="364"/>
      <c r="I131" s="364"/>
    </row>
    <row r="132" spans="4:9" ht="15">
      <c r="D132" s="364"/>
      <c r="E132" s="364"/>
      <c r="F132" s="364"/>
      <c r="G132" s="364"/>
      <c r="H132" s="364"/>
      <c r="I132" s="364"/>
    </row>
    <row r="133" spans="4:9" ht="15">
      <c r="D133" s="364"/>
      <c r="E133" s="364"/>
      <c r="F133" s="364"/>
      <c r="G133" s="364"/>
      <c r="H133" s="364"/>
      <c r="I133" s="364"/>
    </row>
    <row r="134" spans="4:9" ht="15">
      <c r="D134" s="364"/>
      <c r="E134" s="364"/>
      <c r="F134" s="364"/>
      <c r="G134" s="364"/>
      <c r="H134" s="364"/>
      <c r="I134" s="364"/>
    </row>
    <row r="135" spans="4:9" ht="15">
      <c r="D135" s="364"/>
      <c r="E135" s="364"/>
      <c r="F135" s="364"/>
      <c r="G135" s="364"/>
      <c r="H135" s="364"/>
      <c r="I135" s="364"/>
    </row>
    <row r="136" spans="4:9" ht="15">
      <c r="D136" s="364"/>
      <c r="E136" s="364"/>
      <c r="F136" s="364"/>
      <c r="G136" s="364"/>
      <c r="H136" s="364"/>
      <c r="I136" s="364"/>
    </row>
    <row r="137" spans="4:9" ht="15">
      <c r="D137" s="364"/>
      <c r="E137" s="364"/>
      <c r="F137" s="364"/>
      <c r="G137" s="364"/>
      <c r="H137" s="364"/>
      <c r="I137" s="364"/>
    </row>
    <row r="138" spans="4:9" ht="15">
      <c r="D138" s="364"/>
      <c r="E138" s="364"/>
      <c r="F138" s="364"/>
      <c r="G138" s="364"/>
      <c r="H138" s="364"/>
      <c r="I138" s="364"/>
    </row>
    <row r="139" spans="4:9" ht="15">
      <c r="D139" s="364"/>
      <c r="E139" s="364"/>
      <c r="F139" s="364"/>
      <c r="G139" s="364"/>
      <c r="H139" s="364"/>
      <c r="I139" s="364"/>
    </row>
    <row r="140" spans="4:9" ht="15">
      <c r="D140" s="364"/>
      <c r="E140" s="364"/>
      <c r="F140" s="364"/>
      <c r="G140" s="364"/>
      <c r="H140" s="364"/>
      <c r="I140" s="364"/>
    </row>
    <row r="141" spans="4:9" ht="15">
      <c r="D141" s="364"/>
      <c r="E141" s="364"/>
      <c r="F141" s="364"/>
      <c r="G141" s="364"/>
      <c r="H141" s="364"/>
      <c r="I141" s="364"/>
    </row>
    <row r="142" spans="4:9" ht="15">
      <c r="D142" s="364"/>
      <c r="E142" s="364"/>
      <c r="F142" s="364"/>
      <c r="G142" s="364"/>
      <c r="H142" s="364"/>
      <c r="I142" s="364"/>
    </row>
    <row r="143" spans="4:9" ht="15">
      <c r="D143" s="364"/>
      <c r="E143" s="364"/>
      <c r="F143" s="364"/>
      <c r="G143" s="364"/>
      <c r="H143" s="364"/>
      <c r="I143" s="364"/>
    </row>
    <row r="144" spans="4:9" ht="15">
      <c r="D144" s="364"/>
      <c r="E144" s="364"/>
      <c r="F144" s="364"/>
      <c r="G144" s="364"/>
      <c r="H144" s="364"/>
      <c r="I144" s="364"/>
    </row>
    <row r="145" spans="4:9" ht="15">
      <c r="D145" s="364"/>
      <c r="E145" s="364"/>
      <c r="F145" s="364"/>
      <c r="G145" s="364"/>
      <c r="H145" s="364"/>
      <c r="I145" s="364"/>
    </row>
    <row r="146" spans="4:9" ht="15">
      <c r="D146" s="364"/>
      <c r="E146" s="364"/>
      <c r="F146" s="364"/>
      <c r="G146" s="364"/>
      <c r="H146" s="364"/>
      <c r="I146" s="364"/>
    </row>
    <row r="147" spans="4:9" ht="15">
      <c r="D147" s="364"/>
      <c r="E147" s="364"/>
      <c r="F147" s="364"/>
      <c r="G147" s="364"/>
      <c r="H147" s="364"/>
      <c r="I147" s="364"/>
    </row>
    <row r="148" spans="4:9" ht="15">
      <c r="D148" s="364"/>
      <c r="E148" s="364"/>
      <c r="F148" s="364"/>
      <c r="G148" s="364"/>
      <c r="H148" s="364"/>
      <c r="I148" s="364"/>
    </row>
    <row r="149" spans="4:9" ht="15">
      <c r="D149" s="364"/>
      <c r="E149" s="364"/>
      <c r="F149" s="364"/>
      <c r="G149" s="364"/>
      <c r="H149" s="364"/>
      <c r="I149" s="364"/>
    </row>
    <row r="150" spans="4:9" ht="15">
      <c r="D150" s="364"/>
      <c r="E150" s="364"/>
      <c r="F150" s="364"/>
      <c r="G150" s="364"/>
      <c r="H150" s="364"/>
      <c r="I150" s="364"/>
    </row>
    <row r="151" spans="4:9" ht="15">
      <c r="D151" s="364"/>
      <c r="E151" s="364"/>
      <c r="F151" s="364"/>
      <c r="G151" s="364"/>
      <c r="H151" s="364"/>
      <c r="I151" s="364"/>
    </row>
    <row r="152" spans="4:9" ht="15">
      <c r="D152" s="364"/>
      <c r="E152" s="364"/>
      <c r="F152" s="364"/>
      <c r="G152" s="364"/>
      <c r="H152" s="364"/>
      <c r="I152" s="364"/>
    </row>
    <row r="153" spans="4:9" ht="15">
      <c r="D153" s="364"/>
      <c r="E153" s="364"/>
      <c r="F153" s="364"/>
      <c r="G153" s="364"/>
      <c r="H153" s="364"/>
      <c r="I153" s="364"/>
    </row>
    <row r="154" spans="4:9" ht="15">
      <c r="D154" s="364"/>
      <c r="E154" s="364"/>
      <c r="F154" s="364"/>
      <c r="G154" s="364"/>
      <c r="H154" s="364"/>
      <c r="I154" s="364"/>
    </row>
    <row r="155" spans="4:9" ht="15">
      <c r="D155" s="364"/>
      <c r="E155" s="364"/>
      <c r="F155" s="364"/>
      <c r="G155" s="364"/>
      <c r="H155" s="364"/>
      <c r="I155" s="364"/>
    </row>
    <row r="156" spans="4:9" ht="15">
      <c r="D156" s="364"/>
      <c r="E156" s="364"/>
      <c r="F156" s="364"/>
      <c r="G156" s="364"/>
      <c r="H156" s="364"/>
      <c r="I156" s="364"/>
    </row>
    <row r="157" spans="4:9" ht="15">
      <c r="D157" s="364"/>
      <c r="E157" s="364"/>
      <c r="F157" s="364"/>
      <c r="G157" s="364"/>
      <c r="H157" s="364"/>
      <c r="I157" s="364"/>
    </row>
    <row r="158" spans="4:9" ht="15">
      <c r="D158" s="364"/>
      <c r="E158" s="364"/>
      <c r="F158" s="364"/>
      <c r="G158" s="364"/>
      <c r="H158" s="364"/>
      <c r="I158" s="364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view="pageBreakPreview" zoomScaleSheetLayoutView="100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365" customWidth="1"/>
    <col min="2" max="2" width="8.125" style="366" customWidth="1"/>
    <col min="3" max="3" width="19.75390625" style="365" customWidth="1"/>
    <col min="4" max="4" width="20.125" style="365" customWidth="1"/>
    <col min="5" max="5" width="23.75390625" style="365" customWidth="1"/>
    <col min="6" max="6" width="19.75390625" style="365" customWidth="1"/>
    <col min="7" max="16384" width="10.75390625" style="365" customWidth="1"/>
  </cols>
  <sheetData>
    <row r="1" spans="1:6" ht="15.75" customHeight="1">
      <c r="A1" s="367"/>
      <c r="B1" s="368"/>
      <c r="C1" s="367"/>
      <c r="D1" s="367"/>
      <c r="E1" s="367"/>
      <c r="F1" s="367"/>
    </row>
    <row r="2" spans="1:6" ht="12.75" customHeight="1">
      <c r="A2" s="605" t="s">
        <v>836</v>
      </c>
      <c r="B2" s="605"/>
      <c r="C2" s="605"/>
      <c r="D2" s="605"/>
      <c r="E2" s="605"/>
      <c r="F2" s="605"/>
    </row>
    <row r="3" spans="1:6" ht="12.75" customHeight="1">
      <c r="A3" s="605" t="s">
        <v>837</v>
      </c>
      <c r="B3" s="605"/>
      <c r="C3" s="605"/>
      <c r="D3" s="605"/>
      <c r="E3" s="605"/>
      <c r="F3" s="605"/>
    </row>
    <row r="4" spans="1:6" ht="12.75" customHeight="1">
      <c r="A4" s="369"/>
      <c r="B4" s="370"/>
      <c r="C4" s="369"/>
      <c r="D4" s="369"/>
      <c r="E4" s="369"/>
      <c r="F4" s="369"/>
    </row>
    <row r="5" spans="1:6" ht="12.75" customHeight="1">
      <c r="A5" s="371" t="s">
        <v>393</v>
      </c>
      <c r="B5" s="606" t="str">
        <f>'справка №1-БАЛАНС'!E3</f>
        <v>"ВЕРЕЯ ТУР" АД - Ст.Загора</v>
      </c>
      <c r="C5" s="606"/>
      <c r="D5" s="606"/>
      <c r="E5" s="372" t="s">
        <v>3</v>
      </c>
      <c r="F5" s="373">
        <f>'справка №1-БАЛАНС'!H3</f>
        <v>833067523</v>
      </c>
    </row>
    <row r="6" spans="1:13" ht="15" customHeight="1">
      <c r="A6" s="374" t="s">
        <v>838</v>
      </c>
      <c r="B6" s="607" t="str">
        <f>'справка №1-БАЛАНС'!E5</f>
        <v>30.06.2019 г.</v>
      </c>
      <c r="C6" s="607"/>
      <c r="D6" s="375"/>
      <c r="E6" s="376" t="s">
        <v>6</v>
      </c>
      <c r="F6" s="377">
        <f>'справка №1-БАЛАНС'!H4</f>
        <v>680</v>
      </c>
      <c r="G6" s="378"/>
      <c r="H6" s="378"/>
      <c r="I6" s="378"/>
      <c r="J6" s="378"/>
      <c r="K6" s="378"/>
      <c r="L6" s="378"/>
      <c r="M6" s="378"/>
    </row>
    <row r="7" spans="2:13" s="379" customFormat="1" ht="15" customHeight="1">
      <c r="B7" s="380"/>
      <c r="C7" s="381"/>
      <c r="D7" s="381"/>
      <c r="E7" s="381"/>
      <c r="F7" s="382" t="s">
        <v>281</v>
      </c>
      <c r="G7" s="381"/>
      <c r="H7" s="381"/>
      <c r="I7" s="381"/>
      <c r="J7" s="381"/>
      <c r="K7" s="381"/>
      <c r="L7" s="381"/>
      <c r="M7" s="381"/>
    </row>
    <row r="8" spans="1:15" s="387" customFormat="1" ht="51">
      <c r="A8" s="383" t="s">
        <v>839</v>
      </c>
      <c r="B8" s="384" t="s">
        <v>10</v>
      </c>
      <c r="C8" s="385" t="s">
        <v>840</v>
      </c>
      <c r="D8" s="385" t="s">
        <v>841</v>
      </c>
      <c r="E8" s="385" t="s">
        <v>842</v>
      </c>
      <c r="F8" s="385" t="s">
        <v>843</v>
      </c>
      <c r="G8" s="386"/>
      <c r="H8" s="386"/>
      <c r="I8" s="386"/>
      <c r="J8" s="386"/>
      <c r="K8" s="386"/>
      <c r="L8" s="386"/>
      <c r="M8" s="386"/>
      <c r="N8" s="386"/>
      <c r="O8" s="386"/>
    </row>
    <row r="9" spans="1:6" s="387" customFormat="1" ht="12.75">
      <c r="A9" s="385" t="s">
        <v>16</v>
      </c>
      <c r="B9" s="384" t="s">
        <v>17</v>
      </c>
      <c r="C9" s="385">
        <v>1</v>
      </c>
      <c r="D9" s="385">
        <v>2</v>
      </c>
      <c r="E9" s="385">
        <v>3</v>
      </c>
      <c r="F9" s="385">
        <v>4</v>
      </c>
    </row>
    <row r="10" spans="1:6" ht="14.25" customHeight="1">
      <c r="A10" s="388" t="s">
        <v>844</v>
      </c>
      <c r="B10" s="389"/>
      <c r="C10" s="390"/>
      <c r="D10" s="390"/>
      <c r="E10" s="390"/>
      <c r="F10" s="390"/>
    </row>
    <row r="11" spans="1:6" ht="18" customHeight="1">
      <c r="A11" s="391" t="s">
        <v>845</v>
      </c>
      <c r="B11" s="392"/>
      <c r="C11" s="390"/>
      <c r="D11" s="390"/>
      <c r="E11" s="390"/>
      <c r="F11" s="390"/>
    </row>
    <row r="12" spans="1:6" ht="14.25" customHeight="1">
      <c r="A12" s="391" t="s">
        <v>846</v>
      </c>
      <c r="B12" s="392"/>
      <c r="C12" s="393"/>
      <c r="D12" s="393"/>
      <c r="E12" s="393"/>
      <c r="F12" s="394">
        <f>C12-E12</f>
        <v>0</v>
      </c>
    </row>
    <row r="13" spans="1:6" ht="12.75">
      <c r="A13" s="391" t="s">
        <v>847</v>
      </c>
      <c r="B13" s="392"/>
      <c r="C13" s="393"/>
      <c r="D13" s="393"/>
      <c r="E13" s="393"/>
      <c r="F13" s="394">
        <f aca="true" t="shared" si="0" ref="F13:F26">C13-E13</f>
        <v>0</v>
      </c>
    </row>
    <row r="14" spans="1:6" ht="12.75">
      <c r="A14" s="391" t="s">
        <v>561</v>
      </c>
      <c r="B14" s="392"/>
      <c r="C14" s="393"/>
      <c r="D14" s="393"/>
      <c r="E14" s="393"/>
      <c r="F14" s="394">
        <f t="shared" si="0"/>
        <v>0</v>
      </c>
    </row>
    <row r="15" spans="1:6" ht="12.75">
      <c r="A15" s="391" t="s">
        <v>564</v>
      </c>
      <c r="B15" s="392"/>
      <c r="C15" s="393"/>
      <c r="D15" s="393"/>
      <c r="E15" s="393"/>
      <c r="F15" s="394">
        <f t="shared" si="0"/>
        <v>0</v>
      </c>
    </row>
    <row r="16" spans="1:6" ht="12.75">
      <c r="A16" s="391">
        <v>5</v>
      </c>
      <c r="B16" s="392"/>
      <c r="C16" s="393"/>
      <c r="D16" s="393"/>
      <c r="E16" s="393"/>
      <c r="F16" s="394">
        <f t="shared" si="0"/>
        <v>0</v>
      </c>
    </row>
    <row r="17" spans="1:6" ht="12.75">
      <c r="A17" s="391">
        <v>6</v>
      </c>
      <c r="B17" s="392"/>
      <c r="C17" s="393"/>
      <c r="D17" s="393"/>
      <c r="E17" s="393"/>
      <c r="F17" s="394">
        <f t="shared" si="0"/>
        <v>0</v>
      </c>
    </row>
    <row r="18" spans="1:6" ht="12.75">
      <c r="A18" s="391">
        <v>7</v>
      </c>
      <c r="B18" s="392"/>
      <c r="C18" s="393"/>
      <c r="D18" s="393"/>
      <c r="E18" s="393"/>
      <c r="F18" s="394">
        <f t="shared" si="0"/>
        <v>0</v>
      </c>
    </row>
    <row r="19" spans="1:6" ht="12.75">
      <c r="A19" s="391">
        <v>8</v>
      </c>
      <c r="B19" s="392"/>
      <c r="C19" s="393"/>
      <c r="D19" s="393"/>
      <c r="E19" s="393"/>
      <c r="F19" s="394">
        <f t="shared" si="0"/>
        <v>0</v>
      </c>
    </row>
    <row r="20" spans="1:6" ht="12.75">
      <c r="A20" s="391">
        <v>9</v>
      </c>
      <c r="B20" s="392"/>
      <c r="C20" s="393"/>
      <c r="D20" s="393"/>
      <c r="E20" s="393"/>
      <c r="F20" s="394">
        <f t="shared" si="0"/>
        <v>0</v>
      </c>
    </row>
    <row r="21" spans="1:6" ht="12.75">
      <c r="A21" s="391">
        <v>10</v>
      </c>
      <c r="B21" s="392"/>
      <c r="C21" s="393"/>
      <c r="D21" s="393"/>
      <c r="E21" s="393"/>
      <c r="F21" s="394">
        <f t="shared" si="0"/>
        <v>0</v>
      </c>
    </row>
    <row r="22" spans="1:6" ht="12.75">
      <c r="A22" s="391">
        <v>11</v>
      </c>
      <c r="B22" s="392"/>
      <c r="C22" s="393"/>
      <c r="D22" s="393"/>
      <c r="E22" s="393"/>
      <c r="F22" s="394">
        <f t="shared" si="0"/>
        <v>0</v>
      </c>
    </row>
    <row r="23" spans="1:6" ht="12.75">
      <c r="A23" s="391">
        <v>12</v>
      </c>
      <c r="B23" s="392"/>
      <c r="C23" s="393"/>
      <c r="D23" s="393"/>
      <c r="E23" s="393"/>
      <c r="F23" s="394">
        <f t="shared" si="0"/>
        <v>0</v>
      </c>
    </row>
    <row r="24" spans="1:6" ht="12.75">
      <c r="A24" s="391">
        <v>13</v>
      </c>
      <c r="B24" s="392"/>
      <c r="C24" s="393"/>
      <c r="D24" s="393"/>
      <c r="E24" s="393"/>
      <c r="F24" s="394">
        <f t="shared" si="0"/>
        <v>0</v>
      </c>
    </row>
    <row r="25" spans="1:6" ht="12" customHeight="1">
      <c r="A25" s="391">
        <v>14</v>
      </c>
      <c r="B25" s="392"/>
      <c r="C25" s="393"/>
      <c r="D25" s="393"/>
      <c r="E25" s="393"/>
      <c r="F25" s="394">
        <f t="shared" si="0"/>
        <v>0</v>
      </c>
    </row>
    <row r="26" spans="1:6" ht="12.75">
      <c r="A26" s="391">
        <v>15</v>
      </c>
      <c r="B26" s="392"/>
      <c r="C26" s="393"/>
      <c r="D26" s="393"/>
      <c r="E26" s="393"/>
      <c r="F26" s="394">
        <f t="shared" si="0"/>
        <v>0</v>
      </c>
    </row>
    <row r="27" spans="1:16" ht="11.25" customHeight="1">
      <c r="A27" s="395" t="s">
        <v>579</v>
      </c>
      <c r="B27" s="396" t="s">
        <v>848</v>
      </c>
      <c r="C27" s="390">
        <f>SUM(C12:C26)</f>
        <v>0</v>
      </c>
      <c r="D27" s="390"/>
      <c r="E27" s="390">
        <f>SUM(E12:E26)</f>
        <v>0</v>
      </c>
      <c r="F27" s="397">
        <f>SUM(F12:F26)</f>
        <v>0</v>
      </c>
      <c r="G27" s="398"/>
      <c r="H27" s="398"/>
      <c r="I27" s="398"/>
      <c r="J27" s="398"/>
      <c r="K27" s="398"/>
      <c r="L27" s="398"/>
      <c r="M27" s="398"/>
      <c r="N27" s="398"/>
      <c r="O27" s="398"/>
      <c r="P27" s="398"/>
    </row>
    <row r="28" spans="1:6" ht="16.5" customHeight="1">
      <c r="A28" s="391" t="s">
        <v>849</v>
      </c>
      <c r="B28" s="399"/>
      <c r="C28" s="390"/>
      <c r="D28" s="390"/>
      <c r="E28" s="390"/>
      <c r="F28" s="397"/>
    </row>
    <row r="29" spans="1:6" ht="12.75">
      <c r="A29" s="391" t="s">
        <v>555</v>
      </c>
      <c r="B29" s="399"/>
      <c r="C29" s="393"/>
      <c r="D29" s="393"/>
      <c r="E29" s="393"/>
      <c r="F29" s="394">
        <f>C29-E29</f>
        <v>0</v>
      </c>
    </row>
    <row r="30" spans="1:6" ht="12.75">
      <c r="A30" s="391" t="s">
        <v>558</v>
      </c>
      <c r="B30" s="399"/>
      <c r="C30" s="393"/>
      <c r="D30" s="393"/>
      <c r="E30" s="393"/>
      <c r="F30" s="394">
        <f aca="true" t="shared" si="1" ref="F30:F43">C30-E30</f>
        <v>0</v>
      </c>
    </row>
    <row r="31" spans="1:6" ht="12.75">
      <c r="A31" s="391" t="s">
        <v>561</v>
      </c>
      <c r="B31" s="399"/>
      <c r="C31" s="393"/>
      <c r="D31" s="393"/>
      <c r="E31" s="393"/>
      <c r="F31" s="394">
        <f t="shared" si="1"/>
        <v>0</v>
      </c>
    </row>
    <row r="32" spans="1:6" ht="12.75">
      <c r="A32" s="391" t="s">
        <v>564</v>
      </c>
      <c r="B32" s="399"/>
      <c r="C32" s="393"/>
      <c r="D32" s="393"/>
      <c r="E32" s="393"/>
      <c r="F32" s="394">
        <f t="shared" si="1"/>
        <v>0</v>
      </c>
    </row>
    <row r="33" spans="1:6" ht="12.75">
      <c r="A33" s="391">
        <v>5</v>
      </c>
      <c r="B33" s="392"/>
      <c r="C33" s="393"/>
      <c r="D33" s="393"/>
      <c r="E33" s="393"/>
      <c r="F33" s="394">
        <f t="shared" si="1"/>
        <v>0</v>
      </c>
    </row>
    <row r="34" spans="1:6" ht="12.75">
      <c r="A34" s="391">
        <v>6</v>
      </c>
      <c r="B34" s="392"/>
      <c r="C34" s="393"/>
      <c r="D34" s="393"/>
      <c r="E34" s="393"/>
      <c r="F34" s="394">
        <f t="shared" si="1"/>
        <v>0</v>
      </c>
    </row>
    <row r="35" spans="1:6" ht="12.75">
      <c r="A35" s="391">
        <v>7</v>
      </c>
      <c r="B35" s="392"/>
      <c r="C35" s="393"/>
      <c r="D35" s="393"/>
      <c r="E35" s="393"/>
      <c r="F35" s="394">
        <f t="shared" si="1"/>
        <v>0</v>
      </c>
    </row>
    <row r="36" spans="1:6" ht="12.75">
      <c r="A36" s="391">
        <v>8</v>
      </c>
      <c r="B36" s="392"/>
      <c r="C36" s="393"/>
      <c r="D36" s="393"/>
      <c r="E36" s="393"/>
      <c r="F36" s="394">
        <f t="shared" si="1"/>
        <v>0</v>
      </c>
    </row>
    <row r="37" spans="1:6" ht="12.75">
      <c r="A37" s="391">
        <v>9</v>
      </c>
      <c r="B37" s="392"/>
      <c r="C37" s="393"/>
      <c r="D37" s="393"/>
      <c r="E37" s="393"/>
      <c r="F37" s="394">
        <f t="shared" si="1"/>
        <v>0</v>
      </c>
    </row>
    <row r="38" spans="1:6" ht="12.75">
      <c r="A38" s="391">
        <v>10</v>
      </c>
      <c r="B38" s="392"/>
      <c r="C38" s="393"/>
      <c r="D38" s="393"/>
      <c r="E38" s="393"/>
      <c r="F38" s="394">
        <f t="shared" si="1"/>
        <v>0</v>
      </c>
    </row>
    <row r="39" spans="1:6" ht="12.75">
      <c r="A39" s="391">
        <v>11</v>
      </c>
      <c r="B39" s="392"/>
      <c r="C39" s="393"/>
      <c r="D39" s="393"/>
      <c r="E39" s="393"/>
      <c r="F39" s="394">
        <f t="shared" si="1"/>
        <v>0</v>
      </c>
    </row>
    <row r="40" spans="1:6" ht="12.75">
      <c r="A40" s="391">
        <v>12</v>
      </c>
      <c r="B40" s="392"/>
      <c r="C40" s="393"/>
      <c r="D40" s="393"/>
      <c r="E40" s="393"/>
      <c r="F40" s="394">
        <f t="shared" si="1"/>
        <v>0</v>
      </c>
    </row>
    <row r="41" spans="1:6" ht="12.75">
      <c r="A41" s="391">
        <v>13</v>
      </c>
      <c r="B41" s="392"/>
      <c r="C41" s="393"/>
      <c r="D41" s="393"/>
      <c r="E41" s="393"/>
      <c r="F41" s="394">
        <f t="shared" si="1"/>
        <v>0</v>
      </c>
    </row>
    <row r="42" spans="1:6" ht="12" customHeight="1">
      <c r="A42" s="391">
        <v>14</v>
      </c>
      <c r="B42" s="392"/>
      <c r="C42" s="393"/>
      <c r="D42" s="393"/>
      <c r="E42" s="393"/>
      <c r="F42" s="394">
        <f t="shared" si="1"/>
        <v>0</v>
      </c>
    </row>
    <row r="43" spans="1:6" ht="12.75">
      <c r="A43" s="391">
        <v>15</v>
      </c>
      <c r="B43" s="392"/>
      <c r="C43" s="393"/>
      <c r="D43" s="393"/>
      <c r="E43" s="393"/>
      <c r="F43" s="394">
        <f t="shared" si="1"/>
        <v>0</v>
      </c>
    </row>
    <row r="44" spans="1:16" ht="15" customHeight="1">
      <c r="A44" s="395" t="s">
        <v>832</v>
      </c>
      <c r="B44" s="396" t="s">
        <v>850</v>
      </c>
      <c r="C44" s="390">
        <f>SUM(C29:C43)</f>
        <v>0</v>
      </c>
      <c r="D44" s="390"/>
      <c r="E44" s="390">
        <f>SUM(E29:E43)</f>
        <v>0</v>
      </c>
      <c r="F44" s="397">
        <f>SUM(F29:F43)</f>
        <v>0</v>
      </c>
      <c r="G44" s="398"/>
      <c r="H44" s="398"/>
      <c r="I44" s="398"/>
      <c r="J44" s="398"/>
      <c r="K44" s="398"/>
      <c r="L44" s="398"/>
      <c r="M44" s="398"/>
      <c r="N44" s="398"/>
      <c r="O44" s="398"/>
      <c r="P44" s="398"/>
    </row>
    <row r="45" spans="1:6" ht="12.75" customHeight="1">
      <c r="A45" s="391" t="s">
        <v>851</v>
      </c>
      <c r="B45" s="399"/>
      <c r="C45" s="390"/>
      <c r="D45" s="390"/>
      <c r="E45" s="390"/>
      <c r="F45" s="397"/>
    </row>
    <row r="46" spans="1:6" ht="12.75">
      <c r="A46" s="391" t="s">
        <v>555</v>
      </c>
      <c r="B46" s="399"/>
      <c r="C46" s="393"/>
      <c r="D46" s="393"/>
      <c r="E46" s="393"/>
      <c r="F46" s="394">
        <f>C46-E46</f>
        <v>0</v>
      </c>
    </row>
    <row r="47" spans="1:6" ht="12.75">
      <c r="A47" s="391" t="s">
        <v>558</v>
      </c>
      <c r="B47" s="399"/>
      <c r="C47" s="393"/>
      <c r="D47" s="393"/>
      <c r="E47" s="393"/>
      <c r="F47" s="394">
        <f aca="true" t="shared" si="2" ref="F47:F60">C47-E47</f>
        <v>0</v>
      </c>
    </row>
    <row r="48" spans="1:6" ht="12.75">
      <c r="A48" s="391" t="s">
        <v>561</v>
      </c>
      <c r="B48" s="399"/>
      <c r="C48" s="393"/>
      <c r="D48" s="393"/>
      <c r="E48" s="393"/>
      <c r="F48" s="394">
        <f t="shared" si="2"/>
        <v>0</v>
      </c>
    </row>
    <row r="49" spans="1:6" ht="12.75">
      <c r="A49" s="391" t="s">
        <v>564</v>
      </c>
      <c r="B49" s="399"/>
      <c r="C49" s="393"/>
      <c r="D49" s="393"/>
      <c r="E49" s="393"/>
      <c r="F49" s="394">
        <f t="shared" si="2"/>
        <v>0</v>
      </c>
    </row>
    <row r="50" spans="1:6" ht="12.75">
      <c r="A50" s="391">
        <v>5</v>
      </c>
      <c r="B50" s="392"/>
      <c r="C50" s="393"/>
      <c r="D50" s="393"/>
      <c r="E50" s="393"/>
      <c r="F50" s="394">
        <f t="shared" si="2"/>
        <v>0</v>
      </c>
    </row>
    <row r="51" spans="1:6" ht="12.75">
      <c r="A51" s="391">
        <v>6</v>
      </c>
      <c r="B51" s="392"/>
      <c r="C51" s="393"/>
      <c r="D51" s="393"/>
      <c r="E51" s="393"/>
      <c r="F51" s="394">
        <f t="shared" si="2"/>
        <v>0</v>
      </c>
    </row>
    <row r="52" spans="1:6" ht="12.75">
      <c r="A52" s="391">
        <v>7</v>
      </c>
      <c r="B52" s="392"/>
      <c r="C52" s="393"/>
      <c r="D52" s="393"/>
      <c r="E52" s="393"/>
      <c r="F52" s="394">
        <f t="shared" si="2"/>
        <v>0</v>
      </c>
    </row>
    <row r="53" spans="1:6" ht="12.75">
      <c r="A53" s="391">
        <v>8</v>
      </c>
      <c r="B53" s="392"/>
      <c r="C53" s="393"/>
      <c r="D53" s="393"/>
      <c r="E53" s="393"/>
      <c r="F53" s="394">
        <f t="shared" si="2"/>
        <v>0</v>
      </c>
    </row>
    <row r="54" spans="1:6" ht="12.75">
      <c r="A54" s="391">
        <v>9</v>
      </c>
      <c r="B54" s="392"/>
      <c r="C54" s="393"/>
      <c r="D54" s="393"/>
      <c r="E54" s="393"/>
      <c r="F54" s="394">
        <f t="shared" si="2"/>
        <v>0</v>
      </c>
    </row>
    <row r="55" spans="1:6" ht="12.75">
      <c r="A55" s="391">
        <v>10</v>
      </c>
      <c r="B55" s="392"/>
      <c r="C55" s="393"/>
      <c r="D55" s="393"/>
      <c r="E55" s="393"/>
      <c r="F55" s="394">
        <f t="shared" si="2"/>
        <v>0</v>
      </c>
    </row>
    <row r="56" spans="1:6" ht="12.75">
      <c r="A56" s="391">
        <v>11</v>
      </c>
      <c r="B56" s="392"/>
      <c r="C56" s="393"/>
      <c r="D56" s="393"/>
      <c r="E56" s="393"/>
      <c r="F56" s="394">
        <f t="shared" si="2"/>
        <v>0</v>
      </c>
    </row>
    <row r="57" spans="1:6" ht="12.75">
      <c r="A57" s="391">
        <v>12</v>
      </c>
      <c r="B57" s="392"/>
      <c r="C57" s="393"/>
      <c r="D57" s="393"/>
      <c r="E57" s="393"/>
      <c r="F57" s="394">
        <f t="shared" si="2"/>
        <v>0</v>
      </c>
    </row>
    <row r="58" spans="1:6" ht="12.75">
      <c r="A58" s="391">
        <v>13</v>
      </c>
      <c r="B58" s="392"/>
      <c r="C58" s="393"/>
      <c r="D58" s="393"/>
      <c r="E58" s="393"/>
      <c r="F58" s="394">
        <f t="shared" si="2"/>
        <v>0</v>
      </c>
    </row>
    <row r="59" spans="1:6" ht="12" customHeight="1">
      <c r="A59" s="391">
        <v>14</v>
      </c>
      <c r="B59" s="392"/>
      <c r="C59" s="393"/>
      <c r="D59" s="393"/>
      <c r="E59" s="393"/>
      <c r="F59" s="394">
        <f t="shared" si="2"/>
        <v>0</v>
      </c>
    </row>
    <row r="60" spans="1:6" ht="12.75">
      <c r="A60" s="391">
        <v>15</v>
      </c>
      <c r="B60" s="392"/>
      <c r="C60" s="393"/>
      <c r="D60" s="393"/>
      <c r="E60" s="393"/>
      <c r="F60" s="394">
        <f t="shared" si="2"/>
        <v>0</v>
      </c>
    </row>
    <row r="61" spans="1:16" ht="12" customHeight="1">
      <c r="A61" s="395" t="s">
        <v>852</v>
      </c>
      <c r="B61" s="396" t="s">
        <v>853</v>
      </c>
      <c r="C61" s="390">
        <f>SUM(C46:C60)</f>
        <v>0</v>
      </c>
      <c r="D61" s="390"/>
      <c r="E61" s="390">
        <f>SUM(E46:E60)</f>
        <v>0</v>
      </c>
      <c r="F61" s="397">
        <f>SUM(F46:F60)</f>
        <v>0</v>
      </c>
      <c r="G61" s="398"/>
      <c r="H61" s="398"/>
      <c r="I61" s="398"/>
      <c r="J61" s="398"/>
      <c r="K61" s="398"/>
      <c r="L61" s="398"/>
      <c r="M61" s="398"/>
      <c r="N61" s="398"/>
      <c r="O61" s="398"/>
      <c r="P61" s="398"/>
    </row>
    <row r="62" spans="1:6" ht="18.75" customHeight="1">
      <c r="A62" s="391" t="s">
        <v>854</v>
      </c>
      <c r="B62" s="399"/>
      <c r="C62" s="390"/>
      <c r="D62" s="390"/>
      <c r="E62" s="390"/>
      <c r="F62" s="397"/>
    </row>
    <row r="63" spans="1:6" ht="12.75">
      <c r="A63" s="391" t="s">
        <v>555</v>
      </c>
      <c r="B63" s="399"/>
      <c r="C63" s="393"/>
      <c r="D63" s="393"/>
      <c r="E63" s="393"/>
      <c r="F63" s="394">
        <f>C63-E63</f>
        <v>0</v>
      </c>
    </row>
    <row r="64" spans="1:6" ht="12.75">
      <c r="A64" s="391" t="s">
        <v>558</v>
      </c>
      <c r="B64" s="399"/>
      <c r="C64" s="393"/>
      <c r="D64" s="393"/>
      <c r="E64" s="393"/>
      <c r="F64" s="394">
        <f aca="true" t="shared" si="3" ref="F64:F77">C64-E64</f>
        <v>0</v>
      </c>
    </row>
    <row r="65" spans="1:6" ht="12.75">
      <c r="A65" s="391" t="s">
        <v>561</v>
      </c>
      <c r="B65" s="399"/>
      <c r="C65" s="393"/>
      <c r="D65" s="393"/>
      <c r="E65" s="393"/>
      <c r="F65" s="394">
        <f t="shared" si="3"/>
        <v>0</v>
      </c>
    </row>
    <row r="66" spans="1:6" ht="12.75">
      <c r="A66" s="391" t="s">
        <v>564</v>
      </c>
      <c r="B66" s="399"/>
      <c r="C66" s="393"/>
      <c r="D66" s="393"/>
      <c r="E66" s="393"/>
      <c r="F66" s="394">
        <f t="shared" si="3"/>
        <v>0</v>
      </c>
    </row>
    <row r="67" spans="1:6" ht="12.75">
      <c r="A67" s="391">
        <v>5</v>
      </c>
      <c r="B67" s="392"/>
      <c r="C67" s="393"/>
      <c r="D67" s="393"/>
      <c r="E67" s="393"/>
      <c r="F67" s="394">
        <f t="shared" si="3"/>
        <v>0</v>
      </c>
    </row>
    <row r="68" spans="1:6" ht="12.75">
      <c r="A68" s="391">
        <v>6</v>
      </c>
      <c r="B68" s="392"/>
      <c r="C68" s="393"/>
      <c r="D68" s="393"/>
      <c r="E68" s="393"/>
      <c r="F68" s="394">
        <f t="shared" si="3"/>
        <v>0</v>
      </c>
    </row>
    <row r="69" spans="1:6" ht="12.75">
      <c r="A69" s="391">
        <v>7</v>
      </c>
      <c r="B69" s="392"/>
      <c r="C69" s="393"/>
      <c r="D69" s="393"/>
      <c r="E69" s="393"/>
      <c r="F69" s="394">
        <f t="shared" si="3"/>
        <v>0</v>
      </c>
    </row>
    <row r="70" spans="1:6" ht="12.75">
      <c r="A70" s="391">
        <v>8</v>
      </c>
      <c r="B70" s="392"/>
      <c r="C70" s="393"/>
      <c r="D70" s="393"/>
      <c r="E70" s="393"/>
      <c r="F70" s="394">
        <f t="shared" si="3"/>
        <v>0</v>
      </c>
    </row>
    <row r="71" spans="1:6" ht="12.75">
      <c r="A71" s="391">
        <v>9</v>
      </c>
      <c r="B71" s="392"/>
      <c r="C71" s="393"/>
      <c r="D71" s="393"/>
      <c r="E71" s="393"/>
      <c r="F71" s="394">
        <f t="shared" si="3"/>
        <v>0</v>
      </c>
    </row>
    <row r="72" spans="1:6" ht="12.75">
      <c r="A72" s="391">
        <v>10</v>
      </c>
      <c r="B72" s="392"/>
      <c r="C72" s="393"/>
      <c r="D72" s="393"/>
      <c r="E72" s="393"/>
      <c r="F72" s="394">
        <f t="shared" si="3"/>
        <v>0</v>
      </c>
    </row>
    <row r="73" spans="1:6" ht="12.75">
      <c r="A73" s="391">
        <v>11</v>
      </c>
      <c r="B73" s="392"/>
      <c r="C73" s="393"/>
      <c r="D73" s="393"/>
      <c r="E73" s="393"/>
      <c r="F73" s="394">
        <f t="shared" si="3"/>
        <v>0</v>
      </c>
    </row>
    <row r="74" spans="1:6" ht="12.75">
      <c r="A74" s="391">
        <v>12</v>
      </c>
      <c r="B74" s="392"/>
      <c r="C74" s="393"/>
      <c r="D74" s="393"/>
      <c r="E74" s="393"/>
      <c r="F74" s="394">
        <f t="shared" si="3"/>
        <v>0</v>
      </c>
    </row>
    <row r="75" spans="1:6" ht="12.75">
      <c r="A75" s="391">
        <v>13</v>
      </c>
      <c r="B75" s="392"/>
      <c r="C75" s="393"/>
      <c r="D75" s="393"/>
      <c r="E75" s="393"/>
      <c r="F75" s="394">
        <f t="shared" si="3"/>
        <v>0</v>
      </c>
    </row>
    <row r="76" spans="1:6" ht="12" customHeight="1">
      <c r="A76" s="391">
        <v>14</v>
      </c>
      <c r="B76" s="392"/>
      <c r="C76" s="393"/>
      <c r="D76" s="393"/>
      <c r="E76" s="393"/>
      <c r="F76" s="394">
        <f t="shared" si="3"/>
        <v>0</v>
      </c>
    </row>
    <row r="77" spans="1:6" ht="12.75">
      <c r="A77" s="391">
        <v>15</v>
      </c>
      <c r="B77" s="392"/>
      <c r="C77" s="393"/>
      <c r="D77" s="393"/>
      <c r="E77" s="393"/>
      <c r="F77" s="394">
        <f t="shared" si="3"/>
        <v>0</v>
      </c>
    </row>
    <row r="78" spans="1:16" ht="14.25" customHeight="1">
      <c r="A78" s="395" t="s">
        <v>596</v>
      </c>
      <c r="B78" s="396" t="s">
        <v>855</v>
      </c>
      <c r="C78" s="390">
        <f>SUM(C63:C77)</f>
        <v>0</v>
      </c>
      <c r="D78" s="390"/>
      <c r="E78" s="390">
        <f>SUM(E63:E77)</f>
        <v>0</v>
      </c>
      <c r="F78" s="397">
        <f>SUM(F63:F77)</f>
        <v>0</v>
      </c>
      <c r="G78" s="398"/>
      <c r="H78" s="398"/>
      <c r="I78" s="398"/>
      <c r="J78" s="398"/>
      <c r="K78" s="398"/>
      <c r="L78" s="398"/>
      <c r="M78" s="398"/>
      <c r="N78" s="398"/>
      <c r="O78" s="398"/>
      <c r="P78" s="398"/>
    </row>
    <row r="79" spans="1:16" ht="20.25" customHeight="1">
      <c r="A79" s="400" t="s">
        <v>856</v>
      </c>
      <c r="B79" s="396" t="s">
        <v>857</v>
      </c>
      <c r="C79" s="390">
        <f>C78+C61+C44+C27</f>
        <v>0</v>
      </c>
      <c r="D79" s="390"/>
      <c r="E79" s="390">
        <f>E78+E61+E44+E27</f>
        <v>0</v>
      </c>
      <c r="F79" s="397">
        <f>F78+F61+F44+F27</f>
        <v>0</v>
      </c>
      <c r="G79" s="398"/>
      <c r="H79" s="398"/>
      <c r="I79" s="398"/>
      <c r="J79" s="398"/>
      <c r="K79" s="398"/>
      <c r="L79" s="398"/>
      <c r="M79" s="398"/>
      <c r="N79" s="398"/>
      <c r="O79" s="398"/>
      <c r="P79" s="398"/>
    </row>
    <row r="80" spans="1:16" ht="14.25" customHeight="1">
      <c r="A80" s="400"/>
      <c r="B80" s="396"/>
      <c r="C80" s="390"/>
      <c r="D80" s="390"/>
      <c r="E80" s="390"/>
      <c r="F80" s="397"/>
      <c r="G80" s="398"/>
      <c r="H80" s="398"/>
      <c r="I80" s="398"/>
      <c r="J80" s="398"/>
      <c r="K80" s="398"/>
      <c r="L80" s="398"/>
      <c r="M80" s="398"/>
      <c r="N80" s="398"/>
      <c r="O80" s="398"/>
      <c r="P80" s="398"/>
    </row>
    <row r="81" spans="1:6" ht="15" customHeight="1">
      <c r="A81" s="388" t="s">
        <v>858</v>
      </c>
      <c r="B81" s="396"/>
      <c r="C81" s="390"/>
      <c r="D81" s="390"/>
      <c r="E81" s="390"/>
      <c r="F81" s="397"/>
    </row>
    <row r="82" spans="1:6" ht="14.25" customHeight="1">
      <c r="A82" s="391" t="s">
        <v>845</v>
      </c>
      <c r="B82" s="399"/>
      <c r="C82" s="390"/>
      <c r="D82" s="390"/>
      <c r="E82" s="390"/>
      <c r="F82" s="397"/>
    </row>
    <row r="83" spans="1:6" ht="12.75">
      <c r="A83" s="391" t="s">
        <v>846</v>
      </c>
      <c r="B83" s="399"/>
      <c r="C83" s="393"/>
      <c r="D83" s="393"/>
      <c r="E83" s="393"/>
      <c r="F83" s="394">
        <f>C83-E83</f>
        <v>0</v>
      </c>
    </row>
    <row r="84" spans="1:6" ht="12.75">
      <c r="A84" s="391" t="s">
        <v>847</v>
      </c>
      <c r="B84" s="399"/>
      <c r="C84" s="393"/>
      <c r="D84" s="393"/>
      <c r="E84" s="393"/>
      <c r="F84" s="394">
        <f aca="true" t="shared" si="4" ref="F84:F97">C84-E84</f>
        <v>0</v>
      </c>
    </row>
    <row r="85" spans="1:6" ht="12.75">
      <c r="A85" s="391" t="s">
        <v>561</v>
      </c>
      <c r="B85" s="399"/>
      <c r="C85" s="393"/>
      <c r="D85" s="393"/>
      <c r="E85" s="393"/>
      <c r="F85" s="394">
        <f t="shared" si="4"/>
        <v>0</v>
      </c>
    </row>
    <row r="86" spans="1:6" ht="12.75">
      <c r="A86" s="391" t="s">
        <v>564</v>
      </c>
      <c r="B86" s="399"/>
      <c r="C86" s="393"/>
      <c r="D86" s="393"/>
      <c r="E86" s="393"/>
      <c r="F86" s="394">
        <f t="shared" si="4"/>
        <v>0</v>
      </c>
    </row>
    <row r="87" spans="1:6" ht="12.75">
      <c r="A87" s="391">
        <v>5</v>
      </c>
      <c r="B87" s="392"/>
      <c r="C87" s="393"/>
      <c r="D87" s="393"/>
      <c r="E87" s="393"/>
      <c r="F87" s="394">
        <f t="shared" si="4"/>
        <v>0</v>
      </c>
    </row>
    <row r="88" spans="1:6" ht="12.75">
      <c r="A88" s="391">
        <v>6</v>
      </c>
      <c r="B88" s="392"/>
      <c r="C88" s="393"/>
      <c r="D88" s="393"/>
      <c r="E88" s="393"/>
      <c r="F88" s="394">
        <f t="shared" si="4"/>
        <v>0</v>
      </c>
    </row>
    <row r="89" spans="1:6" ht="12.75">
      <c r="A89" s="391">
        <v>7</v>
      </c>
      <c r="B89" s="392"/>
      <c r="C89" s="393"/>
      <c r="D89" s="393"/>
      <c r="E89" s="393"/>
      <c r="F89" s="394">
        <f t="shared" si="4"/>
        <v>0</v>
      </c>
    </row>
    <row r="90" spans="1:6" ht="12.75">
      <c r="A90" s="391">
        <v>8</v>
      </c>
      <c r="B90" s="392"/>
      <c r="C90" s="393"/>
      <c r="D90" s="393"/>
      <c r="E90" s="393"/>
      <c r="F90" s="394">
        <f t="shared" si="4"/>
        <v>0</v>
      </c>
    </row>
    <row r="91" spans="1:6" ht="12" customHeight="1">
      <c r="A91" s="391">
        <v>9</v>
      </c>
      <c r="B91" s="392"/>
      <c r="C91" s="393"/>
      <c r="D91" s="393"/>
      <c r="E91" s="393"/>
      <c r="F91" s="394">
        <f t="shared" si="4"/>
        <v>0</v>
      </c>
    </row>
    <row r="92" spans="1:6" ht="12.75">
      <c r="A92" s="391">
        <v>10</v>
      </c>
      <c r="B92" s="392"/>
      <c r="C92" s="393"/>
      <c r="D92" s="393"/>
      <c r="E92" s="393"/>
      <c r="F92" s="394">
        <f t="shared" si="4"/>
        <v>0</v>
      </c>
    </row>
    <row r="93" spans="1:6" ht="12.75">
      <c r="A93" s="391">
        <v>11</v>
      </c>
      <c r="B93" s="392"/>
      <c r="C93" s="393"/>
      <c r="D93" s="393"/>
      <c r="E93" s="393"/>
      <c r="F93" s="394">
        <f t="shared" si="4"/>
        <v>0</v>
      </c>
    </row>
    <row r="94" spans="1:6" ht="12.75">
      <c r="A94" s="391">
        <v>12</v>
      </c>
      <c r="B94" s="392"/>
      <c r="C94" s="393"/>
      <c r="D94" s="393"/>
      <c r="E94" s="393"/>
      <c r="F94" s="394">
        <f t="shared" si="4"/>
        <v>0</v>
      </c>
    </row>
    <row r="95" spans="1:6" ht="12.75">
      <c r="A95" s="391">
        <v>13</v>
      </c>
      <c r="B95" s="392"/>
      <c r="C95" s="393"/>
      <c r="D95" s="393"/>
      <c r="E95" s="393"/>
      <c r="F95" s="394">
        <f t="shared" si="4"/>
        <v>0</v>
      </c>
    </row>
    <row r="96" spans="1:6" ht="12" customHeight="1">
      <c r="A96" s="391">
        <v>14</v>
      </c>
      <c r="B96" s="392"/>
      <c r="C96" s="393"/>
      <c r="D96" s="393"/>
      <c r="E96" s="393"/>
      <c r="F96" s="394">
        <f t="shared" si="4"/>
        <v>0</v>
      </c>
    </row>
    <row r="97" spans="1:6" ht="12.75">
      <c r="A97" s="391">
        <v>15</v>
      </c>
      <c r="B97" s="392"/>
      <c r="C97" s="393"/>
      <c r="D97" s="393"/>
      <c r="E97" s="393"/>
      <c r="F97" s="394">
        <f t="shared" si="4"/>
        <v>0</v>
      </c>
    </row>
    <row r="98" spans="1:16" ht="15" customHeight="1">
      <c r="A98" s="395" t="s">
        <v>579</v>
      </c>
      <c r="B98" s="396" t="s">
        <v>859</v>
      </c>
      <c r="C98" s="390">
        <f>SUM(C83:C97)</f>
        <v>0</v>
      </c>
      <c r="D98" s="390"/>
      <c r="E98" s="390">
        <f>SUM(E83:E97)</f>
        <v>0</v>
      </c>
      <c r="F98" s="397">
        <f>SUM(F83:F97)</f>
        <v>0</v>
      </c>
      <c r="G98" s="398"/>
      <c r="H98" s="398"/>
      <c r="I98" s="398"/>
      <c r="J98" s="398"/>
      <c r="K98" s="398"/>
      <c r="L98" s="398"/>
      <c r="M98" s="398"/>
      <c r="N98" s="398"/>
      <c r="O98" s="398"/>
      <c r="P98" s="398"/>
    </row>
    <row r="99" spans="1:6" ht="15.75" customHeight="1">
      <c r="A99" s="391" t="s">
        <v>849</v>
      </c>
      <c r="B99" s="399"/>
      <c r="C99" s="390"/>
      <c r="D99" s="390"/>
      <c r="E99" s="390"/>
      <c r="F99" s="397"/>
    </row>
    <row r="100" spans="1:6" ht="12.75">
      <c r="A100" s="391" t="s">
        <v>555</v>
      </c>
      <c r="B100" s="399"/>
      <c r="C100" s="393"/>
      <c r="D100" s="393"/>
      <c r="E100" s="393"/>
      <c r="F100" s="394">
        <f>C100-E100</f>
        <v>0</v>
      </c>
    </row>
    <row r="101" spans="1:6" ht="12.75">
      <c r="A101" s="391" t="s">
        <v>558</v>
      </c>
      <c r="B101" s="399"/>
      <c r="C101" s="393"/>
      <c r="D101" s="393"/>
      <c r="E101" s="393"/>
      <c r="F101" s="394">
        <f aca="true" t="shared" si="5" ref="F101:F114">C101-E101</f>
        <v>0</v>
      </c>
    </row>
    <row r="102" spans="1:6" ht="12.75">
      <c r="A102" s="391" t="s">
        <v>561</v>
      </c>
      <c r="B102" s="399"/>
      <c r="C102" s="393"/>
      <c r="D102" s="393"/>
      <c r="E102" s="393"/>
      <c r="F102" s="394">
        <f t="shared" si="5"/>
        <v>0</v>
      </c>
    </row>
    <row r="103" spans="1:6" ht="12.75">
      <c r="A103" s="391" t="s">
        <v>564</v>
      </c>
      <c r="B103" s="399"/>
      <c r="C103" s="393"/>
      <c r="D103" s="393"/>
      <c r="E103" s="393"/>
      <c r="F103" s="394">
        <f t="shared" si="5"/>
        <v>0</v>
      </c>
    </row>
    <row r="104" spans="1:6" ht="12.75">
      <c r="A104" s="391">
        <v>5</v>
      </c>
      <c r="B104" s="392"/>
      <c r="C104" s="393"/>
      <c r="D104" s="393"/>
      <c r="E104" s="393"/>
      <c r="F104" s="394">
        <f t="shared" si="5"/>
        <v>0</v>
      </c>
    </row>
    <row r="105" spans="1:6" ht="12.75">
      <c r="A105" s="391">
        <v>6</v>
      </c>
      <c r="B105" s="392"/>
      <c r="C105" s="393"/>
      <c r="D105" s="393"/>
      <c r="E105" s="393"/>
      <c r="F105" s="394">
        <f t="shared" si="5"/>
        <v>0</v>
      </c>
    </row>
    <row r="106" spans="1:6" ht="12.75">
      <c r="A106" s="391">
        <v>7</v>
      </c>
      <c r="B106" s="392"/>
      <c r="C106" s="393"/>
      <c r="D106" s="393"/>
      <c r="E106" s="393"/>
      <c r="F106" s="394">
        <f t="shared" si="5"/>
        <v>0</v>
      </c>
    </row>
    <row r="107" spans="1:6" ht="12.75">
      <c r="A107" s="391">
        <v>8</v>
      </c>
      <c r="B107" s="392"/>
      <c r="C107" s="393"/>
      <c r="D107" s="393"/>
      <c r="E107" s="393"/>
      <c r="F107" s="394">
        <f t="shared" si="5"/>
        <v>0</v>
      </c>
    </row>
    <row r="108" spans="1:6" ht="12" customHeight="1">
      <c r="A108" s="391">
        <v>9</v>
      </c>
      <c r="B108" s="392"/>
      <c r="C108" s="393"/>
      <c r="D108" s="393"/>
      <c r="E108" s="393"/>
      <c r="F108" s="394">
        <f t="shared" si="5"/>
        <v>0</v>
      </c>
    </row>
    <row r="109" spans="1:6" ht="12.75">
      <c r="A109" s="391">
        <v>10</v>
      </c>
      <c r="B109" s="392"/>
      <c r="C109" s="393"/>
      <c r="D109" s="393"/>
      <c r="E109" s="393"/>
      <c r="F109" s="394">
        <f t="shared" si="5"/>
        <v>0</v>
      </c>
    </row>
    <row r="110" spans="1:6" ht="12.75">
      <c r="A110" s="391">
        <v>11</v>
      </c>
      <c r="B110" s="392"/>
      <c r="C110" s="393"/>
      <c r="D110" s="393"/>
      <c r="E110" s="393"/>
      <c r="F110" s="394">
        <f t="shared" si="5"/>
        <v>0</v>
      </c>
    </row>
    <row r="111" spans="1:6" ht="12.75">
      <c r="A111" s="391">
        <v>12</v>
      </c>
      <c r="B111" s="392"/>
      <c r="C111" s="393"/>
      <c r="D111" s="393"/>
      <c r="E111" s="393"/>
      <c r="F111" s="394">
        <f t="shared" si="5"/>
        <v>0</v>
      </c>
    </row>
    <row r="112" spans="1:6" ht="12.75">
      <c r="A112" s="391">
        <v>13</v>
      </c>
      <c r="B112" s="392"/>
      <c r="C112" s="393"/>
      <c r="D112" s="393"/>
      <c r="E112" s="393"/>
      <c r="F112" s="394">
        <f t="shared" si="5"/>
        <v>0</v>
      </c>
    </row>
    <row r="113" spans="1:6" ht="12" customHeight="1">
      <c r="A113" s="391">
        <v>14</v>
      </c>
      <c r="B113" s="392"/>
      <c r="C113" s="393"/>
      <c r="D113" s="393"/>
      <c r="E113" s="393"/>
      <c r="F113" s="394">
        <f t="shared" si="5"/>
        <v>0</v>
      </c>
    </row>
    <row r="114" spans="1:6" ht="12.75">
      <c r="A114" s="391">
        <v>15</v>
      </c>
      <c r="B114" s="392"/>
      <c r="C114" s="393"/>
      <c r="D114" s="393"/>
      <c r="E114" s="393"/>
      <c r="F114" s="394">
        <f t="shared" si="5"/>
        <v>0</v>
      </c>
    </row>
    <row r="115" spans="1:16" ht="11.25" customHeight="1">
      <c r="A115" s="395" t="s">
        <v>832</v>
      </c>
      <c r="B115" s="396" t="s">
        <v>860</v>
      </c>
      <c r="C115" s="390">
        <f>SUM(C100:C114)</f>
        <v>0</v>
      </c>
      <c r="D115" s="390"/>
      <c r="E115" s="390">
        <f>SUM(E100:E114)</f>
        <v>0</v>
      </c>
      <c r="F115" s="397">
        <f>SUM(F100:F114)</f>
        <v>0</v>
      </c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</row>
    <row r="116" spans="1:6" ht="15" customHeight="1">
      <c r="A116" s="391" t="s">
        <v>851</v>
      </c>
      <c r="B116" s="399"/>
      <c r="C116" s="390"/>
      <c r="D116" s="390"/>
      <c r="E116" s="390"/>
      <c r="F116" s="397"/>
    </row>
    <row r="117" spans="1:6" ht="12.75">
      <c r="A117" s="391" t="s">
        <v>555</v>
      </c>
      <c r="B117" s="399"/>
      <c r="C117" s="393"/>
      <c r="D117" s="393"/>
      <c r="E117" s="393"/>
      <c r="F117" s="394">
        <f>C117-E117</f>
        <v>0</v>
      </c>
    </row>
    <row r="118" spans="1:6" ht="12.75">
      <c r="A118" s="391" t="s">
        <v>558</v>
      </c>
      <c r="B118" s="399"/>
      <c r="C118" s="393"/>
      <c r="D118" s="393"/>
      <c r="E118" s="393"/>
      <c r="F118" s="394">
        <f aca="true" t="shared" si="6" ref="F118:F131">C118-E118</f>
        <v>0</v>
      </c>
    </row>
    <row r="119" spans="1:6" ht="12.75">
      <c r="A119" s="391" t="s">
        <v>561</v>
      </c>
      <c r="B119" s="399"/>
      <c r="C119" s="393"/>
      <c r="D119" s="393"/>
      <c r="E119" s="393"/>
      <c r="F119" s="394">
        <f t="shared" si="6"/>
        <v>0</v>
      </c>
    </row>
    <row r="120" spans="1:6" ht="12.75">
      <c r="A120" s="391" t="s">
        <v>564</v>
      </c>
      <c r="B120" s="399"/>
      <c r="C120" s="393"/>
      <c r="D120" s="393"/>
      <c r="E120" s="393"/>
      <c r="F120" s="394">
        <f t="shared" si="6"/>
        <v>0</v>
      </c>
    </row>
    <row r="121" spans="1:6" ht="12.75">
      <c r="A121" s="391">
        <v>5</v>
      </c>
      <c r="B121" s="392"/>
      <c r="C121" s="393"/>
      <c r="D121" s="393"/>
      <c r="E121" s="393"/>
      <c r="F121" s="394">
        <f t="shared" si="6"/>
        <v>0</v>
      </c>
    </row>
    <row r="122" spans="1:6" ht="12.75">
      <c r="A122" s="391">
        <v>6</v>
      </c>
      <c r="B122" s="392"/>
      <c r="C122" s="393"/>
      <c r="D122" s="393"/>
      <c r="E122" s="393"/>
      <c r="F122" s="394">
        <f t="shared" si="6"/>
        <v>0</v>
      </c>
    </row>
    <row r="123" spans="1:6" ht="12.75">
      <c r="A123" s="391">
        <v>7</v>
      </c>
      <c r="B123" s="392"/>
      <c r="C123" s="393"/>
      <c r="D123" s="393"/>
      <c r="E123" s="393"/>
      <c r="F123" s="394">
        <f t="shared" si="6"/>
        <v>0</v>
      </c>
    </row>
    <row r="124" spans="1:6" ht="12.75">
      <c r="A124" s="391">
        <v>8</v>
      </c>
      <c r="B124" s="392"/>
      <c r="C124" s="393"/>
      <c r="D124" s="393"/>
      <c r="E124" s="393"/>
      <c r="F124" s="394">
        <f t="shared" si="6"/>
        <v>0</v>
      </c>
    </row>
    <row r="125" spans="1:6" ht="12" customHeight="1">
      <c r="A125" s="391">
        <v>9</v>
      </c>
      <c r="B125" s="392"/>
      <c r="C125" s="393"/>
      <c r="D125" s="393"/>
      <c r="E125" s="393"/>
      <c r="F125" s="394">
        <f t="shared" si="6"/>
        <v>0</v>
      </c>
    </row>
    <row r="126" spans="1:6" ht="12.75">
      <c r="A126" s="391">
        <v>10</v>
      </c>
      <c r="B126" s="392"/>
      <c r="C126" s="393"/>
      <c r="D126" s="393"/>
      <c r="E126" s="393"/>
      <c r="F126" s="394">
        <f t="shared" si="6"/>
        <v>0</v>
      </c>
    </row>
    <row r="127" spans="1:6" ht="12.75">
      <c r="A127" s="391">
        <v>11</v>
      </c>
      <c r="B127" s="392"/>
      <c r="C127" s="393"/>
      <c r="D127" s="393"/>
      <c r="E127" s="393"/>
      <c r="F127" s="394">
        <f t="shared" si="6"/>
        <v>0</v>
      </c>
    </row>
    <row r="128" spans="1:6" ht="12.75">
      <c r="A128" s="391">
        <v>12</v>
      </c>
      <c r="B128" s="392"/>
      <c r="C128" s="393"/>
      <c r="D128" s="393"/>
      <c r="E128" s="393"/>
      <c r="F128" s="394">
        <f t="shared" si="6"/>
        <v>0</v>
      </c>
    </row>
    <row r="129" spans="1:6" ht="12.75">
      <c r="A129" s="391">
        <v>13</v>
      </c>
      <c r="B129" s="392"/>
      <c r="C129" s="393"/>
      <c r="D129" s="393"/>
      <c r="E129" s="393"/>
      <c r="F129" s="394">
        <f t="shared" si="6"/>
        <v>0</v>
      </c>
    </row>
    <row r="130" spans="1:6" ht="12" customHeight="1">
      <c r="A130" s="391">
        <v>14</v>
      </c>
      <c r="B130" s="392"/>
      <c r="C130" s="393"/>
      <c r="D130" s="393"/>
      <c r="E130" s="393"/>
      <c r="F130" s="394">
        <f t="shared" si="6"/>
        <v>0</v>
      </c>
    </row>
    <row r="131" spans="1:6" ht="12.75">
      <c r="A131" s="391">
        <v>15</v>
      </c>
      <c r="B131" s="392"/>
      <c r="C131" s="393"/>
      <c r="D131" s="393"/>
      <c r="E131" s="393"/>
      <c r="F131" s="394">
        <f t="shared" si="6"/>
        <v>0</v>
      </c>
    </row>
    <row r="132" spans="1:16" ht="15.75" customHeight="1">
      <c r="A132" s="395" t="s">
        <v>852</v>
      </c>
      <c r="B132" s="396" t="s">
        <v>861</v>
      </c>
      <c r="C132" s="390">
        <f>SUM(C117:C131)</f>
        <v>0</v>
      </c>
      <c r="D132" s="390"/>
      <c r="E132" s="390">
        <f>SUM(E117:E131)</f>
        <v>0</v>
      </c>
      <c r="F132" s="397">
        <f>SUM(F117:F131)</f>
        <v>0</v>
      </c>
      <c r="G132" s="398"/>
      <c r="H132" s="398"/>
      <c r="I132" s="398"/>
      <c r="J132" s="398"/>
      <c r="K132" s="398"/>
      <c r="L132" s="398"/>
      <c r="M132" s="398"/>
      <c r="N132" s="398"/>
      <c r="O132" s="398"/>
      <c r="P132" s="398"/>
    </row>
    <row r="133" spans="1:6" ht="12.75" customHeight="1">
      <c r="A133" s="391" t="s">
        <v>854</v>
      </c>
      <c r="B133" s="399"/>
      <c r="C133" s="390"/>
      <c r="D133" s="390"/>
      <c r="E133" s="390"/>
      <c r="F133" s="397"/>
    </row>
    <row r="134" spans="1:6" ht="12.75">
      <c r="A134" s="391" t="s">
        <v>555</v>
      </c>
      <c r="B134" s="399"/>
      <c r="C134" s="393"/>
      <c r="D134" s="393"/>
      <c r="E134" s="393"/>
      <c r="F134" s="394">
        <f>C134-E134</f>
        <v>0</v>
      </c>
    </row>
    <row r="135" spans="1:6" ht="12.75">
      <c r="A135" s="391" t="s">
        <v>558</v>
      </c>
      <c r="B135" s="399"/>
      <c r="C135" s="393"/>
      <c r="D135" s="393"/>
      <c r="E135" s="393"/>
      <c r="F135" s="394">
        <f aca="true" t="shared" si="7" ref="F135:F148">C135-E135</f>
        <v>0</v>
      </c>
    </row>
    <row r="136" spans="1:6" ht="12.75">
      <c r="A136" s="391" t="s">
        <v>561</v>
      </c>
      <c r="B136" s="399"/>
      <c r="C136" s="393"/>
      <c r="D136" s="393"/>
      <c r="E136" s="393"/>
      <c r="F136" s="394">
        <f t="shared" si="7"/>
        <v>0</v>
      </c>
    </row>
    <row r="137" spans="1:6" ht="12.75">
      <c r="A137" s="391" t="s">
        <v>564</v>
      </c>
      <c r="B137" s="399"/>
      <c r="C137" s="393"/>
      <c r="D137" s="393"/>
      <c r="E137" s="393"/>
      <c r="F137" s="394">
        <f t="shared" si="7"/>
        <v>0</v>
      </c>
    </row>
    <row r="138" spans="1:6" ht="12.75">
      <c r="A138" s="391">
        <v>5</v>
      </c>
      <c r="B138" s="392"/>
      <c r="C138" s="393"/>
      <c r="D138" s="393"/>
      <c r="E138" s="393"/>
      <c r="F138" s="394">
        <f t="shared" si="7"/>
        <v>0</v>
      </c>
    </row>
    <row r="139" spans="1:6" ht="12.75">
      <c r="A139" s="391">
        <v>6</v>
      </c>
      <c r="B139" s="392"/>
      <c r="C139" s="393"/>
      <c r="D139" s="393"/>
      <c r="E139" s="393"/>
      <c r="F139" s="394">
        <f t="shared" si="7"/>
        <v>0</v>
      </c>
    </row>
    <row r="140" spans="1:6" ht="12.75">
      <c r="A140" s="391">
        <v>7</v>
      </c>
      <c r="B140" s="392"/>
      <c r="C140" s="393"/>
      <c r="D140" s="393"/>
      <c r="E140" s="393"/>
      <c r="F140" s="394">
        <f t="shared" si="7"/>
        <v>0</v>
      </c>
    </row>
    <row r="141" spans="1:6" ht="12.75">
      <c r="A141" s="391">
        <v>8</v>
      </c>
      <c r="B141" s="392"/>
      <c r="C141" s="393"/>
      <c r="D141" s="393"/>
      <c r="E141" s="393"/>
      <c r="F141" s="394">
        <f t="shared" si="7"/>
        <v>0</v>
      </c>
    </row>
    <row r="142" spans="1:6" ht="12" customHeight="1">
      <c r="A142" s="391">
        <v>9</v>
      </c>
      <c r="B142" s="392"/>
      <c r="C142" s="393"/>
      <c r="D142" s="393"/>
      <c r="E142" s="393"/>
      <c r="F142" s="394">
        <f t="shared" si="7"/>
        <v>0</v>
      </c>
    </row>
    <row r="143" spans="1:6" ht="12.75">
      <c r="A143" s="391">
        <v>10</v>
      </c>
      <c r="B143" s="392"/>
      <c r="C143" s="393"/>
      <c r="D143" s="393"/>
      <c r="E143" s="393"/>
      <c r="F143" s="394">
        <f t="shared" si="7"/>
        <v>0</v>
      </c>
    </row>
    <row r="144" spans="1:6" ht="12.75">
      <c r="A144" s="391">
        <v>11</v>
      </c>
      <c r="B144" s="392"/>
      <c r="C144" s="393"/>
      <c r="D144" s="393"/>
      <c r="E144" s="393"/>
      <c r="F144" s="394">
        <f t="shared" si="7"/>
        <v>0</v>
      </c>
    </row>
    <row r="145" spans="1:6" ht="12.75">
      <c r="A145" s="391">
        <v>12</v>
      </c>
      <c r="B145" s="392"/>
      <c r="C145" s="393"/>
      <c r="D145" s="393"/>
      <c r="E145" s="393"/>
      <c r="F145" s="394">
        <f t="shared" si="7"/>
        <v>0</v>
      </c>
    </row>
    <row r="146" spans="1:6" ht="12.75">
      <c r="A146" s="391">
        <v>13</v>
      </c>
      <c r="B146" s="392"/>
      <c r="C146" s="393"/>
      <c r="D146" s="393"/>
      <c r="E146" s="393"/>
      <c r="F146" s="394">
        <f t="shared" si="7"/>
        <v>0</v>
      </c>
    </row>
    <row r="147" spans="1:6" ht="12" customHeight="1">
      <c r="A147" s="391">
        <v>14</v>
      </c>
      <c r="B147" s="392"/>
      <c r="C147" s="393"/>
      <c r="D147" s="393"/>
      <c r="E147" s="393"/>
      <c r="F147" s="394">
        <f t="shared" si="7"/>
        <v>0</v>
      </c>
    </row>
    <row r="148" spans="1:6" ht="12.75">
      <c r="A148" s="391">
        <v>15</v>
      </c>
      <c r="B148" s="392"/>
      <c r="C148" s="393"/>
      <c r="D148" s="393"/>
      <c r="E148" s="393"/>
      <c r="F148" s="394">
        <f t="shared" si="7"/>
        <v>0</v>
      </c>
    </row>
    <row r="149" spans="1:16" ht="17.25" customHeight="1">
      <c r="A149" s="395" t="s">
        <v>596</v>
      </c>
      <c r="B149" s="396" t="s">
        <v>862</v>
      </c>
      <c r="C149" s="390">
        <f>SUM(C134:C148)</f>
        <v>0</v>
      </c>
      <c r="D149" s="390"/>
      <c r="E149" s="390">
        <f>SUM(E134:E148)</f>
        <v>0</v>
      </c>
      <c r="F149" s="397">
        <f>SUM(F134:F148)</f>
        <v>0</v>
      </c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</row>
    <row r="150" spans="1:16" ht="19.5" customHeight="1">
      <c r="A150" s="400" t="s">
        <v>863</v>
      </c>
      <c r="B150" s="396" t="s">
        <v>864</v>
      </c>
      <c r="C150" s="390">
        <f>C149+C132+C115+C98</f>
        <v>0</v>
      </c>
      <c r="D150" s="390"/>
      <c r="E150" s="390">
        <f>E149+E132+E115+E98</f>
        <v>0</v>
      </c>
      <c r="F150" s="397">
        <f>F149+F132+F115+F98</f>
        <v>0</v>
      </c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</row>
    <row r="151" spans="1:6" ht="19.5" customHeight="1">
      <c r="A151" s="401"/>
      <c r="B151" s="402"/>
      <c r="C151" s="403"/>
      <c r="D151" s="403"/>
      <c r="E151" s="403"/>
      <c r="F151" s="403"/>
    </row>
    <row r="152" spans="1:6" ht="12.75" customHeight="1">
      <c r="A152" s="404" t="s">
        <v>868</v>
      </c>
      <c r="B152" s="405"/>
      <c r="C152" s="608" t="s">
        <v>865</v>
      </c>
      <c r="D152" s="608"/>
      <c r="E152" s="608"/>
      <c r="F152" s="608"/>
    </row>
    <row r="153" spans="1:6" ht="12.75">
      <c r="A153" s="406"/>
      <c r="B153" s="407"/>
      <c r="C153" s="406"/>
      <c r="D153" s="406"/>
      <c r="E153" s="406"/>
      <c r="F153" s="406"/>
    </row>
    <row r="154" spans="1:6" ht="12.75" customHeight="1">
      <c r="A154" s="406"/>
      <c r="B154" s="407"/>
      <c r="C154" s="608" t="s">
        <v>866</v>
      </c>
      <c r="D154" s="608"/>
      <c r="E154" s="608"/>
      <c r="F154" s="608"/>
    </row>
    <row r="155" spans="3:5" ht="12.75">
      <c r="C155" s="406"/>
      <c r="E155" s="406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 r:id="rId1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2019-07-29T16:34:15Z</cp:lastPrinted>
  <dcterms:modified xsi:type="dcterms:W3CDTF">2019-07-29T16:47:55Z</dcterms:modified>
  <cp:category/>
  <cp:version/>
  <cp:contentType/>
  <cp:contentStatus/>
</cp:coreProperties>
</file>