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1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<sst xmlns="http://schemas.openxmlformats.org/spreadsheetml/2006/main" count="1062" uniqueCount="884">
  <si>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</si>
  <si>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</si>
  <si>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</si>
  <si>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</si>
  <si>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</si>
  <si>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</si>
  <si>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</si>
  <si>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</si>
  <si>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</si>
  <si>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</si>
  <si>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</si>
  <si>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</si>
  <si>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</si>
  <si>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</si>
  <si>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</si>
  <si>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</si>
  <si>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</si>
  <si>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</si>
  <si>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</si>
  <si>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</si>
  <si>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</si>
  <si>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</si>
  <si>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</si>
  <si>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</si>
  <si>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</si>
  <si>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</si>
  <si>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</si>
  <si>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</si>
  <si>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</si>
  <si>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</si>
  <si>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</si>
  <si>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</si>
  <si>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</si>
  <si>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</si>
  <si>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</si>
  <si>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</si>
  <si>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</si>
  <si>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</si>
  <si>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</si>
  <si>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</si>
  <si>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</si>
  <si>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</si>
  <si>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</si>
  <si>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</si>
  <si>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</si>
  <si>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</si>
  <si>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</si>
  <si>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</si>
  <si>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</si>
  <si>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</si>
  <si>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</si>
  <si>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</si>
  <si>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</si>
  <si>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</si>
  <si>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</si>
  <si>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</si>
  <si>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</si>
  <si>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</si>
  <si>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</si>
  <si>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</si>
  <si>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</si>
  <si>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</si>
  <si>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</si>
  <si>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</si>
  <si>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</si>
  <si>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</si>
  <si>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</si>
  <si>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</si>
  <si>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</si>
  <si>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</si>
  <si>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</si>
  <si>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</si>
  <si>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</si>
  <si>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</si>
  <si>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</si>
  <si>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</si>
  <si>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</si>
  <si>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</si>
  <si>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</si>
  <si>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</si>
  <si>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</si>
  <si>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</si>
  <si>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</si>
  <si>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</si>
  <si>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</si>
  <si>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</si>
  <si>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</si>
  <si>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</si>
  <si>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</si>
  <si>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</si>
  <si>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</si>
  <si>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</si>
  <si>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</si>
  <si>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</si>
  <si>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</si>
  <si>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</si>
  <si>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</si>
  <si>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</si>
  <si>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</si>
  <si>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</si>
  <si>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</si>
  <si>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</si>
  <si>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</si>
  <si>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</si>
  <si>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</si>
  <si>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</si>
  <si>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</si>
  <si>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</si>
  <si>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</si>
  <si>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</si>
  <si>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</si>
  <si>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</si>
  <si>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</si>
  <si>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</si>
  <si>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</si>
  <si>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</si>
  <si>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</si>
  <si>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</si>
  <si>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</si>
  <si>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</si>
  <si>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</si>
  <si>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</si>
  <si>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</si>
  <si>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</si>
  <si>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</si>
  <si>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</si>
  <si>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</si>
  <si>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</si>
  <si>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</si>
  <si>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</si>
  <si>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</si>
  <si>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</si>
  <si>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</si>
  <si>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</si>
  <si>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</si>
  <si>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</si>
  <si>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</si>
  <si>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</si>
  <si>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</si>
  <si>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</si>
  <si>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</si>
  <si>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</si>
  <si>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</si>
  <si>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</si>
  <si>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</si>
  <si>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</si>
  <si>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</si>
  <si>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</si>
  <si>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</si>
  <si>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</si>
  <si>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</si>
  <si>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</si>
  <si>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</si>
  <si>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</si>
  <si>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</si>
  <si>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</si>
  <si>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</si>
  <si>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</si>
  <si>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</si>
  <si>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</si>
  <si>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</si>
  <si>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</si>
  <si>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</si>
  <si>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</si>
  <si>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</si>
  <si>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</si>
  <si>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</si>
  <si>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</si>
  <si>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</si>
  <si>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</si>
  <si>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</si>
  <si>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</si>
  <si>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</si>
  <si>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</si>
  <si>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</si>
  <si>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</si>
  <si>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</si>
  <si>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</si>
  <si>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</si>
  <si>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</si>
  <si>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</si>
  <si>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</si>
  <si>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</si>
  <si>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</si>
  <si>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</si>
  <si>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</si>
  <si>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</si>
  <si>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</si>
  <si>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</si>
  <si>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</si>
  <si>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</si>
  <si>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</si>
  <si>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</si>
  <si>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</si>
  <si>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</si>
  <si>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</si>
  <si>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</si>
  <si>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</si>
  <si>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</si>
  <si>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</si>
  <si>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</si>
  <si>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</si>
  <si>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</si>
  <si>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</si>
  <si>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</si>
  <si>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</si>
  <si>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</si>
  <si>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</si>
  <si>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</si>
  <si>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</si>
  <si>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</si>
  <si>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</si>
  <si>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</si>
  <si>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</si>
  <si>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</si>
  <si>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</si>
  <si>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</si>
  <si>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</si>
  <si>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</si>
  <si>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</si>
  <si>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</si>
  <si>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</si>
  <si>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</si>
  <si>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</si>
  <si>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</si>
  <si>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</si>
  <si>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</si>
  <si>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</si>
  <si>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</si>
  <si>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</si>
  <si>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</si>
  <si>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</si>
  <si>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</si>
  <si>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</si>
  <si>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</si>
  <si>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</si>
  <si>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</si>
  <si>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</si>
  <si>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</si>
  <si>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</si>
  <si>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</si>
  <si>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</si>
  <si>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</si>
  <si>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</si>
  <si>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</si>
  <si>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</si>
  <si>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</si>
  <si>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</si>
  <si>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</si>
  <si>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</si>
  <si>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</si>
  <si>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</si>
  <si>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</si>
  <si>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</si>
  <si>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</si>
  <si>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</si>
  <si>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</si>
  <si>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</si>
  <si>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</si>
  <si>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</si>
  <si>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</si>
  <si>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</si>
  <si>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</si>
  <si>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</si>
  <si>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</si>
  <si>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</si>
  <si>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</si>
  <si>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</si>
  <si>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</si>
  <si>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</si>
  <si>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</si>
  <si>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</si>
  <si>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</si>
  <si>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</si>
  <si>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</si>
  <si>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</si>
  <si>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</si>
  <si>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</si>
  <si>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</si>
  <si>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</si>
  <si>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</si>
  <si>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</si>
  <si>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</si>
  <si>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</si>
  <si>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</si>
  <si>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</si>
  <si>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</si>
  <si>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</si>
  <si>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</si>
  <si>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</si>
  <si>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</si>
  <si>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</si>
  <si>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</si>
  <si>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</si>
  <si>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</si>
  <si>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</si>
  <si>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</si>
  <si>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</si>
  <si>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</si>
  <si>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</si>
  <si>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</si>
  <si>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</si>
  <si>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</si>
  <si>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</si>
  <si>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</si>
  <si>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</si>
  <si>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</si>
  <si>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</si>
  <si>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</si>
  <si>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</si>
  <si>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</si>
  <si>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</si>
  <si>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</si>
  <si>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</si>
  <si>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</si>
  <si>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</si>
  <si>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</si>
  <si>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</si>
  <si>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</si>
  <si>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</si>
  <si>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</si>
  <si>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</si>
  <si>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</si>
  <si>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</si>
  <si>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</si>
  <si>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</si>
  <si>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</si>
  <si>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</si>
  <si>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</si>
  <si>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</si>
  <si>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</si>
  <si>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</si>
  <si>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</si>
  <si>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</si>
  <si>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</si>
  <si>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</si>
  <si>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</si>
  <si>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</si>
  <si>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</si>
  <si>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</si>
  <si>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</si>
  <si>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</si>
  <si>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</si>
  <si>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</si>
  <si>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</si>
  <si>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</si>
  <si>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</si>
  <si>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</si>
  <si>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</si>
  <si>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</si>
  <si>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</si>
  <si>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</si>
  <si>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</si>
  <si>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</si>
  <si>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</si>
  <si>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</si>
  <si>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</si>
  <si>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</si>
  <si>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</si>
  <si>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</si>
  <si>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</si>
  <si>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</si>
  <si>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</si>
  <si>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</si>
  <si>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</si>
  <si>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</si>
  <si>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</si>
  <si>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</si>
  <si>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</si>
  <si>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</si>
  <si>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</si>
  <si>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</si>
  <si>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</si>
  <si>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</si>
  <si>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</si>
  <si>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</si>
  <si>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</si>
  <si>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</si>
  <si>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</si>
  <si>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</si>
  <si>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</si>
  <si>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</si>
  <si>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</si>
  <si>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</si>
  <si>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</si>
  <si>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</si>
  <si>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</si>
  <si>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</si>
  <si>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</si>
  <si>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</si>
  <si>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</si>
  <si>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</si>
  <si>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</si>
  <si>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</si>
  <si>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</si>
  <si>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</si>
  <si>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</si>
  <si>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</si>
  <si>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</si>
  <si>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</si>
  <si>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</si>
  <si>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</si>
  <si>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</si>
  <si>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</si>
  <si>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</si>
  <si>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</si>
  <si>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</si>
  <si>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</si>
  <si>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</si>
  <si>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</si>
  <si>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</si>
  <si>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</si>
  <si>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</si>
  <si>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</si>
  <si>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</si>
  <si>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</si>
  <si>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</si>
  <si>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</si>
  <si>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</si>
  <si>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</si>
  <si>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</si>
  <si>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</si>
  <si>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</si>
  <si>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</si>
  <si>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</si>
  <si>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</si>
  <si>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</si>
  <si>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</si>
  <si>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</si>
  <si>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</si>
  <si>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</si>
  <si>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</si>
  <si>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</si>
  <si>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</si>
  <si>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</si>
  <si>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</si>
  <si>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</si>
  <si>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</si>
  <si>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</si>
  <si>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</si>
  <si>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</si>
  <si>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</si>
  <si>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</si>
  <si>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</si>
  <si>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</si>
  <si>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</si>
  <si>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</si>
  <si>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</si>
  <si>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</si>
  <si>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</si>
  <si>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</si>
  <si>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</si>
  <si>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</si>
  <si>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</si>
  <si>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</si>
  <si>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</si>
  <si>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</si>
  <si>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</si>
  <si>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</si>
  <si>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</si>
  <si>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</si>
  <si>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</si>
  <si>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</si>
  <si>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</si>
  <si>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</si>
  <si>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</si>
  <si>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</si>
  <si>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</si>
  <si>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</si>
  <si>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</si>
  <si>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</si>
  <si>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</si>
  <si>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</si>
  <si>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</si>
  <si>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</si>
  <si>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</si>
  <si>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</si>
  <si>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</si>
  <si>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</si>
  <si>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</si>
  <si>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</si>
  <si>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</si>
  <si>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</si>
  <si>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</si>
  <si>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</si>
  <si>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</si>
  <si>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</si>
  <si>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</si>
  <si>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</si>
  <si>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</si>
  <si>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</si>
  <si>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</si>
  <si>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</si>
  <si>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</si>
  <si>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</si>
  <si>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</si>
  <si>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</si>
  <si>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</si>
  <si>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</si>
  <si>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</si>
  <si>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</si>
  <si>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</si>
  <si>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</si>
  <si>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</si>
  <si>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</si>
  <si>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</si>
  <si>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</si>
  <si>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</si>
  <si>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</si>
  <si>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</si>
  <si>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</si>
  <si>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</si>
  <si>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</si>
  <si>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</si>
  <si>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</si>
  <si>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</si>
  <si>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</si>
  <si>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</si>
  <si>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</si>
  <si>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</si>
  <si>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</si>
  <si>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</si>
  <si>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</si>
  <si>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</si>
  <si>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</si>
  <si>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</si>
  <si>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</si>
  <si>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</si>
  <si>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</si>
  <si>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</si>
  <si>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</si>
  <si>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</si>
  <si>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</si>
  <si>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</si>
  <si>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</si>
  <si>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</si>
  <si>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</si>
  <si>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</si>
  <si>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</si>
  <si>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</si>
  <si>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</si>
  <si>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</si>
  <si>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</si>
  <si>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</si>
  <si>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</si>
  <si>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</si>
  <si>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</si>
  <si>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</si>
  <si>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</si>
  <si>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</si>
  <si>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</si>
  <si>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</si>
  <si>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</si>
  <si>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</si>
  <si>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</si>
  <si>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</si>
  <si>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</si>
  <si>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</si>
  <si>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</si>
  <si>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</si>
  <si>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</si>
  <si>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</si>
  <si>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</si>
  <si>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</si>
  <si>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</si>
  <si>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</si>
  <si>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</si>
  <si>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</si>
  <si>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</si>
  <si>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</si>
  <si>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</si>
  <si>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</si>
  <si>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</si>
  <si>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</si>
  <si>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</si>
  <si>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</si>
  <si>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</si>
  <si>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</si>
  <si>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</si>
  <si>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</si>
  <si>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</si>
  <si>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</si>
  <si>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</si>
  <si>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</si>
  <si>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</si>
  <si>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</si>
  <si>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</si>
  <si>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</si>
  <si>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</si>
  <si>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</si>
  <si>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</si>
  <si>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</si>
  <si>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</si>
  <si>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</si>
  <si>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</si>
  <si>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</si>
  <si>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</si>
  <si>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</si>
  <si>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</si>
  <si>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</si>
  <si>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</si>
  <si>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</si>
  <si>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</si>
  <si>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</si>
  <si>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</si>
  <si>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</si>
  <si>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</si>
  <si>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</si>
  <si>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</si>
  <si>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</si>
  <si>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</si>
  <si>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</si>
  <si>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</si>
  <si>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</si>
  <si>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</si>
  <si>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</si>
  <si>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</si>
  <si>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</si>
  <si>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</si>
  <si>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</si>
  <si>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</si>
  <si>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</si>
  <si>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</si>
  <si>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</si>
  <si>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</si>
  <si>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</si>
  <si>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</si>
  <si>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</si>
  <si>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</si>
  <si>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</si>
  <si>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</si>
  <si>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</si>
  <si>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</si>
  <si>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</si>
  <si>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</si>
  <si>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</si>
  <si>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</si>
  <si>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</si>
  <si>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</si>
  <si>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</si>
  <si>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</si>
  <si>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</si>
  <si>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</si>
  <si>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</si>
  <si>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</si>
  <si>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</si>
  <si>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</si>
  <si>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</si>
  <si>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</si>
  <si>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</si>
  <si>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</si>
  <si>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</si>
  <si>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</si>
  <si>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</si>
  <si>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</si>
  <si>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</si>
  <si>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</si>
  <si>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</si>
  <si>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</si>
  <si>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</si>
  <si>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</si>
  <si>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</si>
  <si>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</si>
  <si>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</si>
  <si>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</si>
  <si>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</si>
  <si>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</si>
  <si>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</si>
  <si>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</si>
  <si>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</si>
  <si>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</si>
  <si>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</si>
  <si>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</si>
  <si>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</si>
  <si>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</si>
  <si>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</si>
  <si>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</si>
  <si>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</si>
  <si>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</si>
  <si>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</si>
  <si>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</si>
  <si>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</si>
  <si>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</si>
  <si>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</si>
  <si>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</si>
  <si>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</si>
  <si>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</si>
  <si>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</si>
  <si>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</si>
  <si>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</si>
  <si>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</si>
  <si>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</si>
  <si>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</si>
  <si>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</si>
  <si>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</si>
  <si>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</si>
  <si>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</si>
  <si>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</si>
  <si>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</si>
  <si>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</si>
  <si>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</si>
  <si>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</si>
  <si>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</si>
  <si>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</si>
  <si>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</si>
  <si>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</si>
  <si>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</si>
  <si>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</si>
  <si>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</si>
  <si>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</si>
  <si>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</si>
  <si>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</si>
  <si>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</si>
  <si>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</si>
  <si>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</si>
  <si>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</si>
  <si>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</si>
  <si>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</si>
  <si>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</si>
  <si>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</si>
  <si>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</si>
  <si>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</si>
  <si>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</si>
  <si>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</si>
  <si>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</si>
  <si>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</si>
  <si>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</si>
  <si>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</si>
  <si>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</si>
  <si>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</si>
  <si>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</si>
  <si>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</si>
  <si>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</si>
  <si>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</si>
  <si>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</si>
  <si>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</si>
  <si>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</si>
  <si>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</si>
  <si>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</si>
  <si>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</si>
  <si>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</si>
  <si>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</si>
  <si>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</si>
  <si>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</si>
  <si>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</si>
  <si>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</si>
  <si>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</si>
  <si>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</si>
  <si>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</si>
  <si>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</si>
  <si>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</si>
  <si>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</si>
  <si>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</si>
  <si>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</si>
  <si>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</si>
  <si>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</si>
  <si>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</si>
  <si>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</si>
  <si>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</si>
  <si>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</si>
  <si>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</si>
  <si>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</si>
  <si>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</si>
  <si>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</si>
  <si>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</si>
  <si>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</si>
  <si>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</si>
  <si>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</si>
  <si>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</si>
  <si>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</si>
  <si>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</si>
  <si>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</si>
  <si>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</si>
  <si>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</si>
  <si>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</si>
  <si>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</si>
  <si>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</si>
  <si>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</si>
  <si>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</si>
  <si>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</si>
  <si>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</si>
  <si>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</si>
  <si>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</si>
  <si>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</si>
  <si>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</si>
  <si>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</si>
  <si>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</si>
  <si>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</si>
  <si>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</si>
  <si>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</si>
  <si>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</si>
  <si>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</si>
  <si>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</si>
  <si>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</si>
  <si>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</si>
  <si>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</si>
  <si>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</si>
  <si>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</si>
  <si>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</si>
  <si>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</si>
  <si>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</si>
  <si>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</si>
  <si>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</si>
  <si>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</si>
  <si>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</si>
  <si>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</si>
  <si>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</si>
  <si>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</si>
  <si>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</si>
  <si>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</si>
  <si>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</si>
  <si>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</si>
  <si>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</si>
  <si>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</si>
  <si>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</si>
  <si>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</si>
  <si>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</si>
  <si>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</si>
  <si>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</si>
  <si>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</si>
  <si>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</si>
  <si>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</si>
  <si>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</si>
  <si>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</si>
  <si>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</si>
  <si>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</si>
  <si>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</si>
  <si>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</si>
  <si>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</si>
  <si>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</si>
  <si>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</si>
  <si>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</si>
  <si>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</si>
  <si>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</si>
  <si>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</si>
  <si>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</si>
  <si>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</si>
  <si>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</si>
  <si>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</si>
  <si>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</si>
  <si>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</si>
  <si>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</si>
  <si>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</si>
  <si>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</si>
  <si>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</si>
  <si>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</si>
  <si>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</si>
  <si>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</si>
  <si>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</si>
  <si>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</si>
  <si>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</si>
  <si>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</si>
  <si>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</si>
  <si>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5.Форсан България ООД  гр.София, район “Изгрев”  ул. “Фр. Ж. Кюри” № 20, ет.9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</si>
  <si>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</si>
  <si>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</si>
  <si>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</si>
  <si>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</si>
  <si>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</si>
  <si>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</si>
  <si>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</si>
  <si>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</si>
  <si>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</si>
  <si>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</si>
  <si>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</si>
  <si>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</si>
  <si>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</si>
  <si>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</si>
  <si>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</si>
  <si>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</si>
  <si>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</si>
  <si>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</si>
  <si>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</si>
  <si>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</si>
  <si>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</si>
  <si>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</si>
  <si>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</si>
  <si>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Отчетен период: към 30.06.2008 г.</t>
  </si>
  <si>
    <t>Дата на съставяне:    29.07.2008 г.</t>
  </si>
  <si>
    <t>Отчетен период:към  30.06.2008 г.</t>
  </si>
  <si>
    <t>Отчетен период:към 30.06.2008 г.</t>
  </si>
  <si>
    <r>
      <t xml:space="preserve">Отчетен период:   към 30.06.2008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</si>
  <si>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29.07.2008 г.</t>
  </si>
  <si>
    <t>Дата на съставяне:  29.07.2008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</si>
</sst>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6" fillId="0" borderId="0" xfId="22" applyFont="1" applyProtection="1">
      <alignment/>
      <protection locked="0"/>
    </xf>
    <xf numFmtId="3" fontId="7" fillId="0" borderId="0" xfId="20" applyNumberFormat="1" applyFont="1" applyAlignment="1" applyProtection="1">
      <alignment vertical="top" wrapText="1"/>
      <protection locked="0"/>
    </xf>
    <xf numFmtId="3" fontId="7" fillId="0" borderId="0" xfId="20" applyNumberFormat="1" applyFont="1" applyAlignment="1" applyProtection="1">
      <alignment vertical="top"/>
      <protection locked="0"/>
    </xf>
    <xf numFmtId="0" fontId="0" fillId="0" borderId="0" xfId="20" applyFont="1" applyAlignment="1">
      <alignment vertical="top"/>
      <protection/>
    </xf>
    <xf numFmtId="0" fontId="7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/>
      <protection locked="0"/>
    </xf>
    <xf numFmtId="0" fontId="6" fillId="0" borderId="0" xfId="20" applyFont="1" applyAlignment="1" applyProtection="1">
      <alignment horizontal="left" vertical="top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3" fontId="5" fillId="0" borderId="0" xfId="20" applyNumberFormat="1" applyFont="1" applyBorder="1" applyAlignment="1" applyProtection="1">
      <alignment horizontal="center" vertical="top"/>
      <protection locked="0"/>
    </xf>
    <xf numFmtId="0" fontId="5" fillId="0" borderId="0" xfId="20" applyFont="1" applyBorder="1" applyAlignment="1" applyProtection="1">
      <alignment horizontal="center" vertical="top"/>
      <protection locked="0"/>
    </xf>
    <xf numFmtId="3" fontId="5" fillId="0" borderId="0" xfId="21" applyNumberFormat="1" applyFont="1" applyAlignment="1" applyProtection="1">
      <alignment wrapText="1"/>
      <protection locked="0"/>
    </xf>
    <xf numFmtId="0" fontId="5" fillId="0" borderId="0" xfId="21" applyFont="1" applyAlignment="1" applyProtection="1">
      <alignment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8" fillId="0" borderId="0" xfId="20" applyFont="1" applyAlignment="1">
      <alignment vertical="top"/>
      <protection/>
    </xf>
    <xf numFmtId="0" fontId="0" fillId="0" borderId="0" xfId="20" applyFont="1" applyAlignment="1" applyProtection="1">
      <alignment vertical="top" wrapText="1"/>
      <protection locked="0"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0" fillId="0" borderId="0" xfId="20" applyFont="1" applyBorder="1" applyAlignment="1" applyProtection="1">
      <alignment vertical="top" wrapText="1"/>
      <protection locked="0"/>
    </xf>
    <xf numFmtId="3" fontId="0" fillId="0" borderId="0" xfId="20" applyNumberFormat="1" applyFont="1" applyAlignment="1">
      <alignment vertical="top"/>
      <protection/>
    </xf>
    <xf numFmtId="0" fontId="0" fillId="0" borderId="0" xfId="20" applyFont="1" applyAlignment="1" applyProtection="1">
      <alignment horizontal="left" vertical="top" wrapText="1"/>
      <protection locked="0"/>
    </xf>
    <xf numFmtId="3" fontId="0" fillId="0" borderId="0" xfId="20" applyNumberFormat="1" applyFont="1" applyAlignment="1" applyProtection="1">
      <alignment vertical="top" wrapText="1"/>
      <protection locked="0"/>
    </xf>
    <xf numFmtId="3" fontId="0" fillId="0" borderId="0" xfId="20" applyNumberFormat="1" applyFont="1" applyAlignment="1" applyProtection="1">
      <alignment vertical="top"/>
      <protection locked="0"/>
    </xf>
    <xf numFmtId="1" fontId="0" fillId="0" borderId="0" xfId="20" applyNumberFormat="1" applyFont="1" applyAlignment="1" applyProtection="1">
      <alignment vertical="top" wrapText="1"/>
      <protection locked="0"/>
    </xf>
    <xf numFmtId="0" fontId="7" fillId="0" borderId="0" xfId="20" applyFont="1" applyBorder="1" applyAlignment="1" applyProtection="1">
      <alignment vertical="top" wrapText="1"/>
      <protection locked="0"/>
    </xf>
    <xf numFmtId="3" fontId="0" fillId="0" borderId="0" xfId="21" applyNumberFormat="1" applyFont="1" applyAlignment="1" applyProtection="1">
      <alignment wrapText="1"/>
      <protection locked="0"/>
    </xf>
    <xf numFmtId="0" fontId="12" fillId="0" borderId="1" xfId="20" applyFont="1" applyBorder="1" applyAlignment="1" applyProtection="1">
      <alignment horizontal="center"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0" fontId="13" fillId="2" borderId="1" xfId="20" applyFont="1" applyFill="1" applyBorder="1" applyAlignment="1" applyProtection="1">
      <alignment horizontal="left" vertical="top" wrapText="1"/>
      <protection/>
    </xf>
    <xf numFmtId="49" fontId="0" fillId="0" borderId="1" xfId="20" applyNumberFormat="1" applyFont="1" applyBorder="1" applyAlignment="1" applyProtection="1">
      <alignment horizontal="right" vertical="top" wrapText="1"/>
      <protection/>
    </xf>
    <xf numFmtId="3" fontId="0" fillId="0" borderId="1" xfId="20" applyNumberFormat="1" applyFont="1" applyBorder="1" applyAlignment="1" applyProtection="1">
      <alignment vertical="top" wrapText="1"/>
      <protection/>
    </xf>
    <xf numFmtId="49" fontId="0" fillId="3" borderId="1" xfId="20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0" applyFont="1" applyFill="1" applyBorder="1" applyAlignment="1" applyProtection="1">
      <alignment wrapText="1"/>
      <protection/>
    </xf>
    <xf numFmtId="0" fontId="0" fillId="0" borderId="1" xfId="20" applyFont="1" applyBorder="1" applyAlignment="1" applyProtection="1">
      <alignment horizontal="right" vertical="top" wrapText="1"/>
      <protection/>
    </xf>
    <xf numFmtId="0" fontId="14" fillId="2" borderId="1" xfId="20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0" applyNumberFormat="1" applyFont="1" applyBorder="1" applyAlignment="1" applyProtection="1">
      <alignment horizontal="right" wrapText="1"/>
      <protection/>
    </xf>
    <xf numFmtId="3" fontId="0" fillId="3" borderId="1" xfId="20" applyNumberFormat="1" applyFont="1" applyFill="1" applyBorder="1" applyAlignment="1" applyProtection="1">
      <alignment wrapText="1"/>
      <protection locked="0"/>
    </xf>
    <xf numFmtId="1" fontId="0" fillId="0" borderId="1" xfId="20" applyNumberFormat="1" applyFont="1" applyBorder="1" applyAlignment="1" applyProtection="1">
      <alignment horizontal="right" wrapText="1"/>
      <protection/>
    </xf>
    <xf numFmtId="0" fontId="14" fillId="2" borderId="1" xfId="20" applyFont="1" applyFill="1" applyBorder="1" applyAlignment="1" applyProtection="1">
      <alignment horizontal="left"/>
      <protection/>
    </xf>
    <xf numFmtId="49" fontId="0" fillId="0" borderId="1" xfId="20" applyNumberFormat="1" applyFont="1" applyFill="1" applyBorder="1" applyAlignment="1" applyProtection="1">
      <alignment horizontal="right" wrapText="1"/>
      <protection/>
    </xf>
    <xf numFmtId="0" fontId="13" fillId="2" borderId="1" xfId="20" applyFont="1" applyFill="1" applyBorder="1" applyAlignment="1" applyProtection="1">
      <alignment horizontal="left"/>
      <protection/>
    </xf>
    <xf numFmtId="1" fontId="15" fillId="0" borderId="1" xfId="20" applyNumberFormat="1" applyFont="1" applyBorder="1" applyAlignment="1" applyProtection="1">
      <alignment horizontal="right" wrapText="1"/>
      <protection/>
    </xf>
    <xf numFmtId="3" fontId="16" fillId="3" borderId="1" xfId="20" applyNumberFormat="1" applyFont="1" applyFill="1" applyBorder="1" applyAlignment="1" applyProtection="1">
      <alignment wrapText="1"/>
      <protection/>
    </xf>
    <xf numFmtId="1" fontId="15" fillId="0" borderId="2" xfId="20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wrapText="1"/>
      <protection/>
    </xf>
    <xf numFmtId="49" fontId="15" fillId="0" borderId="1" xfId="20" applyNumberFormat="1" applyFont="1" applyBorder="1" applyAlignment="1" applyProtection="1">
      <alignment horizontal="right" wrapText="1"/>
      <protection/>
    </xf>
    <xf numFmtId="49" fontId="15" fillId="0" borderId="1" xfId="20" applyNumberFormat="1" applyFont="1" applyFill="1" applyBorder="1" applyAlignment="1" applyProtection="1">
      <alignment horizontal="right" wrapText="1"/>
      <protection/>
    </xf>
    <xf numFmtId="1" fontId="14" fillId="2" borderId="1" xfId="20" applyNumberFormat="1" applyFont="1" applyFill="1" applyBorder="1" applyAlignment="1" applyProtection="1">
      <alignment horizontal="left" wrapText="1"/>
      <protection/>
    </xf>
    <xf numFmtId="3" fontId="0" fillId="3" borderId="1" xfId="20" applyNumberFormat="1" applyFont="1" applyFill="1" applyBorder="1" applyAlignment="1" applyProtection="1">
      <alignment wrapText="1"/>
      <protection/>
    </xf>
    <xf numFmtId="1" fontId="14" fillId="2" borderId="1" xfId="20" applyNumberFormat="1" applyFont="1" applyFill="1" applyBorder="1" applyAlignment="1" applyProtection="1">
      <alignment horizontal="left"/>
      <protection/>
    </xf>
    <xf numFmtId="1" fontId="13" fillId="2" borderId="1" xfId="20" applyNumberFormat="1" applyFont="1" applyFill="1" applyBorder="1" applyAlignment="1" applyProtection="1">
      <alignment horizontal="left"/>
      <protection/>
    </xf>
    <xf numFmtId="1" fontId="16" fillId="0" borderId="1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0" applyNumberFormat="1" applyFont="1" applyBorder="1" applyAlignment="1" applyProtection="1">
      <alignment horizontal="right" wrapText="1"/>
      <protection/>
    </xf>
    <xf numFmtId="1" fontId="13" fillId="2" borderId="1" xfId="20" applyNumberFormat="1" applyFont="1" applyFill="1" applyBorder="1" applyAlignment="1" applyProtection="1">
      <alignment horizontal="left" wrapText="1"/>
      <protection/>
    </xf>
    <xf numFmtId="3" fontId="16" fillId="3" borderId="1" xfId="20" applyNumberFormat="1" applyFont="1" applyFill="1" applyBorder="1" applyAlignment="1" applyProtection="1">
      <alignment wrapText="1"/>
      <protection locked="0"/>
    </xf>
    <xf numFmtId="49" fontId="14" fillId="2" borderId="1" xfId="20" applyNumberFormat="1" applyFont="1" applyFill="1" applyBorder="1" applyAlignment="1" applyProtection="1">
      <alignment horizontal="left" wrapText="1"/>
      <protection/>
    </xf>
    <xf numFmtId="0" fontId="13" fillId="2" borderId="1" xfId="20" applyNumberFormat="1" applyFont="1" applyFill="1" applyBorder="1" applyAlignment="1" applyProtection="1">
      <alignment wrapText="1"/>
      <protection/>
    </xf>
    <xf numFmtId="49" fontId="16" fillId="0" borderId="1" xfId="20" applyNumberFormat="1" applyFont="1" applyFill="1" applyBorder="1" applyAlignment="1" applyProtection="1">
      <alignment horizontal="right" wrapText="1"/>
      <protection/>
    </xf>
    <xf numFmtId="1" fontId="15" fillId="0" borderId="3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0" applyNumberFormat="1" applyFont="1" applyBorder="1" applyAlignment="1" applyProtection="1">
      <alignment horizontal="right" wrapText="1"/>
      <protection/>
    </xf>
    <xf numFmtId="1" fontId="15" fillId="3" borderId="1" xfId="20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0" applyNumberFormat="1" applyFont="1" applyBorder="1" applyAlignment="1" applyProtection="1">
      <alignment horizontal="right" wrapText="1"/>
      <protection/>
    </xf>
    <xf numFmtId="49" fontId="13" fillId="2" borderId="1" xfId="20" applyNumberFormat="1" applyFont="1" applyFill="1" applyBorder="1" applyAlignment="1" applyProtection="1">
      <alignment horizontal="left" wrapText="1"/>
      <protection/>
    </xf>
    <xf numFmtId="0" fontId="14" fillId="2" borderId="0" xfId="20" applyFont="1" applyFill="1" applyBorder="1" applyAlignment="1" applyProtection="1">
      <alignment vertical="top" wrapText="1"/>
      <protection/>
    </xf>
    <xf numFmtId="49" fontId="0" fillId="0" borderId="0" xfId="20" applyNumberFormat="1" applyFont="1" applyBorder="1" applyAlignment="1" applyProtection="1">
      <alignment horizontal="right" vertical="top" wrapText="1"/>
      <protection/>
    </xf>
    <xf numFmtId="3" fontId="0" fillId="0" borderId="0" xfId="20" applyNumberFormat="1" applyFont="1" applyBorder="1" applyAlignment="1" applyProtection="1">
      <alignment vertical="top" wrapText="1"/>
      <protection/>
    </xf>
    <xf numFmtId="49" fontId="14" fillId="2" borderId="0" xfId="20" applyNumberFormat="1" applyFont="1" applyFill="1" applyBorder="1" applyAlignment="1" applyProtection="1">
      <alignment vertical="center" wrapText="1"/>
      <protection/>
    </xf>
    <xf numFmtId="1" fontId="0" fillId="0" borderId="0" xfId="20" applyNumberFormat="1" applyFont="1" applyBorder="1" applyAlignment="1" applyProtection="1">
      <alignment horizontal="right" vertical="top" wrapText="1"/>
      <protection/>
    </xf>
    <xf numFmtId="0" fontId="16" fillId="0" borderId="0" xfId="20" applyFont="1" applyBorder="1" applyAlignment="1">
      <alignment vertical="top" wrapText="1"/>
      <protection/>
    </xf>
    <xf numFmtId="49" fontId="0" fillId="0" borderId="0" xfId="20" applyNumberFormat="1" applyFont="1" applyBorder="1" applyAlignment="1">
      <alignment vertical="top" wrapText="1"/>
      <protection/>
    </xf>
    <xf numFmtId="3" fontId="0" fillId="0" borderId="0" xfId="20" applyNumberFormat="1" applyFont="1" applyBorder="1" applyAlignment="1">
      <alignment vertical="top" wrapText="1"/>
      <protection/>
    </xf>
    <xf numFmtId="1" fontId="0" fillId="0" borderId="0" xfId="20" applyNumberFormat="1" applyFont="1" applyBorder="1" applyAlignment="1">
      <alignment vertical="top" wrapText="1"/>
      <protection/>
    </xf>
    <xf numFmtId="0" fontId="0" fillId="0" borderId="0" xfId="20" applyFont="1" applyAlignment="1">
      <alignment horizontal="left" vertical="top" wrapText="1"/>
      <protection/>
    </xf>
    <xf numFmtId="3" fontId="0" fillId="0" borderId="0" xfId="20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0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2" applyFont="1" applyFill="1" applyBorder="1" applyAlignment="1" applyProtection="1">
      <alignment vertical="center" wrapText="1"/>
      <protection locked="0"/>
    </xf>
    <xf numFmtId="0" fontId="7" fillId="0" borderId="0" xfId="22" applyFont="1" applyAlignment="1" applyProtection="1">
      <alignment horizontal="centerContinuous" wrapText="1"/>
      <protection locked="0"/>
    </xf>
    <xf numFmtId="0" fontId="7" fillId="0" borderId="0" xfId="22" applyFont="1">
      <alignment/>
      <protection/>
    </xf>
    <xf numFmtId="3" fontId="5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/>
      <protection locked="0"/>
    </xf>
    <xf numFmtId="0" fontId="7" fillId="0" borderId="0" xfId="22" applyFont="1" applyBorder="1" applyAlignment="1" applyProtection="1">
      <alignment wrapText="1"/>
      <protection locked="0"/>
    </xf>
    <xf numFmtId="3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22" applyNumberFormat="1" applyFont="1" applyProtection="1">
      <alignment/>
      <protection locked="0"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18" fillId="0" borderId="0" xfId="22" applyFont="1" applyBorder="1" applyAlignment="1">
      <alignment vertical="center" wrapText="1"/>
      <protection/>
    </xf>
    <xf numFmtId="0" fontId="18" fillId="0" borderId="0" xfId="22" applyFont="1" applyBorder="1" applyAlignment="1" applyProtection="1">
      <alignment vertical="center" wrapText="1"/>
      <protection locked="0"/>
    </xf>
    <xf numFmtId="1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Alignment="1">
      <alignment wrapText="1"/>
      <protection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Border="1" applyAlignment="1" applyProtection="1">
      <alignment horizontal="centerContinuous" vertical="center" wrapText="1"/>
      <protection locked="0"/>
    </xf>
    <xf numFmtId="3" fontId="7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 horizontal="centerContinuous"/>
      <protection locked="0"/>
    </xf>
    <xf numFmtId="0" fontId="7" fillId="0" borderId="0" xfId="22" applyFont="1" applyAlignment="1">
      <alignment wrapText="1"/>
      <protection/>
    </xf>
    <xf numFmtId="1" fontId="7" fillId="0" borderId="0" xfId="22" applyNumberFormat="1" applyFont="1" applyProtection="1">
      <alignment/>
      <protection locked="0"/>
    </xf>
    <xf numFmtId="3" fontId="7" fillId="0" borderId="0" xfId="22" applyNumberFormat="1" applyFont="1" applyBorder="1">
      <alignment/>
      <protection/>
    </xf>
    <xf numFmtId="1" fontId="7" fillId="0" borderId="0" xfId="22" applyNumberFormat="1" applyFont="1" applyBorder="1">
      <alignment/>
      <protection/>
    </xf>
    <xf numFmtId="3" fontId="7" fillId="0" borderId="0" xfId="22" applyNumberFormat="1" applyFont="1">
      <alignment/>
      <protection/>
    </xf>
    <xf numFmtId="1" fontId="7" fillId="0" borderId="0" xfId="22" applyNumberFormat="1" applyFont="1">
      <alignment/>
      <protection/>
    </xf>
    <xf numFmtId="0" fontId="7" fillId="0" borderId="0" xfId="22" applyFont="1" applyBorder="1">
      <alignment/>
      <protection/>
    </xf>
    <xf numFmtId="0" fontId="0" fillId="0" borderId="0" xfId="22" applyFont="1" applyAlignment="1" applyProtection="1">
      <alignment horizontal="right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centerContinuous" vertical="center" wrapText="1"/>
      <protection locked="0"/>
    </xf>
    <xf numFmtId="0" fontId="7" fillId="0" borderId="0" xfId="21" applyFont="1" applyAlignment="1" applyProtection="1">
      <alignment wrapText="1"/>
      <protection/>
    </xf>
    <xf numFmtId="0" fontId="7" fillId="0" borderId="0" xfId="21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1" applyFont="1" applyAlignment="1" applyProtection="1">
      <alignment horizontal="right" wrapText="1"/>
      <protection/>
    </xf>
    <xf numFmtId="0" fontId="19" fillId="0" borderId="1" xfId="21" applyFont="1" applyBorder="1" applyAlignment="1" applyProtection="1">
      <alignment wrapText="1"/>
      <protection/>
    </xf>
    <xf numFmtId="3" fontId="7" fillId="0" borderId="1" xfId="21" applyNumberFormat="1" applyFont="1" applyFill="1" applyBorder="1" applyAlignment="1" applyProtection="1">
      <alignment wrapText="1"/>
      <protection/>
    </xf>
    <xf numFmtId="0" fontId="7" fillId="0" borderId="0" xfId="21" applyFont="1" applyBorder="1" applyAlignment="1" applyProtection="1">
      <alignment wrapText="1"/>
      <protection/>
    </xf>
    <xf numFmtId="0" fontId="7" fillId="0" borderId="1" xfId="21" applyFont="1" applyBorder="1" applyAlignment="1" applyProtection="1">
      <alignment vertical="top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7" fillId="3" borderId="1" xfId="21" applyNumberFormat="1" applyFont="1" applyFill="1" applyBorder="1" applyAlignment="1" applyProtection="1">
      <alignment wrapText="1"/>
      <protection locked="0"/>
    </xf>
    <xf numFmtId="0" fontId="7" fillId="0" borderId="1" xfId="21" applyFont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vertical="center" wrapText="1"/>
      <protection locked="0"/>
    </xf>
    <xf numFmtId="0" fontId="7" fillId="0" borderId="1" xfId="21" applyFont="1" applyFill="1" applyBorder="1" applyAlignment="1" applyProtection="1">
      <alignment vertical="top" wrapText="1"/>
      <protection/>
    </xf>
    <xf numFmtId="0" fontId="5" fillId="0" borderId="1" xfId="21" applyFont="1" applyBorder="1" applyAlignment="1" applyProtection="1">
      <alignment horizontal="right" wrapText="1"/>
      <protection/>
    </xf>
    <xf numFmtId="3" fontId="5" fillId="3" borderId="1" xfId="21" applyNumberFormat="1" applyFont="1" applyFill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wrapText="1"/>
      <protection/>
    </xf>
    <xf numFmtId="0" fontId="7" fillId="0" borderId="1" xfId="21" applyFont="1" applyFill="1" applyBorder="1" applyAlignment="1" applyProtection="1">
      <alignment wrapText="1"/>
      <protection/>
    </xf>
    <xf numFmtId="0" fontId="5" fillId="0" borderId="1" xfId="21" applyFont="1" applyBorder="1" applyAlignment="1" applyProtection="1">
      <alignment wrapText="1"/>
      <protection/>
    </xf>
    <xf numFmtId="1" fontId="7" fillId="0" borderId="0" xfId="21" applyNumberFormat="1" applyFont="1" applyFill="1" applyBorder="1" applyAlignment="1" applyProtection="1">
      <alignment wrapText="1"/>
      <protection/>
    </xf>
    <xf numFmtId="0" fontId="16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0" fontId="16" fillId="0" borderId="0" xfId="20" applyFont="1" applyBorder="1" applyAlignment="1" applyProtection="1">
      <alignment horizontal="center" vertical="top"/>
      <protection locked="0"/>
    </xf>
    <xf numFmtId="0" fontId="0" fillId="0" borderId="0" xfId="20" applyFont="1" applyBorder="1" applyAlignment="1" applyProtection="1">
      <alignment horizontal="right" vertical="top"/>
      <protection locked="0"/>
    </xf>
    <xf numFmtId="0" fontId="16" fillId="0" borderId="0" xfId="20" applyFont="1" applyBorder="1" applyAlignment="1" applyProtection="1">
      <alignment vertical="top" wrapText="1"/>
      <protection locked="0"/>
    </xf>
    <xf numFmtId="0" fontId="16" fillId="0" borderId="0" xfId="23" applyFont="1" applyBorder="1" applyAlignment="1" applyProtection="1">
      <alignment horizontal="left" vertical="center" wrapText="1"/>
      <protection/>
    </xf>
    <xf numFmtId="0" fontId="16" fillId="0" borderId="0" xfId="23" applyFont="1" applyAlignment="1" applyProtection="1">
      <alignment/>
      <protection locked="0"/>
    </xf>
    <xf numFmtId="0" fontId="0" fillId="0" borderId="0" xfId="20" applyFont="1" applyAlignment="1">
      <alignment horizontal="right" vertical="top" wrapText="1"/>
      <protection/>
    </xf>
    <xf numFmtId="0" fontId="11" fillId="0" borderId="0" xfId="20" applyFont="1" applyBorder="1" applyAlignment="1" applyProtection="1">
      <alignment vertical="top" wrapText="1"/>
      <protection locked="0"/>
    </xf>
    <xf numFmtId="0" fontId="11" fillId="0" borderId="0" xfId="23" applyFont="1" applyBorder="1" applyAlignment="1">
      <alignment horizontal="left" vertical="top" wrapText="1"/>
      <protection/>
    </xf>
    <xf numFmtId="0" fontId="11" fillId="0" borderId="0" xfId="23" applyFont="1">
      <alignment/>
      <protection/>
    </xf>
    <xf numFmtId="0" fontId="11" fillId="0" borderId="0" xfId="21" applyFont="1" applyAlignment="1">
      <alignment wrapText="1"/>
      <protection/>
    </xf>
    <xf numFmtId="0" fontId="11" fillId="0" borderId="0" xfId="21" applyFont="1" applyAlignment="1">
      <alignment horizontal="right" wrapText="1"/>
      <protection/>
    </xf>
    <xf numFmtId="0" fontId="11" fillId="0" borderId="0" xfId="23" applyFont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>
      <alignment horizontal="center" vertical="center" wrapText="1"/>
      <protection/>
    </xf>
    <xf numFmtId="49" fontId="6" fillId="3" borderId="1" xfId="23" applyNumberFormat="1" applyFont="1" applyFill="1" applyBorder="1" applyAlignment="1">
      <alignment horizontal="center" vertical="center" wrapText="1"/>
      <protection/>
    </xf>
    <xf numFmtId="49" fontId="6" fillId="0" borderId="1" xfId="23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vertical="center" wrapText="1"/>
      <protection/>
    </xf>
    <xf numFmtId="3" fontId="11" fillId="3" borderId="1" xfId="23" applyNumberFormat="1" applyFont="1" applyFill="1" applyBorder="1" applyAlignment="1" applyProtection="1">
      <alignment vertical="center"/>
      <protection/>
    </xf>
    <xf numFmtId="3" fontId="11" fillId="3" borderId="1" xfId="23" applyNumberFormat="1" applyFont="1" applyFill="1" applyBorder="1" applyAlignment="1" applyProtection="1">
      <alignment vertical="center"/>
      <protection locked="0"/>
    </xf>
    <xf numFmtId="0" fontId="6" fillId="0" borderId="0" xfId="23" applyFont="1" applyProtection="1">
      <alignment/>
      <protection/>
    </xf>
    <xf numFmtId="0" fontId="6" fillId="0" borderId="0" xfId="23" applyFont="1">
      <alignment/>
      <protection/>
    </xf>
    <xf numFmtId="0" fontId="6" fillId="3" borderId="1" xfId="23" applyFont="1" applyFill="1" applyBorder="1" applyAlignment="1">
      <alignment vertical="center" wrapText="1"/>
      <protection/>
    </xf>
    <xf numFmtId="3" fontId="6" fillId="3" borderId="1" xfId="23" applyNumberFormat="1" applyFont="1" applyFill="1" applyBorder="1" applyAlignment="1" applyProtection="1">
      <alignment vertical="center"/>
      <protection locked="0"/>
    </xf>
    <xf numFmtId="3" fontId="6" fillId="3" borderId="1" xfId="23" applyNumberFormat="1" applyFont="1" applyFill="1" applyBorder="1" applyAlignment="1" applyProtection="1">
      <alignment vertical="center"/>
      <protection/>
    </xf>
    <xf numFmtId="0" fontId="6" fillId="0" borderId="0" xfId="23" applyFont="1" applyBorder="1">
      <alignment/>
      <protection/>
    </xf>
    <xf numFmtId="3" fontId="11" fillId="3" borderId="3" xfId="23" applyNumberFormat="1" applyFont="1" applyFill="1" applyBorder="1" applyAlignment="1" applyProtection="1">
      <alignment vertical="center"/>
      <protection/>
    </xf>
    <xf numFmtId="49" fontId="11" fillId="0" borderId="2" xfId="23" applyNumberFormat="1" applyFont="1" applyBorder="1" applyAlignment="1">
      <alignment horizontal="center" vertical="center" wrapText="1"/>
      <protection/>
    </xf>
    <xf numFmtId="3" fontId="11" fillId="3" borderId="2" xfId="23" applyNumberFormat="1" applyFont="1" applyFill="1" applyBorder="1" applyAlignment="1" applyProtection="1">
      <alignment vertical="center"/>
      <protection/>
    </xf>
    <xf numFmtId="3" fontId="6" fillId="3" borderId="4" xfId="23" applyNumberFormat="1" applyFont="1" applyFill="1" applyBorder="1" applyAlignment="1" applyProtection="1">
      <alignment vertical="center"/>
      <protection/>
    </xf>
    <xf numFmtId="0" fontId="6" fillId="3" borderId="1" xfId="23" applyFont="1" applyFill="1" applyBorder="1" applyAlignment="1">
      <alignment wrapText="1"/>
      <protection/>
    </xf>
    <xf numFmtId="49" fontId="6" fillId="0" borderId="1" xfId="23" applyNumberFormat="1" applyFont="1" applyBorder="1" applyAlignment="1">
      <alignment horizontal="center" wrapText="1"/>
      <protection/>
    </xf>
    <xf numFmtId="0" fontId="11" fillId="0" borderId="0" xfId="23" applyFont="1" applyBorder="1" applyAlignment="1" applyProtection="1">
      <alignment vertical="center" wrapText="1"/>
      <protection locked="0"/>
    </xf>
    <xf numFmtId="3" fontId="6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 locked="0"/>
    </xf>
    <xf numFmtId="0" fontId="6" fillId="0" borderId="0" xfId="23" applyFont="1" applyBorder="1" applyAlignment="1" applyProtection="1">
      <alignment wrapText="1"/>
      <protection locked="0"/>
    </xf>
    <xf numFmtId="0" fontId="0" fillId="0" borderId="0" xfId="23" applyFont="1" applyBorder="1" applyProtection="1">
      <alignment/>
      <protection locked="0"/>
    </xf>
    <xf numFmtId="0" fontId="6" fillId="0" borderId="0" xfId="23" applyFont="1" applyAlignment="1" applyProtection="1">
      <alignment wrapText="1"/>
      <protection locked="0"/>
    </xf>
    <xf numFmtId="0" fontId="6" fillId="0" borderId="0" xfId="23" applyFont="1" applyProtection="1">
      <alignment/>
      <protection locked="0"/>
    </xf>
    <xf numFmtId="1" fontId="0" fillId="0" borderId="0" xfId="20" applyNumberFormat="1" applyFont="1" applyBorder="1" applyAlignment="1" applyProtection="1">
      <alignment vertical="top" wrapText="1"/>
      <protection locked="0"/>
    </xf>
    <xf numFmtId="0" fontId="6" fillId="0" borderId="0" xfId="23" applyFont="1" applyAlignment="1">
      <alignment wrapText="1"/>
      <protection/>
    </xf>
    <xf numFmtId="0" fontId="0" fillId="0" borderId="0" xfId="19" applyFont="1" applyAlignment="1" applyProtection="1">
      <alignment vertical="center"/>
      <protection locked="0"/>
    </xf>
    <xf numFmtId="0" fontId="16" fillId="0" borderId="0" xfId="18" applyFont="1" applyAlignment="1" applyProtection="1">
      <alignment horizontal="center" vertical="center"/>
      <protection locked="0"/>
    </xf>
    <xf numFmtId="0" fontId="0" fillId="0" borderId="0" xfId="23" applyFont="1" applyAlignment="1">
      <alignment horizontal="right" vertical="center"/>
      <protection/>
    </xf>
    <xf numFmtId="0" fontId="0" fillId="0" borderId="0" xfId="19" applyFont="1" applyAlignment="1">
      <alignment vertical="center"/>
      <protection/>
    </xf>
    <xf numFmtId="0" fontId="16" fillId="0" borderId="0" xfId="18" applyFont="1" applyAlignment="1" applyProtection="1">
      <alignment horizontal="left" vertical="center" wrapText="1"/>
      <protection locked="0"/>
    </xf>
    <xf numFmtId="0" fontId="0" fillId="0" borderId="0" xfId="18" applyFont="1" applyAlignment="1" applyProtection="1">
      <alignment horizontal="centerContinuous" vertical="center" wrapText="1"/>
      <protection locked="0"/>
    </xf>
    <xf numFmtId="0" fontId="0" fillId="0" borderId="0" xfId="18" applyFont="1" applyAlignment="1" applyProtection="1">
      <alignment horizontal="left" vertical="center" wrapText="1"/>
      <protection locked="0"/>
    </xf>
    <xf numFmtId="0" fontId="0" fillId="0" borderId="0" xfId="20" applyFont="1" applyAlignment="1" applyProtection="1">
      <alignment horizontal="right" vertical="center"/>
      <protection locked="0"/>
    </xf>
    <xf numFmtId="0" fontId="6" fillId="0" borderId="0" xfId="18" applyFont="1" applyProtection="1">
      <alignment/>
      <protection locked="0"/>
    </xf>
    <xf numFmtId="0" fontId="6" fillId="0" borderId="0" xfId="18" applyFont="1" applyBorder="1" applyAlignment="1" applyProtection="1">
      <alignment vertical="justify" wrapText="1"/>
      <protection locked="0"/>
    </xf>
    <xf numFmtId="0" fontId="6" fillId="0" borderId="0" xfId="18" applyFont="1" applyBorder="1" applyAlignment="1" applyProtection="1">
      <alignment horizontal="left" vertical="justify" wrapText="1"/>
      <protection locked="0"/>
    </xf>
    <xf numFmtId="0" fontId="6" fillId="0" borderId="0" xfId="19" applyFont="1">
      <alignment/>
      <protection/>
    </xf>
    <xf numFmtId="0" fontId="11" fillId="0" borderId="0" xfId="18" applyFont="1" applyBorder="1" applyAlignment="1" applyProtection="1">
      <alignment vertical="justify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0" fontId="6" fillId="0" borderId="1" xfId="18" applyFont="1" applyBorder="1" applyAlignment="1" applyProtection="1">
      <alignment horizontal="centerContinuous" vertical="center" wrapText="1"/>
      <protection/>
    </xf>
    <xf numFmtId="0" fontId="6" fillId="0" borderId="1" xfId="18" applyFont="1" applyBorder="1" applyAlignment="1" applyProtection="1">
      <alignment horizontal="center" vertical="center" wrapText="1"/>
      <protection/>
    </xf>
    <xf numFmtId="0" fontId="11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6" fillId="0" borderId="0" xfId="19" applyFont="1" applyAlignment="1" applyProtection="1">
      <alignment/>
      <protection locked="0"/>
    </xf>
    <xf numFmtId="0" fontId="6" fillId="0" borderId="0" xfId="19" applyFont="1" applyAlignment="1">
      <alignment/>
      <protection/>
    </xf>
    <xf numFmtId="0" fontId="0" fillId="0" borderId="1" xfId="18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justify" wrapText="1"/>
      <protection/>
    </xf>
    <xf numFmtId="49" fontId="16" fillId="3" borderId="1" xfId="18" applyNumberFormat="1" applyFont="1" applyFill="1" applyBorder="1" applyAlignment="1" applyProtection="1">
      <alignment vertical="justify" wrapText="1"/>
      <protection/>
    </xf>
    <xf numFmtId="0" fontId="0" fillId="3" borderId="1" xfId="18" applyFont="1" applyFill="1" applyBorder="1" applyAlignment="1" applyProtection="1">
      <alignment horizontal="left" vertical="center" wrapText="1"/>
      <protection/>
    </xf>
    <xf numFmtId="0" fontId="0" fillId="0" borderId="0" xfId="19" applyFont="1">
      <alignment/>
      <protection/>
    </xf>
    <xf numFmtId="0" fontId="0" fillId="0" borderId="1" xfId="18" applyFont="1" applyBorder="1" applyProtection="1">
      <alignment/>
      <protection/>
    </xf>
    <xf numFmtId="49" fontId="0" fillId="0" borderId="1" xfId="18" applyNumberFormat="1" applyFont="1" applyBorder="1" applyAlignment="1" applyProtection="1">
      <alignment horizontal="center" vertical="center" wrapText="1"/>
      <protection/>
    </xf>
    <xf numFmtId="3" fontId="0" fillId="3" borderId="1" xfId="18" applyNumberFormat="1" applyFont="1" applyFill="1" applyBorder="1" applyAlignment="1" applyProtection="1">
      <alignment vertical="center" wrapText="1"/>
      <protection locked="0"/>
    </xf>
    <xf numFmtId="3" fontId="0" fillId="3" borderId="1" xfId="18" applyNumberFormat="1" applyFont="1" applyFill="1" applyBorder="1" applyAlignment="1" applyProtection="1">
      <alignment vertical="center" wrapText="1"/>
      <protection/>
    </xf>
    <xf numFmtId="3" fontId="0" fillId="0" borderId="1" xfId="18" applyNumberFormat="1" applyFont="1" applyFill="1" applyBorder="1" applyAlignment="1" applyProtection="1">
      <alignment vertical="center" wrapText="1"/>
      <protection/>
    </xf>
    <xf numFmtId="0" fontId="0" fillId="0" borderId="0" xfId="19" applyFont="1" applyProtection="1">
      <alignment/>
      <protection/>
    </xf>
    <xf numFmtId="0" fontId="0" fillId="0" borderId="1" xfId="18" applyNumberFormat="1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center" wrapText="1"/>
      <protection/>
    </xf>
    <xf numFmtId="0" fontId="0" fillId="0" borderId="1" xfId="18" applyFont="1" applyBorder="1" applyAlignment="1" applyProtection="1">
      <alignment horizontal="right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horizontal="left"/>
      <protection/>
    </xf>
    <xf numFmtId="0" fontId="0" fillId="0" borderId="1" xfId="18" applyFont="1" applyBorder="1" applyAlignment="1" applyProtection="1">
      <alignment vertical="top" wrapText="1"/>
      <protection/>
    </xf>
    <xf numFmtId="0" fontId="0" fillId="0" borderId="1" xfId="18" applyFont="1" applyBorder="1" applyAlignment="1" applyProtection="1">
      <alignment horizontal="left" vertical="center" wrapText="1"/>
      <protection/>
    </xf>
    <xf numFmtId="49" fontId="15" fillId="0" borderId="3" xfId="18" applyNumberFormat="1" applyFont="1" applyBorder="1" applyAlignment="1" applyProtection="1">
      <alignment horizontal="center" vertical="center" wrapText="1"/>
      <protection/>
    </xf>
    <xf numFmtId="3" fontId="0" fillId="3" borderId="3" xfId="18" applyNumberFormat="1" applyFont="1" applyFill="1" applyBorder="1" applyAlignment="1" applyProtection="1">
      <alignment vertical="center" wrapText="1"/>
      <protection/>
    </xf>
    <xf numFmtId="3" fontId="0" fillId="0" borderId="3" xfId="18" applyNumberFormat="1" applyFont="1" applyFill="1" applyBorder="1" applyAlignment="1" applyProtection="1">
      <alignment vertical="center" wrapText="1"/>
      <protection/>
    </xf>
    <xf numFmtId="0" fontId="0" fillId="0" borderId="2" xfId="18" applyFont="1" applyBorder="1" applyAlignment="1" applyProtection="1">
      <alignment vertical="justify" wrapText="1"/>
      <protection/>
    </xf>
    <xf numFmtId="49" fontId="0" fillId="3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vertical="justify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0" xfId="18" applyFont="1" applyProtection="1">
      <alignment/>
      <protection locked="0"/>
    </xf>
    <xf numFmtId="0" fontId="0" fillId="0" borderId="0" xfId="18" applyFont="1" applyAlignment="1" applyProtection="1">
      <alignment vertical="center" wrapText="1"/>
      <protection locked="0"/>
    </xf>
    <xf numFmtId="0" fontId="0" fillId="0" borderId="0" xfId="19" applyFont="1" applyProtection="1">
      <alignment/>
      <protection locked="0"/>
    </xf>
    <xf numFmtId="0" fontId="0" fillId="0" borderId="0" xfId="18" applyFont="1" applyAlignment="1" applyProtection="1">
      <alignment/>
      <protection locked="0"/>
    </xf>
    <xf numFmtId="0" fontId="0" fillId="0" borderId="0" xfId="18" applyFont="1" applyBorder="1" applyAlignment="1" applyProtection="1">
      <alignment horizontal="centerContinuous"/>
      <protection locked="0"/>
    </xf>
    <xf numFmtId="0" fontId="0" fillId="0" borderId="0" xfId="18" applyFont="1" applyAlignment="1" applyProtection="1">
      <alignment horizontal="centerContinuous"/>
      <protection locked="0"/>
    </xf>
    <xf numFmtId="0" fontId="0" fillId="0" borderId="0" xfId="19" applyFont="1" applyAlignment="1" applyProtection="1">
      <alignment/>
      <protection locked="0"/>
    </xf>
    <xf numFmtId="0" fontId="6" fillId="0" borderId="0" xfId="15" applyFont="1" applyAlignment="1">
      <alignment horizontal="centerContinuous" vertical="center" wrapText="1"/>
      <protection/>
    </xf>
    <xf numFmtId="0" fontId="6" fillId="0" borderId="0" xfId="19" applyFont="1" applyAlignment="1">
      <alignment vertical="center"/>
      <protection/>
    </xf>
    <xf numFmtId="0" fontId="6" fillId="0" borderId="0" xfId="15" applyFont="1" applyAlignment="1" applyProtection="1">
      <alignment horizontal="center" vertical="center"/>
      <protection locked="0"/>
    </xf>
    <xf numFmtId="49" fontId="6" fillId="0" borderId="0" xfId="15" applyNumberFormat="1" applyFont="1" applyAlignment="1" applyProtection="1">
      <alignment horizontal="center" vertical="center"/>
      <protection locked="0"/>
    </xf>
    <xf numFmtId="1" fontId="6" fillId="0" borderId="0" xfId="15" applyNumberFormat="1" applyFont="1" applyAlignment="1" applyProtection="1">
      <alignment horizontal="center" vertical="center"/>
      <protection locked="0"/>
    </xf>
    <xf numFmtId="0" fontId="6" fillId="0" borderId="0" xfId="15" applyFont="1" applyAlignment="1">
      <alignment/>
      <protection/>
    </xf>
    <xf numFmtId="1" fontId="6" fillId="0" borderId="0" xfId="18" applyNumberFormat="1" applyFont="1" applyAlignment="1" applyProtection="1">
      <alignment horizontal="center"/>
      <protection locked="0"/>
    </xf>
    <xf numFmtId="0" fontId="6" fillId="0" borderId="0" xfId="18" applyFont="1" applyAlignment="1">
      <alignment horizontal="center"/>
      <protection/>
    </xf>
    <xf numFmtId="1" fontId="11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>
      <alignment vertical="justify" wrapText="1"/>
      <protection/>
    </xf>
    <xf numFmtId="0" fontId="11" fillId="0" borderId="0" xfId="15" applyFont="1" applyAlignment="1" applyProtection="1">
      <alignment horizontal="left" vertical="center" wrapText="1"/>
      <protection locked="0"/>
    </xf>
    <xf numFmtId="1" fontId="6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5" applyFont="1" applyAlignment="1" applyProtection="1">
      <alignment horizontal="right"/>
      <protection locked="0"/>
    </xf>
    <xf numFmtId="0" fontId="11" fillId="0" borderId="1" xfId="15" applyFont="1" applyBorder="1" applyAlignment="1" applyProtection="1">
      <alignment horizontal="centerContinuous" vertical="center" wrapText="1"/>
      <protection/>
    </xf>
    <xf numFmtId="0" fontId="11" fillId="0" borderId="0" xfId="15" applyFont="1" applyBorder="1" applyProtection="1">
      <alignment/>
      <protection/>
    </xf>
    <xf numFmtId="0" fontId="11" fillId="0" borderId="0" xfId="19" applyFont="1" applyProtection="1">
      <alignment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11" fillId="0" borderId="1" xfId="15" applyFont="1" applyBorder="1" applyAlignment="1" applyProtection="1">
      <alignment vertical="center" wrapText="1"/>
      <protection/>
    </xf>
    <xf numFmtId="0" fontId="11" fillId="0" borderId="1" xfId="15" applyFont="1" applyBorder="1" applyAlignment="1" applyProtection="1">
      <alignment vertical="center"/>
      <protection/>
    </xf>
    <xf numFmtId="0" fontId="11" fillId="0" borderId="1" xfId="15" applyFont="1" applyBorder="1" applyAlignment="1" applyProtection="1">
      <alignment horizontal="center" vertical="center" wrapText="1"/>
      <protection/>
    </xf>
    <xf numFmtId="0" fontId="6" fillId="3" borderId="0" xfId="15" applyFont="1" applyFill="1" applyBorder="1" applyProtection="1">
      <alignment/>
      <protection/>
    </xf>
    <xf numFmtId="0" fontId="11" fillId="3" borderId="1" xfId="15" applyFont="1" applyFill="1" applyBorder="1" applyAlignment="1" applyProtection="1">
      <alignment vertical="center" wrapText="1"/>
      <protection/>
    </xf>
    <xf numFmtId="0" fontId="11" fillId="0" borderId="0" xfId="15" applyFont="1" applyBorder="1" applyAlignment="1" applyProtection="1">
      <alignment horizontal="left" vertical="center" wrapText="1"/>
      <protection/>
    </xf>
    <xf numFmtId="49" fontId="11" fillId="0" borderId="0" xfId="15" applyNumberFormat="1" applyFont="1" applyBorder="1" applyAlignment="1" applyProtection="1">
      <alignment horizontal="left" vertical="center" wrapText="1"/>
      <protection/>
    </xf>
    <xf numFmtId="0" fontId="6" fillId="3" borderId="0" xfId="15" applyFont="1" applyFill="1" applyBorder="1" applyAlignment="1" applyProtection="1">
      <alignment horizontal="right" vertical="center" wrapText="1"/>
      <protection/>
    </xf>
    <xf numFmtId="0" fontId="6" fillId="0" borderId="0" xfId="19" applyFont="1" applyBorder="1">
      <alignment/>
      <protection/>
    </xf>
    <xf numFmtId="0" fontId="6" fillId="3" borderId="0" xfId="15" applyFont="1" applyFill="1" applyBorder="1" applyAlignment="1" applyProtection="1">
      <alignment horizontal="left" vertical="center" wrapText="1"/>
      <protection/>
    </xf>
    <xf numFmtId="0" fontId="11" fillId="3" borderId="0" xfId="15" applyFont="1" applyFill="1" applyBorder="1" applyAlignment="1" applyProtection="1">
      <alignment horizontal="right"/>
      <protection/>
    </xf>
    <xf numFmtId="0" fontId="11" fillId="3" borderId="1" xfId="15" applyFont="1" applyFill="1" applyBorder="1" applyAlignment="1" applyProtection="1">
      <alignment horizontal="centerContinuous" vertical="center" wrapText="1"/>
      <protection/>
    </xf>
    <xf numFmtId="0" fontId="11" fillId="3" borderId="1" xfId="15" applyFont="1" applyFill="1" applyBorder="1" applyAlignment="1" applyProtection="1">
      <alignment horizontal="center" vertical="center" wrapText="1"/>
      <protection/>
    </xf>
    <xf numFmtId="0" fontId="11" fillId="3" borderId="1" xfId="15" applyFont="1" applyFill="1" applyBorder="1" applyAlignment="1" applyProtection="1">
      <alignment horizontal="center" vertical="center"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16" fillId="0" borderId="1" xfId="15" applyFont="1" applyBorder="1" applyAlignment="1" applyProtection="1">
      <alignment vertical="center" wrapText="1"/>
      <protection/>
    </xf>
    <xf numFmtId="49" fontId="15" fillId="0" borderId="1" xfId="15" applyNumberFormat="1" applyFont="1" applyBorder="1" applyAlignment="1" applyProtection="1">
      <alignment horizontal="center" vertical="center" wrapText="1"/>
      <protection/>
    </xf>
    <xf numFmtId="1" fontId="0" fillId="3" borderId="1" xfId="15" applyNumberFormat="1" applyFont="1" applyFill="1" applyBorder="1" applyAlignment="1" applyProtection="1">
      <alignment vertical="center" wrapText="1"/>
      <protection locked="0"/>
    </xf>
    <xf numFmtId="1" fontId="0" fillId="3" borderId="1" xfId="15" applyNumberFormat="1" applyFont="1" applyFill="1" applyBorder="1" applyAlignment="1" applyProtection="1">
      <alignment vertical="center" wrapText="1"/>
      <protection/>
    </xf>
    <xf numFmtId="0" fontId="0" fillId="3" borderId="0" xfId="15" applyFont="1" applyFill="1" applyBorder="1" applyProtection="1">
      <alignment/>
      <protection/>
    </xf>
    <xf numFmtId="49" fontId="16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>
      <alignment vertical="center" wrapText="1"/>
      <protection/>
    </xf>
    <xf numFmtId="49" fontId="0" fillId="0" borderId="1" xfId="15" applyNumberFormat="1" applyFont="1" applyBorder="1" applyAlignment="1" applyProtection="1">
      <alignment horizontal="center" vertical="center" wrapText="1"/>
      <protection/>
    </xf>
    <xf numFmtId="0" fontId="15" fillId="0" borderId="1" xfId="15" applyFont="1" applyBorder="1" applyAlignment="1" applyProtection="1">
      <alignment vertical="center" wrapText="1"/>
      <protection/>
    </xf>
    <xf numFmtId="49" fontId="16" fillId="0" borderId="1" xfId="15" applyNumberFormat="1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 wrapText="1"/>
      <protection/>
    </xf>
    <xf numFmtId="0" fontId="16" fillId="3" borderId="1" xfId="15" applyFont="1" applyFill="1" applyBorder="1" applyAlignment="1" applyProtection="1">
      <alignment vertical="center" wrapText="1"/>
      <protection/>
    </xf>
    <xf numFmtId="1" fontId="16" fillId="3" borderId="1" xfId="15" applyNumberFormat="1" applyFont="1" applyFill="1" applyBorder="1" applyAlignment="1" applyProtection="1">
      <alignment vertical="center" wrapText="1"/>
      <protection/>
    </xf>
    <xf numFmtId="0" fontId="16" fillId="3" borderId="0" xfId="15" applyFont="1" applyFill="1" applyBorder="1" applyProtection="1">
      <alignment/>
      <protection/>
    </xf>
    <xf numFmtId="0" fontId="16" fillId="0" borderId="0" xfId="19" applyFont="1" applyProtection="1">
      <alignment/>
      <protection/>
    </xf>
    <xf numFmtId="0" fontId="16" fillId="0" borderId="0" xfId="19" applyFont="1">
      <alignment/>
      <protection/>
    </xf>
    <xf numFmtId="0" fontId="16" fillId="0" borderId="0" xfId="15" applyFont="1" applyAlignment="1" applyProtection="1">
      <alignment horizontal="left" wrapText="1"/>
      <protection locked="0"/>
    </xf>
    <xf numFmtId="0" fontId="16" fillId="0" borderId="0" xfId="15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/>
      <protection/>
    </xf>
    <xf numFmtId="1" fontId="0" fillId="3" borderId="1" xfId="15" applyNumberFormat="1" applyFont="1" applyFill="1" applyBorder="1" applyAlignment="1" applyProtection="1">
      <alignment vertical="center"/>
      <protection/>
    </xf>
    <xf numFmtId="49" fontId="21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 quotePrefix="1">
      <alignment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Protection="1">
      <alignment/>
      <protection/>
    </xf>
    <xf numFmtId="49" fontId="16" fillId="0" borderId="0" xfId="15" applyNumberFormat="1" applyFont="1" applyBorder="1" applyAlignment="1" applyProtection="1">
      <alignment horizontal="center" vertical="center" wrapText="1"/>
      <protection/>
    </xf>
    <xf numFmtId="0" fontId="16" fillId="3" borderId="0" xfId="15" applyFont="1" applyFill="1" applyBorder="1" applyAlignment="1" applyProtection="1">
      <alignment horizontal="right"/>
      <protection/>
    </xf>
    <xf numFmtId="0" fontId="0" fillId="0" borderId="0" xfId="19" applyFont="1" applyBorder="1">
      <alignment/>
      <protection/>
    </xf>
    <xf numFmtId="0" fontId="16" fillId="0" borderId="1" xfId="15" applyFont="1" applyBorder="1" applyAlignment="1" applyProtection="1">
      <alignment horizontal="center" vertical="center" wrapText="1"/>
      <protection/>
    </xf>
    <xf numFmtId="0" fontId="16" fillId="3" borderId="1" xfId="15" applyFont="1" applyFill="1" applyBorder="1" applyAlignment="1" applyProtection="1">
      <alignment horizontal="center" vertical="center" wrapText="1"/>
      <protection/>
    </xf>
    <xf numFmtId="0" fontId="16" fillId="0" borderId="0" xfId="19" applyFont="1" applyAlignment="1" applyProtection="1">
      <alignment horizontal="center"/>
      <protection/>
    </xf>
    <xf numFmtId="0" fontId="16" fillId="0" borderId="0" xfId="19" applyFont="1" applyAlignment="1">
      <alignment horizontal="center"/>
      <protection/>
    </xf>
    <xf numFmtId="0" fontId="16" fillId="3" borderId="1" xfId="15" applyFont="1" applyFill="1" applyBorder="1" applyAlignment="1" applyProtection="1">
      <alignment horizontal="center"/>
      <protection/>
    </xf>
    <xf numFmtId="0" fontId="0" fillId="0" borderId="1" xfId="15" applyFont="1" applyBorder="1" applyAlignment="1" applyProtection="1">
      <alignment horizontal="left" vertical="center" wrapText="1"/>
      <protection/>
    </xf>
    <xf numFmtId="1" fontId="0" fillId="3" borderId="1" xfId="15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15" applyNumberFormat="1" applyFont="1" applyFill="1" applyBorder="1" applyAlignment="1" applyProtection="1">
      <alignment horizontal="right"/>
      <protection/>
    </xf>
    <xf numFmtId="0" fontId="16" fillId="0" borderId="1" xfId="15" applyFont="1" applyBorder="1" applyAlignment="1" applyProtection="1">
      <alignment horizontal="left" vertical="center" wrapText="1"/>
      <protection/>
    </xf>
    <xf numFmtId="0" fontId="16" fillId="3" borderId="1" xfId="15" applyFont="1" applyFill="1" applyBorder="1" applyAlignment="1" applyProtection="1">
      <alignment horizontal="right" vertical="center" wrapText="1"/>
      <protection/>
    </xf>
    <xf numFmtId="0" fontId="15" fillId="0" borderId="0" xfId="15" applyFont="1" applyBorder="1" applyAlignment="1" applyProtection="1">
      <alignment horizontal="left" vertical="center" wrapText="1"/>
      <protection/>
    </xf>
    <xf numFmtId="0" fontId="16" fillId="0" borderId="0" xfId="15" applyFont="1" applyBorder="1" applyProtection="1">
      <alignment/>
      <protection/>
    </xf>
    <xf numFmtId="49" fontId="0" fillId="0" borderId="0" xfId="15" applyNumberFormat="1" applyFont="1" applyBorder="1" applyAlignment="1" applyProtection="1">
      <alignment horizontal="left"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 locked="0"/>
    </xf>
    <xf numFmtId="0" fontId="0" fillId="0" borderId="0" xfId="15" applyFont="1" applyAlignment="1" applyProtection="1">
      <alignment horizontal="left" vertical="center" wrapText="1"/>
      <protection locked="0"/>
    </xf>
    <xf numFmtId="0" fontId="16" fillId="0" borderId="0" xfId="15" applyFont="1" applyBorder="1" applyAlignment="1" applyProtection="1">
      <alignment horizontal="left" wrapText="1"/>
      <protection/>
    </xf>
    <xf numFmtId="0" fontId="0" fillId="0" borderId="0" xfId="23" applyFont="1" applyAlignment="1">
      <alignment horizontal="right"/>
      <protection/>
    </xf>
    <xf numFmtId="0" fontId="0" fillId="0" borderId="0" xfId="16" applyFont="1" applyAlignment="1" applyProtection="1">
      <alignment vertical="center" wrapText="1"/>
      <protection locked="0"/>
    </xf>
    <xf numFmtId="0" fontId="0" fillId="0" borderId="0" xfId="18" applyFont="1" applyAlignment="1" applyProtection="1">
      <alignment horizontal="center"/>
      <protection locked="0"/>
    </xf>
    <xf numFmtId="0" fontId="0" fillId="0" borderId="0" xfId="20" applyFont="1" applyAlignment="1" applyProtection="1">
      <alignment horizontal="right" vertical="top"/>
      <protection locked="0"/>
    </xf>
    <xf numFmtId="0" fontId="5" fillId="0" borderId="0" xfId="18" applyFont="1" applyBorder="1" applyAlignment="1" applyProtection="1">
      <alignment vertical="justify"/>
      <protection locked="0"/>
    </xf>
    <xf numFmtId="49" fontId="5" fillId="0" borderId="0" xfId="18" applyNumberFormat="1" applyFont="1" applyBorder="1" applyAlignment="1" applyProtection="1">
      <alignment vertical="justify"/>
      <protection locked="0"/>
    </xf>
    <xf numFmtId="0" fontId="7" fillId="0" borderId="0" xfId="18" applyFont="1" applyBorder="1" applyAlignment="1" applyProtection="1">
      <alignment vertical="justify"/>
      <protection locked="0"/>
    </xf>
    <xf numFmtId="0" fontId="7" fillId="0" borderId="0" xfId="20" applyFont="1" applyAlignment="1" applyProtection="1">
      <alignment vertical="top" wrapText="1"/>
      <protection locked="0"/>
    </xf>
    <xf numFmtId="0" fontId="7" fillId="0" borderId="0" xfId="19" applyFont="1" applyProtection="1">
      <alignment/>
      <protection/>
    </xf>
    <xf numFmtId="0" fontId="5" fillId="0" borderId="0" xfId="18" applyFont="1" applyBorder="1" applyAlignment="1" applyProtection="1">
      <alignment vertical="justify" wrapText="1"/>
      <protection locked="0"/>
    </xf>
    <xf numFmtId="0" fontId="7" fillId="0" borderId="0" xfId="18" applyFont="1" applyBorder="1" applyAlignment="1" applyProtection="1">
      <alignment vertical="justify" wrapText="1"/>
      <protection locked="0"/>
    </xf>
    <xf numFmtId="0" fontId="5" fillId="0" borderId="0" xfId="19" applyFont="1" applyBorder="1" applyProtection="1">
      <alignment/>
      <protection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0" xfId="19" applyFont="1" applyBorder="1" applyProtection="1">
      <alignment/>
      <protection/>
    </xf>
    <xf numFmtId="0" fontId="5" fillId="0" borderId="1" xfId="16" applyFont="1" applyBorder="1" applyAlignment="1" applyProtection="1">
      <alignment horizontal="left" vertical="center" wrapText="1"/>
      <protection/>
    </xf>
    <xf numFmtId="49" fontId="5" fillId="0" borderId="1" xfId="16" applyNumberFormat="1" applyFont="1" applyBorder="1" applyAlignment="1" applyProtection="1">
      <alignment horizontal="left" vertical="center" wrapText="1"/>
      <protection/>
    </xf>
    <xf numFmtId="0" fontId="7" fillId="0" borderId="1" xfId="16" applyFont="1" applyBorder="1" applyAlignment="1" applyProtection="1">
      <alignment horizontal="left" vertical="center" wrapText="1"/>
      <protection/>
    </xf>
    <xf numFmtId="49" fontId="7" fillId="0" borderId="1" xfId="16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16" applyNumberFormat="1" applyFont="1" applyFill="1" applyBorder="1" applyAlignment="1">
      <alignment horizontal="right" vertical="center" wrapText="1"/>
      <protection/>
    </xf>
    <xf numFmtId="3" fontId="7" fillId="3" borderId="2" xfId="20" applyNumberFormat="1" applyFont="1" applyFill="1" applyBorder="1" applyAlignment="1" applyProtection="1">
      <alignment horizontal="right" vertical="top" wrapText="1"/>
      <protection locked="0"/>
    </xf>
    <xf numFmtId="3" fontId="7" fillId="0" borderId="1" xfId="16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16" applyFont="1" applyBorder="1" applyAlignment="1" applyProtection="1">
      <alignment horizontal="right" vertical="center" wrapText="1"/>
      <protection/>
    </xf>
    <xf numFmtId="49" fontId="19" fillId="0" borderId="1" xfId="16" applyNumberFormat="1" applyFont="1" applyBorder="1" applyAlignment="1" applyProtection="1">
      <alignment horizontal="center" vertical="center" wrapText="1"/>
      <protection/>
    </xf>
    <xf numFmtId="3" fontId="7" fillId="3" borderId="1" xfId="16" applyNumberFormat="1" applyFont="1" applyFill="1" applyBorder="1" applyAlignment="1" applyProtection="1">
      <alignment horizontal="right" vertical="center" wrapTex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1" fontId="22" fillId="3" borderId="1" xfId="16" applyNumberFormat="1" applyFont="1" applyFill="1" applyBorder="1" applyAlignment="1" applyProtection="1">
      <alignment horizontal="right" vertical="center" wrapText="1"/>
      <protection/>
    </xf>
    <xf numFmtId="1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16" applyFont="1" applyBorder="1" applyAlignment="1" applyProtection="1">
      <alignment horizontal="right" vertical="center" wrapText="1"/>
      <protection/>
    </xf>
    <xf numFmtId="1" fontId="7" fillId="3" borderId="2" xfId="20" applyNumberFormat="1" applyFont="1" applyFill="1" applyBorder="1" applyAlignment="1" applyProtection="1">
      <alignment horizontal="right" vertical="top" wrapText="1"/>
      <protection locked="0"/>
    </xf>
    <xf numFmtId="1" fontId="7" fillId="0" borderId="1" xfId="16" applyNumberFormat="1" applyFont="1" applyBorder="1" applyAlignment="1" applyProtection="1">
      <alignment horizontal="right" vertical="center" wrapText="1"/>
      <protection/>
    </xf>
    <xf numFmtId="1" fontId="7" fillId="0" borderId="0" xfId="19" applyNumberFormat="1" applyFont="1" applyBorder="1" applyProtection="1">
      <alignment/>
      <protection/>
    </xf>
    <xf numFmtId="0" fontId="7" fillId="0" borderId="1" xfId="16" applyFont="1" applyFill="1" applyBorder="1" applyAlignment="1" applyProtection="1">
      <alignment vertical="center" wrapText="1"/>
      <protection/>
    </xf>
    <xf numFmtId="49" fontId="7" fillId="0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0" xfId="16" applyFont="1" applyAlignment="1" applyProtection="1">
      <alignment vertical="center" wrapText="1"/>
      <protection locked="0"/>
    </xf>
    <xf numFmtId="1" fontId="7" fillId="0" borderId="0" xfId="16" applyNumberFormat="1" applyFont="1" applyAlignment="1" applyProtection="1">
      <alignment vertical="center" wrapText="1"/>
      <protection locked="0"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Protection="1">
      <alignment/>
      <protection locked="0"/>
    </xf>
    <xf numFmtId="1" fontId="7" fillId="0" borderId="0" xfId="19" applyNumberFormat="1" applyFont="1" applyProtection="1">
      <alignment/>
      <protection/>
    </xf>
    <xf numFmtId="2" fontId="7" fillId="0" borderId="0" xfId="19" applyNumberFormat="1" applyFont="1" applyProtection="1">
      <alignment/>
      <protection/>
    </xf>
    <xf numFmtId="0" fontId="6" fillId="0" borderId="2" xfId="16" applyFont="1" applyBorder="1" applyAlignment="1" applyProtection="1">
      <alignment horizontal="centerContinuous" vertical="center" wrapText="1"/>
      <protection/>
    </xf>
    <xf numFmtId="0" fontId="6" fillId="0" borderId="5" xfId="16" applyFont="1" applyBorder="1" applyAlignment="1" applyProtection="1">
      <alignment horizontal="centerContinuous" vertical="center" wrapText="1"/>
      <protection/>
    </xf>
    <xf numFmtId="0" fontId="6" fillId="0" borderId="6" xfId="16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Continuous" vertical="center" wrapText="1"/>
      <protection/>
    </xf>
    <xf numFmtId="44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0" fillId="0" borderId="0" xfId="18" applyFont="1" applyBorder="1" applyAlignment="1" applyProtection="1">
      <alignment horizontal="right" vertical="justify" wrapText="1"/>
      <protection locked="0"/>
    </xf>
    <xf numFmtId="0" fontId="0" fillId="0" borderId="0" xfId="17" applyFont="1" applyAlignment="1">
      <alignment horizontal="left" vertical="center" wrapText="1"/>
      <protection/>
    </xf>
    <xf numFmtId="0" fontId="6" fillId="0" borderId="0" xfId="23" applyFont="1" applyAlignment="1">
      <alignment horizontal="right"/>
      <protection/>
    </xf>
    <xf numFmtId="0" fontId="16" fillId="0" borderId="0" xfId="18" applyFont="1" applyBorder="1" applyAlignment="1">
      <alignment vertical="justify"/>
      <protection/>
    </xf>
    <xf numFmtId="3" fontId="16" fillId="0" borderId="0" xfId="18" applyNumberFormat="1" applyFont="1" applyAlignment="1">
      <alignment vertical="justify"/>
      <protection/>
    </xf>
    <xf numFmtId="0" fontId="0" fillId="0" borderId="0" xfId="18" applyFont="1" applyAlignment="1">
      <alignment horizontal="center"/>
      <protection/>
    </xf>
    <xf numFmtId="3" fontId="0" fillId="0" borderId="0" xfId="18" applyNumberFormat="1" applyFont="1" applyAlignment="1">
      <alignment horizontal="center"/>
      <protection/>
    </xf>
    <xf numFmtId="3" fontId="6" fillId="0" borderId="0" xfId="20" applyNumberFormat="1" applyFont="1" applyAlignment="1">
      <alignment vertical="top" wrapText="1"/>
      <protection/>
    </xf>
    <xf numFmtId="0" fontId="0" fillId="0" borderId="0" xfId="19" applyFont="1" applyAlignment="1">
      <alignment/>
      <protection/>
    </xf>
    <xf numFmtId="3" fontId="0" fillId="0" borderId="0" xfId="18" applyNumberFormat="1" applyFont="1" applyBorder="1" applyAlignment="1">
      <alignment vertical="justify"/>
      <protection/>
    </xf>
    <xf numFmtId="0" fontId="0" fillId="0" borderId="0" xfId="18" applyFont="1" applyBorder="1" applyAlignment="1">
      <alignment vertical="justify"/>
      <protection/>
    </xf>
    <xf numFmtId="3" fontId="16" fillId="0" borderId="0" xfId="18" applyNumberFormat="1" applyFont="1" applyBorder="1" applyAlignment="1">
      <alignment horizontal="right" vertical="justify"/>
      <protection/>
    </xf>
    <xf numFmtId="0" fontId="16" fillId="0" borderId="0" xfId="19" applyFont="1" applyBorder="1">
      <alignment/>
      <protection/>
    </xf>
    <xf numFmtId="0" fontId="16" fillId="0" borderId="1" xfId="17" applyFont="1" applyBorder="1" applyAlignment="1">
      <alignment horizontal="left" vertical="center" wrapText="1"/>
      <protection/>
    </xf>
    <xf numFmtId="3" fontId="0" fillId="0" borderId="1" xfId="17" applyNumberFormat="1" applyFont="1" applyBorder="1" applyAlignment="1">
      <alignment horizontal="left" vertical="center" wrapText="1"/>
      <protection/>
    </xf>
    <xf numFmtId="0" fontId="0" fillId="0" borderId="1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3" fontId="7" fillId="0" borderId="1" xfId="17" applyNumberFormat="1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7" fillId="0" borderId="1" xfId="17" applyFont="1" applyBorder="1" applyAlignment="1">
      <alignment horizontal="left" vertical="top" wrapText="1"/>
      <protection/>
    </xf>
    <xf numFmtId="3" fontId="9" fillId="3" borderId="1" xfId="17" applyNumberFormat="1" applyFont="1" applyFill="1" applyBorder="1" applyAlignment="1" applyProtection="1">
      <alignment horizontal="right" wrapText="1"/>
      <protection locked="0"/>
    </xf>
    <xf numFmtId="2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Fill="1" applyBorder="1" applyAlignment="1" applyProtection="1">
      <alignment horizontal="right" wrapText="1"/>
      <protection locked="0"/>
    </xf>
    <xf numFmtId="0" fontId="19" fillId="0" borderId="1" xfId="17" applyFont="1" applyBorder="1" applyAlignment="1">
      <alignment horizontal="right" vertical="center" wrapText="1"/>
      <protection/>
    </xf>
    <xf numFmtId="49" fontId="20" fillId="0" borderId="1" xfId="17" applyNumberFormat="1" applyFont="1" applyBorder="1" applyAlignment="1">
      <alignment horizontal="center" vertical="center" wrapText="1"/>
      <protection/>
    </xf>
    <xf numFmtId="3" fontId="9" fillId="3" borderId="1" xfId="17" applyNumberFormat="1" applyFont="1" applyFill="1" applyBorder="1" applyAlignment="1">
      <alignment horizontal="right" wrapText="1"/>
      <protection/>
    </xf>
    <xf numFmtId="4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Border="1" applyAlignment="1" applyProtection="1">
      <alignment horizontal="right" wrapText="1"/>
      <protection/>
    </xf>
    <xf numFmtId="3" fontId="9" fillId="0" borderId="1" xfId="17" applyNumberFormat="1" applyFont="1" applyBorder="1" applyAlignment="1">
      <alignment horizontal="right" wrapText="1"/>
      <protection/>
    </xf>
    <xf numFmtId="4" fontId="9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0" xfId="19" applyNumberFormat="1" applyFont="1">
      <alignment/>
      <protection/>
    </xf>
    <xf numFmtId="0" fontId="15" fillId="0" borderId="1" xfId="17" applyFont="1" applyBorder="1" applyAlignment="1">
      <alignment horizontal="right" vertical="center" wrapText="1"/>
      <protection/>
    </xf>
    <xf numFmtId="0" fontId="15" fillId="0" borderId="1" xfId="17" applyFont="1" applyBorder="1" applyAlignment="1">
      <alignment horizontal="left" vertical="center" wrapText="1"/>
      <protection/>
    </xf>
    <xf numFmtId="3" fontId="0" fillId="3" borderId="1" xfId="17" applyNumberFormat="1" applyFont="1" applyFill="1" applyBorder="1" applyAlignment="1">
      <alignment horizontal="right" wrapText="1"/>
      <protection/>
    </xf>
    <xf numFmtId="4" fontId="0" fillId="3" borderId="1" xfId="17" applyNumberFormat="1" applyFont="1" applyFill="1" applyBorder="1" applyAlignment="1">
      <alignment horizontal="right" wrapText="1"/>
      <protection/>
    </xf>
    <xf numFmtId="3" fontId="0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>
      <alignment horizontal="right" wrapText="1"/>
      <protection/>
    </xf>
    <xf numFmtId="4" fontId="7" fillId="3" borderId="1" xfId="17" applyNumberFormat="1" applyFont="1" applyFill="1" applyBorder="1" applyAlignment="1">
      <alignment horizontal="right" wrapText="1"/>
      <protection/>
    </xf>
    <xf numFmtId="3" fontId="7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 applyProtection="1">
      <alignment horizontal="right" wrapText="1"/>
      <protection locked="0"/>
    </xf>
    <xf numFmtId="4" fontId="7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1" xfId="17" applyNumberFormat="1" applyFont="1" applyFill="1" applyBorder="1" applyAlignment="1" applyProtection="1">
      <alignment horizontal="right" wrapText="1"/>
      <protection locked="0"/>
    </xf>
    <xf numFmtId="3" fontId="0" fillId="0" borderId="1" xfId="17" applyNumberFormat="1" applyFont="1" applyBorder="1" applyAlignment="1" applyProtection="1">
      <alignment horizontal="right" wrapText="1"/>
      <protection/>
    </xf>
    <xf numFmtId="0" fontId="16" fillId="0" borderId="0" xfId="17" applyFont="1" applyBorder="1" applyAlignment="1">
      <alignment horizontal="left" vertical="center" wrapText="1"/>
      <protection/>
    </xf>
    <xf numFmtId="3" fontId="0" fillId="0" borderId="0" xfId="17" applyNumberFormat="1" applyFont="1" applyBorder="1" applyAlignment="1">
      <alignment horizontal="left" vertical="center" wrapText="1"/>
      <protection/>
    </xf>
    <xf numFmtId="0" fontId="0" fillId="0" borderId="0" xfId="17" applyFont="1" applyBorder="1" applyAlignment="1">
      <alignment horizontal="left" vertical="center" wrapText="1"/>
      <protection/>
    </xf>
    <xf numFmtId="0" fontId="7" fillId="0" borderId="0" xfId="17" applyFont="1">
      <alignment/>
      <protection/>
    </xf>
    <xf numFmtId="3" fontId="7" fillId="0" borderId="0" xfId="17" applyNumberFormat="1" applyFont="1">
      <alignment/>
      <protection/>
    </xf>
    <xf numFmtId="3" fontId="0" fillId="0" borderId="0" xfId="19" applyNumberFormat="1" applyFont="1">
      <alignment/>
      <protection/>
    </xf>
    <xf numFmtId="0" fontId="11" fillId="0" borderId="1" xfId="17" applyFont="1" applyBorder="1" applyAlignment="1">
      <alignment vertical="center" wrapText="1"/>
      <protection/>
    </xf>
    <xf numFmtId="49" fontId="11" fillId="0" borderId="1" xfId="17" applyNumberFormat="1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49" fontId="12" fillId="0" borderId="1" xfId="17" applyNumberFormat="1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horizontal="right" vertical="top" wrapText="1"/>
      <protection locked="0"/>
    </xf>
    <xf numFmtId="0" fontId="5" fillId="0" borderId="0" xfId="19" applyFont="1" applyProtection="1">
      <alignment/>
      <protection/>
    </xf>
    <xf numFmtId="0" fontId="6" fillId="0" borderId="0" xfId="23" applyFont="1" applyAlignment="1">
      <alignment horizontal="right" vertical="center"/>
      <protection/>
    </xf>
    <xf numFmtId="0" fontId="6" fillId="0" borderId="0" xfId="20" applyFont="1" applyAlignment="1" applyProtection="1">
      <alignment horizontal="right" vertical="top"/>
      <protection locked="0"/>
    </xf>
    <xf numFmtId="49" fontId="11" fillId="0" borderId="1" xfId="15" applyNumberFormat="1" applyFont="1" applyBorder="1" applyAlignment="1" applyProtection="1">
      <alignment horizontal="center" vertical="center" wrapText="1"/>
      <protection/>
    </xf>
    <xf numFmtId="1" fontId="0" fillId="0" borderId="0" xfId="16" applyNumberFormat="1" applyFont="1" applyAlignment="1" applyProtection="1">
      <alignment vertical="center" wrapText="1"/>
      <protection locked="0"/>
    </xf>
    <xf numFmtId="0" fontId="0" fillId="0" borderId="0" xfId="19" applyFont="1" applyBorder="1" applyProtection="1">
      <alignment/>
      <protection/>
    </xf>
    <xf numFmtId="1" fontId="0" fillId="0" borderId="0" xfId="19" applyNumberFormat="1" applyFont="1" applyProtection="1">
      <alignment/>
      <protection locked="0"/>
    </xf>
    <xf numFmtId="0" fontId="0" fillId="0" borderId="0" xfId="17" applyFont="1">
      <alignment/>
      <protection/>
    </xf>
    <xf numFmtId="3" fontId="0" fillId="0" borderId="0" xfId="17" applyNumberFormat="1" applyFont="1">
      <alignment/>
      <protection/>
    </xf>
    <xf numFmtId="0" fontId="7" fillId="0" borderId="0" xfId="22" applyFont="1" applyAlignment="1" applyProtection="1">
      <alignment horizontal="right"/>
      <protection locked="0"/>
    </xf>
    <xf numFmtId="3" fontId="7" fillId="3" borderId="1" xfId="22" applyNumberFormat="1" applyFont="1" applyFill="1" applyBorder="1" applyAlignment="1" applyProtection="1">
      <alignment vertical="center" wrapText="1"/>
      <protection/>
    </xf>
    <xf numFmtId="3" fontId="7" fillId="0" borderId="0" xfId="22" applyNumberFormat="1" applyFont="1" applyBorder="1" applyAlignment="1" applyProtection="1">
      <alignment vertical="center" wrapText="1"/>
      <protection/>
    </xf>
    <xf numFmtId="3" fontId="7" fillId="0" borderId="1" xfId="22" applyNumberFormat="1" applyFont="1" applyBorder="1" applyProtection="1">
      <alignment/>
      <protection/>
    </xf>
    <xf numFmtId="3" fontId="7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0" xfId="22" applyFont="1" applyProtection="1">
      <alignment/>
      <protection locked="0"/>
    </xf>
    <xf numFmtId="0" fontId="7" fillId="0" borderId="0" xfId="20" applyFont="1" applyAlignment="1" applyProtection="1">
      <alignment vertical="top"/>
      <protection locked="0"/>
    </xf>
    <xf numFmtId="0" fontId="7" fillId="0" borderId="6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vertical="center" wrapText="1"/>
      <protection/>
    </xf>
    <xf numFmtId="0" fontId="7" fillId="0" borderId="1" xfId="22" applyFont="1" applyBorder="1" applyAlignment="1" applyProtection="1">
      <alignment vertical="center" wrapText="1"/>
      <protection/>
    </xf>
    <xf numFmtId="3" fontId="5" fillId="0" borderId="1" xfId="22" applyNumberFormat="1" applyFont="1" applyBorder="1" applyAlignment="1" applyProtection="1">
      <alignment vertical="center"/>
      <protection/>
    </xf>
    <xf numFmtId="0" fontId="7" fillId="0" borderId="1" xfId="22" applyFont="1" applyBorder="1" applyAlignment="1" applyProtection="1">
      <alignment wrapText="1"/>
      <protection/>
    </xf>
    <xf numFmtId="0" fontId="19" fillId="0" borderId="1" xfId="22" applyFont="1" applyBorder="1" applyAlignment="1" applyProtection="1">
      <alignment vertical="center" wrapText="1"/>
      <protection/>
    </xf>
    <xf numFmtId="3" fontId="7" fillId="0" borderId="1" xfId="22" applyNumberFormat="1" applyFont="1" applyFill="1" applyBorder="1" applyProtection="1">
      <alignment/>
      <protection/>
    </xf>
    <xf numFmtId="3" fontId="7" fillId="0" borderId="1" xfId="22" applyNumberFormat="1" applyFont="1" applyBorder="1" applyAlignment="1" applyProtection="1">
      <alignment horizontal="center" vertical="center"/>
      <protection/>
    </xf>
    <xf numFmtId="0" fontId="7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horizontal="right"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/>
    </xf>
    <xf numFmtId="0" fontId="7" fillId="0" borderId="0" xfId="22" applyFont="1" applyProtection="1">
      <alignment/>
      <protection/>
    </xf>
    <xf numFmtId="0" fontId="7" fillId="0" borderId="1" xfId="22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1" xfId="22" applyFont="1" applyBorder="1" applyAlignment="1" applyProtection="1">
      <alignment horizontal="left" vertical="center" wrapText="1"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0" fontId="7" fillId="3" borderId="1" xfId="22" applyFont="1" applyFill="1" applyBorder="1" applyAlignment="1" applyProtection="1">
      <alignment wrapText="1"/>
      <protection/>
    </xf>
    <xf numFmtId="0" fontId="7" fillId="3" borderId="1" xfId="22" applyFont="1" applyFill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vertical="center" wrapText="1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7" fillId="0" borderId="6" xfId="22" applyFont="1" applyBorder="1" applyAlignment="1" applyProtection="1">
      <alignment horizont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horizontal="left" vertical="center" wrapText="1"/>
      <protection/>
    </xf>
    <xf numFmtId="0" fontId="23" fillId="3" borderId="1" xfId="22" applyFont="1" applyFill="1" applyBorder="1" applyAlignment="1" applyProtection="1">
      <alignment vertical="center" wrapText="1"/>
      <protection/>
    </xf>
    <xf numFmtId="0" fontId="7" fillId="0" borderId="7" xfId="22" applyFont="1" applyBorder="1" applyAlignment="1" applyProtection="1">
      <alignment vertical="center" wrapText="1"/>
      <protection/>
    </xf>
    <xf numFmtId="49" fontId="7" fillId="0" borderId="6" xfId="22" applyNumberFormat="1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Continuous" wrapText="1"/>
      <protection/>
    </xf>
    <xf numFmtId="3" fontId="7" fillId="3" borderId="6" xfId="22" applyNumberFormat="1" applyFont="1" applyFill="1" applyBorder="1" applyAlignment="1" applyProtection="1">
      <alignment vertical="center" wrapText="1"/>
      <protection locked="0"/>
    </xf>
    <xf numFmtId="0" fontId="5" fillId="0" borderId="2" xfId="22" applyFont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5" fillId="3" borderId="6" xfId="22" applyNumberFormat="1" applyFont="1" applyFill="1" applyBorder="1" applyAlignment="1" applyProtection="1">
      <alignment vertical="center" wrapText="1"/>
      <protection/>
    </xf>
    <xf numFmtId="0" fontId="24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Continuous" wrapText="1"/>
      <protection/>
    </xf>
    <xf numFmtId="0" fontId="7" fillId="0" borderId="4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0" fontId="7" fillId="0" borderId="0" xfId="22" applyFont="1" applyBorder="1" applyAlignment="1" applyProtection="1">
      <alignment horizontal="center" vertical="center" wrapText="1"/>
      <protection/>
    </xf>
    <xf numFmtId="49" fontId="7" fillId="0" borderId="0" xfId="22" applyNumberFormat="1" applyFont="1" applyBorder="1" applyAlignment="1" applyProtection="1">
      <alignment horizontal="center" vertical="center" wrapText="1"/>
      <protection/>
    </xf>
    <xf numFmtId="0" fontId="7" fillId="0" borderId="0" xfId="22" applyFont="1" applyBorder="1" applyAlignment="1" applyProtection="1">
      <alignment wrapText="1"/>
      <protection/>
    </xf>
    <xf numFmtId="0" fontId="5" fillId="0" borderId="0" xfId="22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Fill="1" applyAlignment="1" applyProtection="1">
      <alignment horizontal="right" vertical="top"/>
      <protection locked="0"/>
    </xf>
    <xf numFmtId="0" fontId="7" fillId="0" borderId="0" xfId="20" applyFont="1" applyFill="1" applyAlignment="1" applyProtection="1">
      <alignment horizontal="right" vertical="top" wrapText="1"/>
      <protection locked="0"/>
    </xf>
    <xf numFmtId="0" fontId="7" fillId="0" borderId="0" xfId="21" applyFont="1" applyFill="1" applyBorder="1" applyAlignment="1" applyProtection="1">
      <alignment horizontal="right" vertical="center" wrapText="1"/>
      <protection locked="0"/>
    </xf>
    <xf numFmtId="49" fontId="7" fillId="0" borderId="1" xfId="21" applyNumberFormat="1" applyFont="1" applyBorder="1" applyAlignment="1" applyProtection="1">
      <alignment horizontal="center" wrapText="1"/>
      <protection/>
    </xf>
    <xf numFmtId="177" fontId="7" fillId="3" borderId="1" xfId="21" applyNumberFormat="1" applyFont="1" applyFill="1" applyBorder="1" applyAlignment="1" applyProtection="1">
      <alignment wrapText="1"/>
      <protection locked="0"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Fill="1" applyBorder="1" applyAlignment="1" applyProtection="1">
      <alignment horizontal="center" wrapText="1"/>
      <protection/>
    </xf>
    <xf numFmtId="49" fontId="5" fillId="0" borderId="1" xfId="21" applyNumberFormat="1" applyFont="1" applyBorder="1" applyAlignment="1" applyProtection="1">
      <alignment horizontal="center" wrapText="1"/>
      <protection/>
    </xf>
    <xf numFmtId="49" fontId="19" fillId="0" borderId="1" xfId="21" applyNumberFormat="1" applyFont="1" applyBorder="1" applyAlignment="1" applyProtection="1">
      <alignment horizontal="center" wrapText="1"/>
      <protection/>
    </xf>
    <xf numFmtId="0" fontId="7" fillId="0" borderId="0" xfId="21" applyFont="1" applyAlignment="1" applyProtection="1">
      <alignment vertical="top" wrapText="1"/>
      <protection/>
    </xf>
    <xf numFmtId="177" fontId="5" fillId="3" borderId="1" xfId="21" applyNumberFormat="1" applyFont="1" applyFill="1" applyBorder="1" applyAlignment="1" applyProtection="1">
      <alignment wrapText="1"/>
      <protection locked="0"/>
    </xf>
    <xf numFmtId="0" fontId="11" fillId="0" borderId="6" xfId="23" applyFont="1" applyBorder="1" applyAlignment="1">
      <alignment horizontal="centerContinuous" vertical="center" wrapText="1"/>
      <protection/>
    </xf>
    <xf numFmtId="0" fontId="11" fillId="0" borderId="1" xfId="23" applyFont="1" applyBorder="1" applyAlignment="1">
      <alignment horizontal="centerContinuous" vertical="center" wrapText="1"/>
      <protection/>
    </xf>
    <xf numFmtId="0" fontId="11" fillId="0" borderId="2" xfId="23" applyFont="1" applyBorder="1" applyAlignment="1">
      <alignment horizontal="centerContinuous" vertical="center" wrapText="1"/>
      <protection/>
    </xf>
    <xf numFmtId="177" fontId="6" fillId="3" borderId="4" xfId="23" applyNumberFormat="1" applyFont="1" applyFill="1" applyBorder="1" applyAlignment="1" applyProtection="1">
      <alignment vertical="center"/>
      <protection/>
    </xf>
    <xf numFmtId="177" fontId="6" fillId="3" borderId="1" xfId="23" applyNumberFormat="1" applyFont="1" applyFill="1" applyBorder="1" applyAlignment="1" applyProtection="1">
      <alignment vertical="center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2" applyFont="1" applyBorder="1" applyAlignment="1" applyProtection="1">
      <alignment horizontal="center" vertical="center" wrapText="1"/>
      <protection/>
    </xf>
    <xf numFmtId="0" fontId="0" fillId="0" borderId="6" xfId="22" applyFont="1" applyBorder="1" applyAlignment="1" applyProtection="1">
      <alignment horizontal="center" vertical="center" wrapText="1"/>
      <protection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0" borderId="0" xfId="22" applyFont="1">
      <alignment/>
      <protection/>
    </xf>
    <xf numFmtId="0" fontId="25" fillId="0" borderId="4" xfId="22" applyFont="1" applyBorder="1" applyAlignment="1" applyProtection="1">
      <alignment horizontal="center" wrapText="1"/>
      <protection/>
    </xf>
    <xf numFmtId="0" fontId="25" fillId="3" borderId="4" xfId="22" applyFont="1" applyFill="1" applyBorder="1" applyAlignment="1" applyProtection="1">
      <alignment horizontal="center" wrapText="1"/>
      <protection/>
    </xf>
    <xf numFmtId="0" fontId="25" fillId="0" borderId="1" xfId="22" applyFont="1" applyBorder="1" applyAlignment="1" applyProtection="1">
      <alignment horizontal="center" wrapText="1"/>
      <protection/>
    </xf>
    <xf numFmtId="0" fontId="25" fillId="3" borderId="1" xfId="22" applyFont="1" applyFill="1" applyBorder="1" applyAlignment="1" applyProtection="1">
      <alignment horizontal="center" wrapText="1"/>
      <protection/>
    </xf>
    <xf numFmtId="0" fontId="25" fillId="0" borderId="0" xfId="22" applyFont="1">
      <alignment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14" fontId="0" fillId="0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21" applyFont="1" applyAlignment="1" applyProtection="1">
      <alignment wrapText="1"/>
      <protection/>
    </xf>
    <xf numFmtId="0" fontId="25" fillId="0" borderId="1" xfId="21" applyFont="1" applyBorder="1" applyAlignment="1" applyProtection="1">
      <alignment horizontal="center" vertical="center" wrapText="1"/>
      <protection/>
    </xf>
    <xf numFmtId="49" fontId="25" fillId="0" borderId="1" xfId="21" applyNumberFormat="1" applyFont="1" applyFill="1" applyBorder="1" applyAlignment="1" applyProtection="1">
      <alignment horizontal="center" vertical="center" wrapText="1"/>
      <protection/>
    </xf>
    <xf numFmtId="0" fontId="25" fillId="0" borderId="0" xfId="21" applyFont="1" applyAlignment="1" applyProtection="1">
      <alignment wrapText="1"/>
      <protection/>
    </xf>
    <xf numFmtId="0" fontId="16" fillId="0" borderId="1" xfId="20" applyFont="1" applyBorder="1" applyAlignment="1" applyProtection="1">
      <alignment horizontal="center" vertical="center"/>
      <protection/>
    </xf>
    <xf numFmtId="0" fontId="16" fillId="0" borderId="1" xfId="20" applyFont="1" applyBorder="1" applyAlignment="1" applyProtection="1">
      <alignment horizontal="center" vertical="center" wrapText="1"/>
      <protection/>
    </xf>
    <xf numFmtId="14" fontId="16" fillId="0" borderId="1" xfId="20" applyNumberFormat="1" applyFont="1" applyBorder="1" applyAlignment="1" applyProtection="1">
      <alignment horizontal="center" vertical="center" wrapText="1"/>
      <protection/>
    </xf>
    <xf numFmtId="49" fontId="16" fillId="0" borderId="1" xfId="20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4" xfId="23" applyFont="1" applyFill="1" applyBorder="1" applyAlignment="1">
      <alignment horizontal="center" vertical="center" wrapText="1"/>
      <protection/>
    </xf>
    <xf numFmtId="0" fontId="12" fillId="0" borderId="0" xfId="23" applyFont="1" applyAlignment="1">
      <alignment horizontal="center" vertical="center" wrapText="1"/>
      <protection/>
    </xf>
    <xf numFmtId="0" fontId="12" fillId="0" borderId="1" xfId="18" applyFont="1" applyBorder="1" applyAlignment="1" applyProtection="1">
      <alignment horizontal="centerContinuous"/>
      <protection/>
    </xf>
    <xf numFmtId="0" fontId="12" fillId="0" borderId="1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19" applyFont="1">
      <alignment/>
      <protection/>
    </xf>
    <xf numFmtId="0" fontId="12" fillId="0" borderId="1" xfId="15" applyFont="1" applyBorder="1" applyAlignment="1" applyProtection="1">
      <alignment horizontal="center" vertical="center" wrapText="1"/>
      <protection/>
    </xf>
    <xf numFmtId="49" fontId="12" fillId="0" borderId="4" xfId="15" applyNumberFormat="1" applyFont="1" applyBorder="1" applyAlignment="1" applyProtection="1">
      <alignment horizontal="center" vertical="center" wrapText="1"/>
      <protection/>
    </xf>
    <xf numFmtId="0" fontId="12" fillId="0" borderId="0" xfId="15" applyFont="1" applyBorder="1" applyProtection="1">
      <alignment/>
      <protection/>
    </xf>
    <xf numFmtId="0" fontId="12" fillId="0" borderId="0" xfId="19" applyFont="1" applyProtection="1">
      <alignment/>
      <protection/>
    </xf>
    <xf numFmtId="0" fontId="25" fillId="0" borderId="1" xfId="16" applyFont="1" applyBorder="1" applyAlignment="1" applyProtection="1">
      <alignment horizontal="center" vertical="center" wrapText="1"/>
      <protection/>
    </xf>
    <xf numFmtId="49" fontId="25" fillId="0" borderId="4" xfId="16" applyNumberFormat="1" applyFont="1" applyBorder="1" applyAlignment="1" applyProtection="1">
      <alignment horizontal="center" vertical="center" wrapText="1"/>
      <protection/>
    </xf>
    <xf numFmtId="0" fontId="25" fillId="0" borderId="4" xfId="16" applyFont="1" applyBorder="1" applyAlignment="1" applyProtection="1">
      <alignment horizontal="center" vertical="center" wrapText="1"/>
      <protection/>
    </xf>
    <xf numFmtId="0" fontId="25" fillId="0" borderId="0" xfId="19" applyFont="1" applyBorder="1" applyProtection="1">
      <alignment/>
      <protection/>
    </xf>
    <xf numFmtId="0" fontId="11" fillId="0" borderId="3" xfId="23" applyFont="1" applyBorder="1" applyAlignment="1">
      <alignment horizontal="center" vertical="center" wrapText="1"/>
      <protection/>
    </xf>
    <xf numFmtId="0" fontId="11" fillId="0" borderId="8" xfId="23" applyFont="1" applyBorder="1" applyAlignment="1">
      <alignment horizontal="center" vertical="center" wrapText="1"/>
      <protection/>
    </xf>
    <xf numFmtId="0" fontId="11" fillId="0" borderId="4" xfId="23" applyFont="1" applyBorder="1" applyAlignment="1">
      <alignment horizontal="center" vertical="center" wrapText="1"/>
      <protection/>
    </xf>
    <xf numFmtId="0" fontId="11" fillId="3" borderId="3" xfId="23" applyFont="1" applyFill="1" applyBorder="1" applyAlignment="1">
      <alignment horizontal="center" vertical="center" wrapText="1"/>
      <protection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3" fontId="0" fillId="0" borderId="0" xfId="20" applyNumberFormat="1" applyFont="1" applyBorder="1" applyAlignment="1" applyProtection="1">
      <alignment horizontal="center" vertical="top" wrapText="1"/>
      <protection locked="0"/>
    </xf>
    <xf numFmtId="0" fontId="11" fillId="3" borderId="8" xfId="23" applyFont="1" applyFill="1" applyBorder="1" applyAlignment="1">
      <alignment horizontal="center" vertical="center" wrapText="1"/>
      <protection/>
    </xf>
    <xf numFmtId="0" fontId="11" fillId="3" borderId="4" xfId="23" applyFont="1" applyFill="1" applyBorder="1" applyAlignment="1">
      <alignment horizontal="center" vertical="center" wrapText="1"/>
      <protection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3" applyFont="1" applyAlignment="1">
      <alignment horizontal="left"/>
      <protection/>
    </xf>
    <xf numFmtId="49" fontId="11" fillId="0" borderId="3" xfId="23" applyNumberFormat="1" applyFont="1" applyBorder="1" applyAlignment="1">
      <alignment horizontal="center" vertical="center" wrapText="1"/>
      <protection/>
    </xf>
    <xf numFmtId="49" fontId="11" fillId="0" borderId="8" xfId="23" applyNumberFormat="1" applyFont="1" applyBorder="1" applyAlignment="1">
      <alignment horizontal="center" vertical="center" wrapText="1"/>
      <protection/>
    </xf>
    <xf numFmtId="49" fontId="11" fillId="0" borderId="4" xfId="23" applyNumberFormat="1" applyFont="1" applyBorder="1" applyAlignment="1">
      <alignment horizontal="center" vertical="center" wrapText="1"/>
      <protection/>
    </xf>
    <xf numFmtId="0" fontId="16" fillId="0" borderId="0" xfId="2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horizontal="right" vertical="top" wrapText="1"/>
      <protection locked="0"/>
    </xf>
    <xf numFmtId="1" fontId="0" fillId="0" borderId="0" xfId="20" applyNumberFormat="1" applyFont="1" applyBorder="1" applyAlignment="1" applyProtection="1">
      <alignment horizontal="right" vertical="top" wrapText="1"/>
      <protection locked="0"/>
    </xf>
    <xf numFmtId="0" fontId="0" fillId="0" borderId="0" xfId="20" applyFont="1" applyBorder="1" applyAlignment="1" applyProtection="1">
      <alignment horizontal="center" vertical="top" wrapText="1"/>
      <protection locked="0"/>
    </xf>
    <xf numFmtId="0" fontId="5" fillId="0" borderId="0" xfId="18" applyFont="1" applyAlignment="1" applyProtection="1">
      <alignment horizontal="left" vertical="center"/>
      <protection locked="0"/>
    </xf>
    <xf numFmtId="0" fontId="7" fillId="0" borderId="0" xfId="18" applyFont="1" applyBorder="1" applyAlignment="1" applyProtection="1">
      <alignment horizontal="left" vertical="justify" wrapText="1"/>
      <protection locked="0"/>
    </xf>
    <xf numFmtId="0" fontId="6" fillId="0" borderId="3" xfId="18" applyFont="1" applyBorder="1" applyAlignment="1" applyProtection="1">
      <alignment horizontal="center" vertical="center" wrapText="1"/>
      <protection/>
    </xf>
    <xf numFmtId="0" fontId="6" fillId="0" borderId="4" xfId="18" applyFont="1" applyBorder="1" applyAlignment="1" applyProtection="1">
      <alignment horizontal="center" vertical="center" wrapText="1"/>
      <protection/>
    </xf>
    <xf numFmtId="0" fontId="5" fillId="0" borderId="0" xfId="19" applyFont="1" applyAlignment="1" applyProtection="1">
      <alignment vertical="center"/>
      <protection locked="0"/>
    </xf>
    <xf numFmtId="49" fontId="11" fillId="0" borderId="3" xfId="18" applyNumberFormat="1" applyFont="1" applyBorder="1" applyAlignment="1" applyProtection="1">
      <alignment horizontal="center" vertical="center" wrapText="1"/>
      <protection/>
    </xf>
    <xf numFmtId="49" fontId="11" fillId="0" borderId="4" xfId="18" applyNumberFormat="1" applyFont="1" applyBorder="1" applyAlignment="1" applyProtection="1">
      <alignment horizontal="center" vertical="center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 locked="0"/>
    </xf>
    <xf numFmtId="1" fontId="0" fillId="3" borderId="6" xfId="15" applyNumberFormat="1" applyFont="1" applyFill="1" applyBorder="1" applyAlignment="1" applyProtection="1">
      <alignment vertical="center" wrapText="1"/>
      <protection locked="0"/>
    </xf>
    <xf numFmtId="0" fontId="0" fillId="0" borderId="0" xfId="15" applyFont="1" applyBorder="1" applyAlignment="1" applyProtection="1">
      <alignment horizontal="left" vertical="center" wrapText="1"/>
      <protection locked="0"/>
    </xf>
    <xf numFmtId="49" fontId="16" fillId="0" borderId="2" xfId="15" applyNumberFormat="1" applyFont="1" applyBorder="1" applyAlignment="1" applyProtection="1">
      <alignment horizontal="center" vertical="center" wrapText="1"/>
      <protection/>
    </xf>
    <xf numFmtId="49" fontId="16" fillId="0" borderId="6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/>
    </xf>
    <xf numFmtId="1" fontId="0" fillId="3" borderId="6" xfId="15" applyNumberFormat="1" applyFont="1" applyFill="1" applyBorder="1" applyAlignment="1" applyProtection="1">
      <alignment vertical="center" wrapText="1"/>
      <protection/>
    </xf>
    <xf numFmtId="0" fontId="11" fillId="0" borderId="3" xfId="15" applyFont="1" applyBorder="1" applyAlignment="1" applyProtection="1">
      <alignment horizontal="center" vertical="center" wrapText="1"/>
      <protection/>
    </xf>
    <xf numFmtId="0" fontId="11" fillId="0" borderId="4" xfId="15" applyFont="1" applyBorder="1" applyAlignment="1" applyProtection="1">
      <alignment horizontal="center" vertical="center" wrapText="1"/>
      <protection/>
    </xf>
    <xf numFmtId="0" fontId="11" fillId="3" borderId="9" xfId="15" applyFont="1" applyFill="1" applyBorder="1" applyAlignment="1" applyProtection="1">
      <alignment horizontal="center" vertical="center" wrapText="1"/>
      <protection/>
    </xf>
    <xf numFmtId="0" fontId="11" fillId="3" borderId="10" xfId="15" applyFont="1" applyFill="1" applyBorder="1" applyAlignment="1" applyProtection="1">
      <alignment horizontal="center" vertical="center" wrapText="1"/>
      <protection/>
    </xf>
    <xf numFmtId="49" fontId="5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justify"/>
      <protection locked="0"/>
    </xf>
    <xf numFmtId="1" fontId="11" fillId="0" borderId="11" xfId="15" applyNumberFormat="1" applyFont="1" applyBorder="1" applyAlignment="1" applyProtection="1">
      <alignment horizontal="center" vertical="center" wrapText="1"/>
      <protection/>
    </xf>
    <xf numFmtId="1" fontId="11" fillId="0" borderId="9" xfId="15" applyNumberFormat="1" applyFont="1" applyBorder="1" applyAlignment="1" applyProtection="1">
      <alignment horizontal="center" vertical="center" wrapText="1"/>
      <protection/>
    </xf>
    <xf numFmtId="1" fontId="11" fillId="0" borderId="12" xfId="15" applyNumberFormat="1" applyFont="1" applyBorder="1" applyAlignment="1" applyProtection="1">
      <alignment horizontal="center" vertical="center" wrapText="1"/>
      <protection/>
    </xf>
    <xf numFmtId="1" fontId="11" fillId="0" borderId="10" xfId="15" applyNumberFormat="1" applyFont="1" applyBorder="1" applyAlignment="1" applyProtection="1">
      <alignment horizontal="center" vertical="center" wrapText="1"/>
      <protection/>
    </xf>
    <xf numFmtId="0" fontId="12" fillId="0" borderId="2" xfId="15" applyFont="1" applyBorder="1" applyAlignment="1" applyProtection="1">
      <alignment horizontal="right" vertical="center" wrapText="1"/>
      <protection/>
    </xf>
    <xf numFmtId="0" fontId="12" fillId="0" borderId="6" xfId="15" applyFont="1" applyBorder="1" applyAlignment="1" applyProtection="1">
      <alignment horizontal="right" vertical="center" wrapText="1"/>
      <protection/>
    </xf>
    <xf numFmtId="0" fontId="11" fillId="0" borderId="9" xfId="15" applyFont="1" applyBorder="1" applyAlignment="1" applyProtection="1">
      <alignment horizontal="center" vertical="center" wrapText="1"/>
      <protection/>
    </xf>
    <xf numFmtId="0" fontId="11" fillId="0" borderId="10" xfId="15" applyFont="1" applyBorder="1" applyAlignment="1" applyProtection="1">
      <alignment horizontal="center" vertical="center" wrapText="1"/>
      <protection/>
    </xf>
    <xf numFmtId="0" fontId="0" fillId="3" borderId="2" xfId="15" applyFont="1" applyFill="1" applyBorder="1" applyAlignment="1" applyProtection="1">
      <alignment vertical="center" wrapText="1"/>
      <protection/>
    </xf>
    <xf numFmtId="0" fontId="0" fillId="3" borderId="6" xfId="15" applyFont="1" applyFill="1" applyBorder="1" applyAlignment="1" applyProtection="1">
      <alignment vertical="center" wrapText="1"/>
      <protection/>
    </xf>
    <xf numFmtId="1" fontId="16" fillId="3" borderId="2" xfId="15" applyNumberFormat="1" applyFont="1" applyFill="1" applyBorder="1" applyAlignment="1" applyProtection="1">
      <alignment vertical="center" wrapText="1"/>
      <protection/>
    </xf>
    <xf numFmtId="0" fontId="16" fillId="3" borderId="6" xfId="15" applyFont="1" applyFill="1" applyBorder="1" applyAlignment="1" applyProtection="1">
      <alignment vertical="center" wrapText="1"/>
      <protection/>
    </xf>
    <xf numFmtId="49" fontId="11" fillId="0" borderId="3" xfId="15" applyNumberFormat="1" applyFont="1" applyBorder="1" applyAlignment="1" applyProtection="1">
      <alignment horizontal="center" vertical="center" wrapText="1"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6" fillId="0" borderId="3" xfId="16" applyFont="1" applyBorder="1" applyAlignment="1" applyProtection="1">
      <alignment horizontal="center" vertical="center" wrapText="1"/>
      <protection/>
    </xf>
    <xf numFmtId="0" fontId="6" fillId="0" borderId="8" xfId="16" applyFont="1" applyBorder="1" applyAlignment="1" applyProtection="1">
      <alignment horizontal="center" vertical="center" wrapText="1"/>
      <protection/>
    </xf>
    <xf numFmtId="0" fontId="6" fillId="0" borderId="4" xfId="16" applyFont="1" applyBorder="1" applyAlignment="1" applyProtection="1">
      <alignment horizontal="center" vertical="center" wrapText="1"/>
      <protection/>
    </xf>
    <xf numFmtId="0" fontId="0" fillId="0" borderId="0" xfId="16" applyFont="1" applyAlignment="1" applyProtection="1">
      <alignment horizontal="left" vertical="center" wrapText="1"/>
      <protection locked="0"/>
    </xf>
    <xf numFmtId="49" fontId="6" fillId="0" borderId="13" xfId="16" applyNumberFormat="1" applyFont="1" applyBorder="1" applyAlignment="1" applyProtection="1">
      <alignment horizontal="left" vertical="center" wrapText="1"/>
      <protection/>
    </xf>
    <xf numFmtId="44" fontId="6" fillId="0" borderId="3" xfId="24" applyFont="1" applyBorder="1" applyAlignment="1" applyProtection="1">
      <alignment horizontal="center" vertical="center" wrapText="1"/>
      <protection/>
    </xf>
    <xf numFmtId="44" fontId="6" fillId="0" borderId="4" xfId="24" applyFont="1" applyBorder="1" applyAlignment="1" applyProtection="1">
      <alignment horizontal="center" vertical="center" wrapText="1"/>
      <protection/>
    </xf>
    <xf numFmtId="0" fontId="16" fillId="0" borderId="0" xfId="16" applyFont="1" applyAlignment="1" applyProtection="1">
      <alignment horizontal="center" vertical="center" wrapText="1"/>
      <protection locked="0"/>
    </xf>
    <xf numFmtId="0" fontId="5" fillId="0" borderId="0" xfId="18" applyFont="1" applyAlignment="1" applyProtection="1">
      <alignment horizontal="left" vertical="justify"/>
      <protection locked="0"/>
    </xf>
    <xf numFmtId="49" fontId="6" fillId="0" borderId="3" xfId="16" applyNumberFormat="1" applyFont="1" applyBorder="1" applyAlignment="1" applyProtection="1">
      <alignment horizontal="center" vertical="center" wrapText="1"/>
      <protection/>
    </xf>
    <xf numFmtId="49" fontId="6" fillId="0" borderId="8" xfId="16" applyNumberFormat="1" applyFont="1" applyBorder="1" applyAlignment="1" applyProtection="1">
      <alignment horizontal="center" vertical="center" wrapText="1"/>
      <protection/>
    </xf>
    <xf numFmtId="49" fontId="6" fillId="0" borderId="4" xfId="16" applyNumberFormat="1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left" vertical="center" wrapText="1"/>
      <protection/>
    </xf>
    <xf numFmtId="49" fontId="5" fillId="0" borderId="0" xfId="17" applyNumberFormat="1" applyFont="1" applyAlignment="1">
      <alignment horizontal="left" vertical="center" wrapText="1"/>
      <protection/>
    </xf>
    <xf numFmtId="0" fontId="16" fillId="0" borderId="0" xfId="18" applyFont="1" applyAlignment="1">
      <alignment horizontal="left" vertical="justify"/>
      <protection/>
    </xf>
  </cellXfs>
  <cellStyles count="17">
    <cellStyle name="Normal" xfId="0"/>
    <cellStyle name="Normal_El. 7.3" xfId="15"/>
    <cellStyle name="Normal_El. 7.4" xfId="16"/>
    <cellStyle name="Normal_El. 7.5" xfId="17"/>
    <cellStyle name="Normal_El.7.2" xfId="18"/>
    <cellStyle name="Normal_Spravki_kod" xfId="19"/>
    <cellStyle name="Normal_Баланс" xfId="20"/>
    <cellStyle name="Normal_Отч.парич.поток" xfId="21"/>
    <cellStyle name="Normal_Отч.прих-разх" xfId="22"/>
    <cellStyle name="Normal_Отч.собств.кап." xfId="23"/>
    <cellStyle name="Currency" xfId="24"/>
    <cellStyle name="Currency [0]" xfId="25"/>
    <cellStyle name="Comma" xfId="26"/>
    <cellStyle name="Comma [0]" xfId="27"/>
    <cellStyle name="Followed Hyperlink" xfId="28"/>
    <cellStyle name="Percent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4" t="s">
        <v>858</v>
      </c>
      <c r="B3" s="545"/>
      <c r="C3" s="545"/>
      <c r="D3" s="545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/>
      <c r="G4" s="6"/>
      <c r="H4" s="7"/>
    </row>
    <row r="5" spans="1:8" ht="15">
      <c r="A5" s="30" t="s">
        <v>877</v>
      </c>
      <c r="B5" s="15"/>
      <c r="C5" s="16"/>
      <c r="D5" s="18"/>
      <c r="E5" s="19"/>
      <c r="F5" s="20"/>
      <c r="G5" s="6"/>
      <c r="H5" s="31" t="s">
        <v>124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16" t="s">
        <v>125</v>
      </c>
      <c r="B7" s="517" t="s">
        <v>5</v>
      </c>
      <c r="C7" s="518" t="s">
        <v>6</v>
      </c>
      <c r="D7" s="518" t="s">
        <v>126</v>
      </c>
      <c r="E7" s="519" t="s">
        <v>127</v>
      </c>
      <c r="F7" s="517" t="s">
        <v>5</v>
      </c>
      <c r="G7" s="518" t="s">
        <v>128</v>
      </c>
      <c r="H7" s="518" t="s">
        <v>7</v>
      </c>
    </row>
    <row r="8" spans="1:8" s="21" customFormat="1" ht="15.75">
      <c r="A8" s="32" t="s">
        <v>9</v>
      </c>
      <c r="B8" s="32" t="s">
        <v>10</v>
      </c>
      <c r="C8" s="32">
        <v>1</v>
      </c>
      <c r="D8" s="32">
        <v>2</v>
      </c>
      <c r="E8" s="33" t="s">
        <v>9</v>
      </c>
      <c r="F8" s="32" t="s">
        <v>10</v>
      </c>
      <c r="G8" s="32">
        <v>1</v>
      </c>
      <c r="H8" s="32">
        <v>2</v>
      </c>
    </row>
    <row r="9" spans="1:8" ht="12.75">
      <c r="A9" s="34" t="s">
        <v>129</v>
      </c>
      <c r="B9" s="35"/>
      <c r="C9" s="36"/>
      <c r="D9" s="36"/>
      <c r="E9" s="34" t="s">
        <v>130</v>
      </c>
      <c r="F9" s="37"/>
      <c r="G9" s="38"/>
      <c r="H9" s="38"/>
    </row>
    <row r="10" spans="1:8" ht="12.75">
      <c r="A10" s="39" t="s">
        <v>131</v>
      </c>
      <c r="B10" s="40"/>
      <c r="C10" s="36"/>
      <c r="D10" s="36"/>
      <c r="E10" s="41" t="s">
        <v>132</v>
      </c>
      <c r="F10" s="42"/>
      <c r="G10" s="38"/>
      <c r="H10" s="38"/>
    </row>
    <row r="11" spans="1:8" ht="12.75">
      <c r="A11" s="39" t="s">
        <v>133</v>
      </c>
      <c r="B11" s="43" t="s">
        <v>134</v>
      </c>
      <c r="C11" s="44">
        <v>0</v>
      </c>
      <c r="D11" s="44">
        <v>0</v>
      </c>
      <c r="E11" s="41" t="s">
        <v>135</v>
      </c>
      <c r="F11" s="45" t="s">
        <v>136</v>
      </c>
      <c r="G11" s="44">
        <v>21000</v>
      </c>
      <c r="H11" s="44">
        <v>21000</v>
      </c>
    </row>
    <row r="12" spans="1:8" ht="12.75">
      <c r="A12" s="39" t="s">
        <v>137</v>
      </c>
      <c r="B12" s="43" t="s">
        <v>138</v>
      </c>
      <c r="C12" s="44">
        <v>0</v>
      </c>
      <c r="D12" s="44">
        <v>0</v>
      </c>
      <c r="E12" s="41" t="s">
        <v>139</v>
      </c>
      <c r="F12" s="45" t="s">
        <v>140</v>
      </c>
      <c r="G12" s="44">
        <v>21000</v>
      </c>
      <c r="H12" s="44">
        <v>21000</v>
      </c>
    </row>
    <row r="13" spans="1:8" ht="12.75">
      <c r="A13" s="39" t="s">
        <v>141</v>
      </c>
      <c r="B13" s="43" t="s">
        <v>142</v>
      </c>
      <c r="C13" s="44">
        <v>2</v>
      </c>
      <c r="D13" s="44">
        <v>1</v>
      </c>
      <c r="E13" s="41" t="s">
        <v>143</v>
      </c>
      <c r="F13" s="45" t="s">
        <v>144</v>
      </c>
      <c r="G13" s="44">
        <v>0</v>
      </c>
      <c r="H13" s="44">
        <v>0</v>
      </c>
    </row>
    <row r="14" spans="1:8" ht="12.75">
      <c r="A14" s="39" t="s">
        <v>145</v>
      </c>
      <c r="B14" s="43" t="s">
        <v>146</v>
      </c>
      <c r="C14" s="44">
        <v>0</v>
      </c>
      <c r="D14" s="44">
        <v>0</v>
      </c>
      <c r="E14" s="46" t="s">
        <v>147</v>
      </c>
      <c r="F14" s="45" t="s">
        <v>148</v>
      </c>
      <c r="G14" s="44">
        <v>0</v>
      </c>
      <c r="H14" s="44">
        <v>0</v>
      </c>
    </row>
    <row r="15" spans="1:8" ht="12.75">
      <c r="A15" s="39" t="s">
        <v>149</v>
      </c>
      <c r="B15" s="43" t="s">
        <v>150</v>
      </c>
      <c r="C15" s="44">
        <v>0</v>
      </c>
      <c r="D15" s="44">
        <v>0</v>
      </c>
      <c r="E15" s="46" t="s">
        <v>151</v>
      </c>
      <c r="F15" s="45" t="s">
        <v>152</v>
      </c>
      <c r="G15" s="44">
        <v>0</v>
      </c>
      <c r="H15" s="44">
        <v>0</v>
      </c>
    </row>
    <row r="16" spans="1:8" ht="12.75">
      <c r="A16" s="39" t="s">
        <v>153</v>
      </c>
      <c r="B16" s="47" t="s">
        <v>154</v>
      </c>
      <c r="C16" s="44">
        <v>0</v>
      </c>
      <c r="D16" s="44">
        <v>0</v>
      </c>
      <c r="E16" s="46" t="s">
        <v>155</v>
      </c>
      <c r="F16" s="45" t="s">
        <v>156</v>
      </c>
      <c r="G16" s="44">
        <v>0</v>
      </c>
      <c r="H16" s="44">
        <v>0</v>
      </c>
    </row>
    <row r="17" spans="1:8" ht="25.5">
      <c r="A17" s="39" t="s">
        <v>157</v>
      </c>
      <c r="B17" s="43" t="s">
        <v>158</v>
      </c>
      <c r="C17" s="44">
        <v>0</v>
      </c>
      <c r="D17" s="44">
        <v>0</v>
      </c>
      <c r="E17" s="48" t="s">
        <v>159</v>
      </c>
      <c r="F17" s="49" t="s">
        <v>160</v>
      </c>
      <c r="G17" s="50">
        <f>G11+G14+G15+G16</f>
        <v>21000</v>
      </c>
      <c r="H17" s="50">
        <f>H11+H14+H15+H16</f>
        <v>21000</v>
      </c>
    </row>
    <row r="18" spans="1:8" ht="12.75">
      <c r="A18" s="39" t="s">
        <v>161</v>
      </c>
      <c r="B18" s="43" t="s">
        <v>162</v>
      </c>
      <c r="C18" s="44">
        <v>4</v>
      </c>
      <c r="D18" s="44">
        <v>4</v>
      </c>
      <c r="E18" s="41" t="s">
        <v>163</v>
      </c>
      <c r="F18" s="51"/>
      <c r="G18" s="52"/>
      <c r="H18" s="52"/>
    </row>
    <row r="19" spans="1:8" ht="12.75">
      <c r="A19" s="53" t="s">
        <v>33</v>
      </c>
      <c r="B19" s="54" t="s">
        <v>164</v>
      </c>
      <c r="C19" s="50">
        <f>SUM(C11:C18)</f>
        <v>6</v>
      </c>
      <c r="D19" s="50">
        <f>SUM(D11:D18)</f>
        <v>5</v>
      </c>
      <c r="E19" s="41" t="s">
        <v>165</v>
      </c>
      <c r="F19" s="45" t="s">
        <v>166</v>
      </c>
      <c r="G19" s="44">
        <v>0</v>
      </c>
      <c r="H19" s="44">
        <v>0</v>
      </c>
    </row>
    <row r="20" spans="1:8" ht="25.5">
      <c r="A20" s="39" t="s">
        <v>167</v>
      </c>
      <c r="B20" s="54" t="s">
        <v>168</v>
      </c>
      <c r="C20" s="44">
        <v>0</v>
      </c>
      <c r="D20" s="44">
        <v>0</v>
      </c>
      <c r="E20" s="41" t="s">
        <v>169</v>
      </c>
      <c r="F20" s="45" t="s">
        <v>170</v>
      </c>
      <c r="G20" s="44">
        <v>0</v>
      </c>
      <c r="H20" s="44">
        <v>0</v>
      </c>
    </row>
    <row r="21" spans="1:8" ht="12.75">
      <c r="A21" s="39" t="s">
        <v>171</v>
      </c>
      <c r="B21" s="55" t="s">
        <v>172</v>
      </c>
      <c r="C21" s="44">
        <v>0</v>
      </c>
      <c r="D21" s="44">
        <v>0</v>
      </c>
      <c r="E21" s="56" t="s">
        <v>173</v>
      </c>
      <c r="F21" s="45" t="s">
        <v>174</v>
      </c>
      <c r="G21" s="57">
        <v>2913</v>
      </c>
      <c r="H21" s="57">
        <v>2913</v>
      </c>
    </row>
    <row r="22" spans="1:8" ht="12.75">
      <c r="A22" s="39" t="s">
        <v>175</v>
      </c>
      <c r="B22" s="43"/>
      <c r="C22" s="57"/>
      <c r="D22" s="57"/>
      <c r="E22" s="46" t="s">
        <v>176</v>
      </c>
      <c r="F22" s="45" t="s">
        <v>177</v>
      </c>
      <c r="G22" s="44">
        <v>2913</v>
      </c>
      <c r="H22" s="44">
        <v>2913</v>
      </c>
    </row>
    <row r="23" spans="1:8" ht="12.75">
      <c r="A23" s="39" t="s">
        <v>178</v>
      </c>
      <c r="B23" s="43" t="s">
        <v>179</v>
      </c>
      <c r="C23" s="44">
        <v>0</v>
      </c>
      <c r="D23" s="44">
        <v>0</v>
      </c>
      <c r="E23" s="58" t="s">
        <v>180</v>
      </c>
      <c r="F23" s="45" t="s">
        <v>181</v>
      </c>
      <c r="G23" s="44">
        <v>0</v>
      </c>
      <c r="H23" s="44">
        <v>0</v>
      </c>
    </row>
    <row r="24" spans="1:8" ht="12.75">
      <c r="A24" s="39" t="s">
        <v>182</v>
      </c>
      <c r="B24" s="43" t="s">
        <v>183</v>
      </c>
      <c r="C24" s="44">
        <v>0</v>
      </c>
      <c r="D24" s="44">
        <v>0</v>
      </c>
      <c r="E24" s="41" t="s">
        <v>184</v>
      </c>
      <c r="F24" s="45" t="s">
        <v>185</v>
      </c>
      <c r="G24" s="44">
        <v>0</v>
      </c>
      <c r="H24" s="44">
        <v>0</v>
      </c>
    </row>
    <row r="25" spans="1:8" ht="12.75">
      <c r="A25" s="39" t="s">
        <v>186</v>
      </c>
      <c r="B25" s="43" t="s">
        <v>187</v>
      </c>
      <c r="C25" s="44">
        <v>0</v>
      </c>
      <c r="D25" s="44">
        <v>0</v>
      </c>
      <c r="E25" s="59" t="s">
        <v>71</v>
      </c>
      <c r="F25" s="49" t="s">
        <v>188</v>
      </c>
      <c r="G25" s="50">
        <f>SUM(G19+G20+G21)</f>
        <v>2913</v>
      </c>
      <c r="H25" s="50">
        <f>SUM(H19+H20+H21)</f>
        <v>2913</v>
      </c>
    </row>
    <row r="26" spans="1:8" ht="12.75">
      <c r="A26" s="39" t="s">
        <v>29</v>
      </c>
      <c r="B26" s="43" t="s">
        <v>189</v>
      </c>
      <c r="C26" s="44">
        <v>0</v>
      </c>
      <c r="D26" s="44">
        <v>0</v>
      </c>
      <c r="E26" s="41" t="s">
        <v>190</v>
      </c>
      <c r="F26" s="51"/>
      <c r="G26" s="52"/>
      <c r="H26" s="52"/>
    </row>
    <row r="27" spans="1:8" ht="12.75">
      <c r="A27" s="53" t="s">
        <v>191</v>
      </c>
      <c r="B27" s="55" t="s">
        <v>192</v>
      </c>
      <c r="C27" s="50">
        <f>SUM(C23:C26)</f>
        <v>0</v>
      </c>
      <c r="D27" s="50">
        <f>SUM(D23:D26)</f>
        <v>0</v>
      </c>
      <c r="E27" s="58" t="s">
        <v>193</v>
      </c>
      <c r="F27" s="45" t="s">
        <v>194</v>
      </c>
      <c r="G27" s="57">
        <f>SUM(G28:G30)</f>
        <v>2754</v>
      </c>
      <c r="H27" s="57">
        <f>SUM(H28:H30)</f>
        <v>0</v>
      </c>
    </row>
    <row r="28" spans="1:8" ht="12.75">
      <c r="A28" s="39"/>
      <c r="B28" s="43"/>
      <c r="C28" s="57"/>
      <c r="D28" s="57"/>
      <c r="E28" s="41" t="s">
        <v>195</v>
      </c>
      <c r="F28" s="45" t="s">
        <v>196</v>
      </c>
      <c r="G28" s="44">
        <v>2754</v>
      </c>
      <c r="H28" s="44">
        <v>0</v>
      </c>
    </row>
    <row r="29" spans="1:8" ht="12.75">
      <c r="A29" s="39" t="s">
        <v>197</v>
      </c>
      <c r="B29" s="43"/>
      <c r="C29" s="57"/>
      <c r="D29" s="57"/>
      <c r="E29" s="56" t="s">
        <v>198</v>
      </c>
      <c r="F29" s="45" t="s">
        <v>199</v>
      </c>
      <c r="G29" s="44">
        <v>0</v>
      </c>
      <c r="H29" s="44">
        <v>0</v>
      </c>
    </row>
    <row r="30" spans="1:8" ht="25.5">
      <c r="A30" s="39" t="s">
        <v>200</v>
      </c>
      <c r="B30" s="43" t="s">
        <v>201</v>
      </c>
      <c r="C30" s="44">
        <v>0</v>
      </c>
      <c r="D30" s="44">
        <v>0</v>
      </c>
      <c r="E30" s="41" t="s">
        <v>202</v>
      </c>
      <c r="F30" s="45" t="s">
        <v>203</v>
      </c>
      <c r="G30" s="44"/>
      <c r="H30" s="44"/>
    </row>
    <row r="31" spans="1:8" ht="12.75">
      <c r="A31" s="39" t="s">
        <v>204</v>
      </c>
      <c r="B31" s="43" t="s">
        <v>205</v>
      </c>
      <c r="C31" s="44">
        <v>0</v>
      </c>
      <c r="D31" s="44">
        <v>0</v>
      </c>
      <c r="E31" s="58" t="s">
        <v>206</v>
      </c>
      <c r="F31" s="45" t="s">
        <v>207</v>
      </c>
      <c r="G31" s="44">
        <v>813</v>
      </c>
      <c r="H31" s="44">
        <v>2754</v>
      </c>
    </row>
    <row r="32" spans="1:8" ht="12.75">
      <c r="A32" s="53" t="s">
        <v>208</v>
      </c>
      <c r="B32" s="55" t="s">
        <v>209</v>
      </c>
      <c r="C32" s="50">
        <f>C30+C31</f>
        <v>0</v>
      </c>
      <c r="D32" s="50">
        <f>D30+D31</f>
        <v>0</v>
      </c>
      <c r="E32" s="46" t="s">
        <v>210</v>
      </c>
      <c r="F32" s="45" t="s">
        <v>211</v>
      </c>
      <c r="G32" s="44"/>
      <c r="H32" s="44">
        <v>0</v>
      </c>
    </row>
    <row r="33" spans="1:8" ht="12.75">
      <c r="A33" s="39" t="s">
        <v>212</v>
      </c>
      <c r="B33" s="47"/>
      <c r="C33" s="57"/>
      <c r="D33" s="57"/>
      <c r="E33" s="59" t="s">
        <v>68</v>
      </c>
      <c r="F33" s="49" t="s">
        <v>213</v>
      </c>
      <c r="G33" s="50">
        <f>G27+G31+G32</f>
        <v>3567</v>
      </c>
      <c r="H33" s="50">
        <f>H27+H31+H32</f>
        <v>2754</v>
      </c>
    </row>
    <row r="34" spans="1:8" ht="12.75">
      <c r="A34" s="39" t="s">
        <v>874</v>
      </c>
      <c r="B34" s="47" t="s">
        <v>214</v>
      </c>
      <c r="C34" s="57">
        <f>SUM(C35:C38)</f>
        <v>23257</v>
      </c>
      <c r="D34" s="57">
        <f>SUM(D35:D38)</f>
        <v>23257</v>
      </c>
      <c r="E34" s="41"/>
      <c r="F34" s="60"/>
      <c r="G34" s="52"/>
      <c r="H34" s="52"/>
    </row>
    <row r="35" spans="1:8" ht="12.75">
      <c r="A35" s="39" t="s">
        <v>215</v>
      </c>
      <c r="B35" s="43" t="s">
        <v>216</v>
      </c>
      <c r="C35" s="44">
        <v>15341</v>
      </c>
      <c r="D35" s="44">
        <v>15341</v>
      </c>
      <c r="E35" s="61"/>
      <c r="F35" s="62"/>
      <c r="G35" s="52"/>
      <c r="H35" s="52"/>
    </row>
    <row r="36" spans="1:8" ht="12.75">
      <c r="A36" s="39" t="s">
        <v>217</v>
      </c>
      <c r="B36" s="43" t="s">
        <v>218</v>
      </c>
      <c r="C36" s="44">
        <v>0</v>
      </c>
      <c r="D36" s="44">
        <v>0</v>
      </c>
      <c r="E36" s="63" t="s">
        <v>219</v>
      </c>
      <c r="F36" s="60" t="s">
        <v>220</v>
      </c>
      <c r="G36" s="50">
        <f>SUM(G17+G25+G33)</f>
        <v>27480</v>
      </c>
      <c r="H36" s="50">
        <f>SUM(H17+H25+H33)</f>
        <v>26667</v>
      </c>
    </row>
    <row r="37" spans="1:8" ht="12.75">
      <c r="A37" s="39" t="s">
        <v>221</v>
      </c>
      <c r="B37" s="43" t="s">
        <v>222</v>
      </c>
      <c r="C37" s="44">
        <v>7916</v>
      </c>
      <c r="D37" s="44">
        <v>7916</v>
      </c>
      <c r="E37" s="41"/>
      <c r="F37" s="60"/>
      <c r="G37" s="52"/>
      <c r="H37" s="52"/>
    </row>
    <row r="38" spans="1:8" ht="12.75">
      <c r="A38" s="39" t="s">
        <v>223</v>
      </c>
      <c r="B38" s="43" t="s">
        <v>224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225</v>
      </c>
      <c r="B39" s="65" t="s">
        <v>226</v>
      </c>
      <c r="C39" s="57">
        <v>0</v>
      </c>
      <c r="D39" s="57">
        <v>0</v>
      </c>
      <c r="E39" s="66" t="s">
        <v>227</v>
      </c>
      <c r="F39" s="60" t="s">
        <v>228</v>
      </c>
      <c r="G39" s="67">
        <v>0</v>
      </c>
      <c r="H39" s="67">
        <v>0</v>
      </c>
    </row>
    <row r="40" spans="1:8" ht="12.75">
      <c r="A40" s="39" t="s">
        <v>229</v>
      </c>
      <c r="B40" s="65" t="s">
        <v>230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231</v>
      </c>
      <c r="B41" s="65" t="s">
        <v>232</v>
      </c>
      <c r="C41" s="44">
        <v>0</v>
      </c>
      <c r="D41" s="44">
        <v>0</v>
      </c>
      <c r="E41" s="56" t="s">
        <v>233</v>
      </c>
      <c r="F41" s="62"/>
      <c r="G41" s="52"/>
      <c r="H41" s="52"/>
    </row>
    <row r="42" spans="1:8" ht="12.75">
      <c r="A42" s="39" t="s">
        <v>234</v>
      </c>
      <c r="B42" s="65" t="s">
        <v>235</v>
      </c>
      <c r="C42" s="44">
        <v>0</v>
      </c>
      <c r="D42" s="44">
        <v>0</v>
      </c>
      <c r="E42" s="41" t="s">
        <v>236</v>
      </c>
      <c r="F42" s="62"/>
      <c r="G42" s="52"/>
      <c r="H42" s="52"/>
    </row>
    <row r="43" spans="1:8" ht="12.75">
      <c r="A43" s="39" t="s">
        <v>237</v>
      </c>
      <c r="B43" s="65" t="s">
        <v>238</v>
      </c>
      <c r="C43" s="44">
        <v>0</v>
      </c>
      <c r="D43" s="44">
        <v>0</v>
      </c>
      <c r="E43" s="46" t="s">
        <v>239</v>
      </c>
      <c r="F43" s="45" t="s">
        <v>240</v>
      </c>
      <c r="G43" s="44">
        <v>0</v>
      </c>
      <c r="H43" s="44">
        <v>0</v>
      </c>
    </row>
    <row r="44" spans="1:8" ht="25.5">
      <c r="A44" s="39" t="s">
        <v>241</v>
      </c>
      <c r="B44" s="65" t="s">
        <v>242</v>
      </c>
      <c r="C44" s="44">
        <v>13</v>
      </c>
      <c r="D44" s="44">
        <v>13</v>
      </c>
      <c r="E44" s="68" t="s">
        <v>243</v>
      </c>
      <c r="F44" s="45" t="s">
        <v>244</v>
      </c>
      <c r="G44" s="44">
        <v>0</v>
      </c>
      <c r="H44" s="44">
        <v>0</v>
      </c>
    </row>
    <row r="45" spans="1:8" ht="12.75">
      <c r="A45" s="53" t="s">
        <v>245</v>
      </c>
      <c r="B45" s="54" t="s">
        <v>246</v>
      </c>
      <c r="C45" s="50">
        <f>SUM(C34+C39+C44)</f>
        <v>23270</v>
      </c>
      <c r="D45" s="50">
        <f>SUM(D34+D39+D44)</f>
        <v>23270</v>
      </c>
      <c r="E45" s="56" t="s">
        <v>247</v>
      </c>
      <c r="F45" s="45" t="s">
        <v>248</v>
      </c>
      <c r="G45" s="44">
        <v>0</v>
      </c>
      <c r="H45" s="44">
        <v>0</v>
      </c>
    </row>
    <row r="46" spans="1:8" ht="12.75">
      <c r="A46" s="39" t="s">
        <v>249</v>
      </c>
      <c r="B46" s="43"/>
      <c r="C46" s="57"/>
      <c r="D46" s="57"/>
      <c r="E46" s="41" t="s">
        <v>250</v>
      </c>
      <c r="F46" s="45" t="s">
        <v>251</v>
      </c>
      <c r="G46" s="44">
        <v>0</v>
      </c>
      <c r="H46" s="44">
        <v>0</v>
      </c>
    </row>
    <row r="47" spans="1:8" ht="12.75">
      <c r="A47" s="39" t="s">
        <v>252</v>
      </c>
      <c r="B47" s="43" t="s">
        <v>253</v>
      </c>
      <c r="C47" s="44">
        <v>524</v>
      </c>
      <c r="D47" s="44">
        <v>874</v>
      </c>
      <c r="E47" s="56" t="s">
        <v>254</v>
      </c>
      <c r="F47" s="45" t="s">
        <v>255</v>
      </c>
      <c r="G47" s="44">
        <v>0</v>
      </c>
      <c r="H47" s="44">
        <v>0</v>
      </c>
    </row>
    <row r="48" spans="1:8" ht="12.75">
      <c r="A48" s="39" t="s">
        <v>256</v>
      </c>
      <c r="B48" s="47" t="s">
        <v>257</v>
      </c>
      <c r="C48" s="44">
        <v>680</v>
      </c>
      <c r="D48" s="44">
        <v>500</v>
      </c>
      <c r="E48" s="41" t="s">
        <v>258</v>
      </c>
      <c r="F48" s="45" t="s">
        <v>259</v>
      </c>
      <c r="G48" s="44"/>
      <c r="H48" s="44"/>
    </row>
    <row r="49" spans="1:8" ht="12.75">
      <c r="A49" s="39" t="s">
        <v>260</v>
      </c>
      <c r="B49" s="43" t="s">
        <v>261</v>
      </c>
      <c r="C49" s="44">
        <v>0</v>
      </c>
      <c r="D49" s="44">
        <v>0</v>
      </c>
      <c r="E49" s="66" t="s">
        <v>33</v>
      </c>
      <c r="F49" s="49" t="s">
        <v>262</v>
      </c>
      <c r="G49" s="50">
        <f>SUM(G43:G48)</f>
        <v>0</v>
      </c>
      <c r="H49" s="50">
        <f>SUM(H43:H48)</f>
        <v>0</v>
      </c>
    </row>
    <row r="50" spans="1:8" ht="12.75">
      <c r="A50" s="39" t="s">
        <v>29</v>
      </c>
      <c r="B50" s="43" t="s">
        <v>263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264</v>
      </c>
      <c r="B51" s="54" t="s">
        <v>265</v>
      </c>
      <c r="C51" s="50">
        <f>SUM(C47:C50)</f>
        <v>1204</v>
      </c>
      <c r="D51" s="50">
        <f>SUM(D47:D50)</f>
        <v>1374</v>
      </c>
      <c r="E51" s="66" t="s">
        <v>266</v>
      </c>
      <c r="F51" s="49" t="s">
        <v>267</v>
      </c>
      <c r="G51" s="67">
        <v>0</v>
      </c>
      <c r="H51" s="67">
        <v>0</v>
      </c>
    </row>
    <row r="52" spans="1:8" ht="12.75">
      <c r="A52" s="39" t="s">
        <v>268</v>
      </c>
      <c r="B52" s="54"/>
      <c r="C52" s="57"/>
      <c r="D52" s="57"/>
      <c r="E52" s="63" t="s">
        <v>269</v>
      </c>
      <c r="F52" s="49" t="s">
        <v>270</v>
      </c>
      <c r="G52" s="67">
        <v>0</v>
      </c>
      <c r="H52" s="67">
        <v>0</v>
      </c>
    </row>
    <row r="53" spans="1:8" ht="12.75">
      <c r="A53" s="53" t="s">
        <v>271</v>
      </c>
      <c r="B53" s="54" t="s">
        <v>272</v>
      </c>
      <c r="C53" s="67">
        <v>0</v>
      </c>
      <c r="D53" s="67">
        <v>0</v>
      </c>
      <c r="E53" s="63" t="s">
        <v>273</v>
      </c>
      <c r="F53" s="49" t="s">
        <v>274</v>
      </c>
      <c r="G53" s="67">
        <v>0</v>
      </c>
      <c r="H53" s="67">
        <v>0</v>
      </c>
    </row>
    <row r="54" spans="1:8" ht="12.75">
      <c r="A54" s="53" t="s">
        <v>275</v>
      </c>
      <c r="B54" s="54" t="s">
        <v>276</v>
      </c>
      <c r="C54" s="67">
        <v>0</v>
      </c>
      <c r="D54" s="67">
        <v>0</v>
      </c>
      <c r="E54" s="63" t="s">
        <v>277</v>
      </c>
      <c r="F54" s="49" t="s">
        <v>278</v>
      </c>
      <c r="G54" s="67">
        <v>0</v>
      </c>
      <c r="H54" s="67">
        <v>0</v>
      </c>
    </row>
    <row r="55" spans="1:8" ht="25.5">
      <c r="A55" s="69" t="s">
        <v>279</v>
      </c>
      <c r="B55" s="70" t="s">
        <v>280</v>
      </c>
      <c r="C55" s="50">
        <f>SUM(C19+C20+C21+C27+C32+C45+C51+C53+C54)</f>
        <v>24480</v>
      </c>
      <c r="D55" s="50">
        <f>SUM(D19+D20+D21+D27+D32+D45+D51+D53+D54)</f>
        <v>24649</v>
      </c>
      <c r="E55" s="63" t="s">
        <v>281</v>
      </c>
      <c r="F55" s="60" t="s">
        <v>282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283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284</v>
      </c>
      <c r="B57" s="43"/>
      <c r="C57" s="57"/>
      <c r="D57" s="57"/>
      <c r="E57" s="41" t="s">
        <v>285</v>
      </c>
      <c r="F57" s="60"/>
      <c r="G57" s="57"/>
      <c r="H57" s="57"/>
    </row>
    <row r="58" spans="1:8" ht="12.75">
      <c r="A58" s="39" t="s">
        <v>286</v>
      </c>
      <c r="B58" s="43" t="s">
        <v>287</v>
      </c>
      <c r="C58" s="44">
        <v>0</v>
      </c>
      <c r="D58" s="44">
        <v>0</v>
      </c>
      <c r="E58" s="41" t="s">
        <v>236</v>
      </c>
      <c r="F58" s="45"/>
      <c r="G58" s="57"/>
      <c r="H58" s="57"/>
    </row>
    <row r="59" spans="1:8" ht="25.5">
      <c r="A59" s="39" t="s">
        <v>288</v>
      </c>
      <c r="B59" s="43" t="s">
        <v>289</v>
      </c>
      <c r="C59" s="44">
        <v>0</v>
      </c>
      <c r="D59" s="44">
        <v>0</v>
      </c>
      <c r="E59" s="56" t="s">
        <v>290</v>
      </c>
      <c r="F59" s="45" t="s">
        <v>291</v>
      </c>
      <c r="G59" s="44">
        <v>0</v>
      </c>
      <c r="H59" s="44">
        <v>0</v>
      </c>
    </row>
    <row r="60" spans="1:8" ht="12.75">
      <c r="A60" s="39" t="s">
        <v>292</v>
      </c>
      <c r="B60" s="43" t="s">
        <v>293</v>
      </c>
      <c r="C60" s="44">
        <v>0</v>
      </c>
      <c r="D60" s="44">
        <v>0</v>
      </c>
      <c r="E60" s="41" t="s">
        <v>294</v>
      </c>
      <c r="F60" s="45" t="s">
        <v>295</v>
      </c>
      <c r="G60" s="44">
        <v>0</v>
      </c>
      <c r="H60" s="44">
        <v>0</v>
      </c>
    </row>
    <row r="61" spans="1:8" ht="12.75">
      <c r="A61" s="39" t="s">
        <v>296</v>
      </c>
      <c r="B61" s="47" t="s">
        <v>297</v>
      </c>
      <c r="C61" s="44">
        <v>0</v>
      </c>
      <c r="D61" s="44">
        <v>0</v>
      </c>
      <c r="E61" s="46" t="s">
        <v>298</v>
      </c>
      <c r="F61" s="45" t="s">
        <v>299</v>
      </c>
      <c r="G61" s="57">
        <f>SUM(G62:G68)</f>
        <v>995</v>
      </c>
      <c r="H61" s="57">
        <f>SUM(H62:H68)</f>
        <v>990</v>
      </c>
    </row>
    <row r="62" spans="1:8" ht="12.75">
      <c r="A62" s="39" t="s">
        <v>300</v>
      </c>
      <c r="B62" s="47" t="s">
        <v>301</v>
      </c>
      <c r="C62" s="44">
        <v>0</v>
      </c>
      <c r="D62" s="44">
        <v>0</v>
      </c>
      <c r="E62" s="46" t="s">
        <v>302</v>
      </c>
      <c r="F62" s="45" t="s">
        <v>303</v>
      </c>
      <c r="G62" s="44">
        <v>993</v>
      </c>
      <c r="H62" s="44">
        <v>986</v>
      </c>
    </row>
    <row r="63" spans="1:8" ht="12.75">
      <c r="A63" s="39" t="s">
        <v>304</v>
      </c>
      <c r="B63" s="43" t="s">
        <v>305</v>
      </c>
      <c r="C63" s="44">
        <v>0</v>
      </c>
      <c r="D63" s="44">
        <v>0</v>
      </c>
      <c r="E63" s="41" t="s">
        <v>306</v>
      </c>
      <c r="F63" s="45" t="s">
        <v>307</v>
      </c>
      <c r="G63" s="44">
        <v>0</v>
      </c>
      <c r="H63" s="44">
        <v>0</v>
      </c>
    </row>
    <row r="64" spans="1:8" ht="12.75">
      <c r="A64" s="53" t="s">
        <v>33</v>
      </c>
      <c r="B64" s="54" t="s">
        <v>308</v>
      </c>
      <c r="C64" s="50">
        <f>SUM(C58:C63)</f>
        <v>0</v>
      </c>
      <c r="D64" s="50">
        <f>SUM(D58:D63)</f>
        <v>0</v>
      </c>
      <c r="E64" s="41" t="s">
        <v>309</v>
      </c>
      <c r="F64" s="45" t="s">
        <v>310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311</v>
      </c>
      <c r="F65" s="45" t="s">
        <v>312</v>
      </c>
      <c r="G65" s="44">
        <v>0</v>
      </c>
      <c r="H65" s="44">
        <v>0</v>
      </c>
    </row>
    <row r="66" spans="1:8" ht="12.75">
      <c r="A66" s="39" t="s">
        <v>313</v>
      </c>
      <c r="B66" s="43"/>
      <c r="C66" s="57"/>
      <c r="D66" s="57"/>
      <c r="E66" s="41" t="s">
        <v>314</v>
      </c>
      <c r="F66" s="45" t="s">
        <v>315</v>
      </c>
      <c r="G66" s="44">
        <v>1</v>
      </c>
      <c r="H66" s="44">
        <v>3</v>
      </c>
    </row>
    <row r="67" spans="1:8" ht="12.75">
      <c r="A67" s="39" t="s">
        <v>316</v>
      </c>
      <c r="B67" s="43" t="s">
        <v>317</v>
      </c>
      <c r="C67" s="44">
        <v>3159</v>
      </c>
      <c r="D67" s="44">
        <v>2103</v>
      </c>
      <c r="E67" s="41" t="s">
        <v>318</v>
      </c>
      <c r="F67" s="45" t="s">
        <v>319</v>
      </c>
      <c r="G67" s="44">
        <v>1</v>
      </c>
      <c r="H67" s="44">
        <v>1</v>
      </c>
    </row>
    <row r="68" spans="1:8" ht="12.75">
      <c r="A68" s="39" t="s">
        <v>320</v>
      </c>
      <c r="B68" s="43" t="s">
        <v>321</v>
      </c>
      <c r="C68" s="44">
        <v>0</v>
      </c>
      <c r="D68" s="44">
        <v>0</v>
      </c>
      <c r="E68" s="41" t="s">
        <v>322</v>
      </c>
      <c r="F68" s="45" t="s">
        <v>323</v>
      </c>
      <c r="G68" s="44">
        <v>0</v>
      </c>
      <c r="H68" s="44">
        <v>0</v>
      </c>
    </row>
    <row r="69" spans="1:8" ht="12.75">
      <c r="A69" s="39" t="s">
        <v>324</v>
      </c>
      <c r="B69" s="43" t="s">
        <v>325</v>
      </c>
      <c r="C69" s="44">
        <v>0</v>
      </c>
      <c r="D69" s="44">
        <v>0</v>
      </c>
      <c r="E69" s="56" t="s">
        <v>29</v>
      </c>
      <c r="F69" s="45" t="s">
        <v>326</v>
      </c>
      <c r="G69" s="44">
        <v>0</v>
      </c>
      <c r="H69" s="44">
        <v>0</v>
      </c>
    </row>
    <row r="70" spans="1:8" ht="12.75">
      <c r="A70" s="39" t="s">
        <v>327</v>
      </c>
      <c r="B70" s="43" t="s">
        <v>328</v>
      </c>
      <c r="C70" s="44">
        <v>500</v>
      </c>
      <c r="D70" s="44">
        <v>500</v>
      </c>
      <c r="E70" s="41" t="s">
        <v>329</v>
      </c>
      <c r="F70" s="45" t="s">
        <v>330</v>
      </c>
      <c r="G70" s="44">
        <v>0</v>
      </c>
      <c r="H70" s="44">
        <v>0</v>
      </c>
    </row>
    <row r="71" spans="1:8" ht="12.75">
      <c r="A71" s="39" t="s">
        <v>331</v>
      </c>
      <c r="B71" s="43" t="s">
        <v>332</v>
      </c>
      <c r="C71" s="44">
        <v>0</v>
      </c>
      <c r="D71" s="44">
        <v>0</v>
      </c>
      <c r="E71" s="59" t="s">
        <v>159</v>
      </c>
      <c r="F71" s="71" t="s">
        <v>333</v>
      </c>
      <c r="G71" s="50">
        <f>G59+G60+G61+G69+G70</f>
        <v>995</v>
      </c>
      <c r="H71" s="50">
        <f>H59+H60+H61+H69+H70</f>
        <v>990</v>
      </c>
    </row>
    <row r="72" spans="1:8" ht="12.75">
      <c r="A72" s="39" t="s">
        <v>334</v>
      </c>
      <c r="B72" s="43" t="s">
        <v>335</v>
      </c>
      <c r="C72" s="44">
        <v>0</v>
      </c>
      <c r="D72" s="44">
        <v>0</v>
      </c>
      <c r="E72" s="46"/>
      <c r="F72" s="45"/>
      <c r="G72" s="57"/>
      <c r="H72" s="57"/>
    </row>
    <row r="73" spans="1:8" ht="12.75">
      <c r="A73" s="39" t="s">
        <v>336</v>
      </c>
      <c r="B73" s="43" t="s">
        <v>337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338</v>
      </c>
      <c r="B74" s="43" t="s">
        <v>339</v>
      </c>
      <c r="C74" s="44">
        <v>25</v>
      </c>
      <c r="D74" s="44">
        <v>17</v>
      </c>
      <c r="E74" s="63" t="s">
        <v>340</v>
      </c>
      <c r="F74" s="73" t="s">
        <v>341</v>
      </c>
      <c r="G74" s="67">
        <v>0</v>
      </c>
      <c r="H74" s="67">
        <v>0</v>
      </c>
    </row>
    <row r="75" spans="1:8" ht="12.75">
      <c r="A75" s="53" t="s">
        <v>71</v>
      </c>
      <c r="B75" s="54" t="s">
        <v>342</v>
      </c>
      <c r="C75" s="50">
        <f>SUM(C67+C68+C69+C70+C71+C72+C73+C74)</f>
        <v>3684</v>
      </c>
      <c r="D75" s="50">
        <f>SUM(D67+D68+D69+D70+D71+D72+D73+D74)</f>
        <v>2620</v>
      </c>
      <c r="E75" s="66" t="s">
        <v>269</v>
      </c>
      <c r="F75" s="49" t="s">
        <v>343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344</v>
      </c>
      <c r="F76" s="49" t="s">
        <v>345</v>
      </c>
      <c r="G76" s="67">
        <v>0</v>
      </c>
      <c r="H76" s="67">
        <v>0</v>
      </c>
    </row>
    <row r="77" spans="1:8" ht="12.75">
      <c r="A77" s="39" t="s">
        <v>346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347</v>
      </c>
      <c r="B78" s="43" t="s">
        <v>348</v>
      </c>
      <c r="C78" s="44">
        <v>200</v>
      </c>
      <c r="D78" s="44">
        <v>0</v>
      </c>
      <c r="E78" s="41"/>
      <c r="F78" s="62"/>
      <c r="G78" s="52"/>
      <c r="H78" s="52"/>
    </row>
    <row r="79" spans="1:8" ht="12.75">
      <c r="A79" s="39" t="s">
        <v>349</v>
      </c>
      <c r="B79" s="43" t="s">
        <v>350</v>
      </c>
      <c r="C79" s="44">
        <v>0</v>
      </c>
      <c r="D79" s="44">
        <v>0</v>
      </c>
      <c r="E79" s="66" t="s">
        <v>351</v>
      </c>
      <c r="F79" s="60" t="s">
        <v>352</v>
      </c>
      <c r="G79" s="50">
        <f>G71+G74+G75+G76</f>
        <v>995</v>
      </c>
      <c r="H79" s="50">
        <f>H71+H74+H75+H76</f>
        <v>990</v>
      </c>
    </row>
    <row r="80" spans="1:8" ht="12.75">
      <c r="A80" s="39" t="s">
        <v>353</v>
      </c>
      <c r="B80" s="43" t="s">
        <v>354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355</v>
      </c>
      <c r="B81" s="43" t="s">
        <v>356</v>
      </c>
      <c r="C81" s="44">
        <v>200</v>
      </c>
      <c r="D81" s="44">
        <v>0</v>
      </c>
      <c r="E81" s="72"/>
      <c r="F81" s="77"/>
      <c r="G81" s="76"/>
      <c r="H81" s="76"/>
    </row>
    <row r="82" spans="1:8" ht="12.75">
      <c r="A82" s="39" t="s">
        <v>357</v>
      </c>
      <c r="B82" s="43" t="s">
        <v>358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241</v>
      </c>
      <c r="B83" s="43" t="s">
        <v>359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360</v>
      </c>
      <c r="B84" s="54" t="s">
        <v>361</v>
      </c>
      <c r="C84" s="50">
        <f>C83+C82+C78</f>
        <v>200</v>
      </c>
      <c r="D84" s="50">
        <f>D83+D82+D78</f>
        <v>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362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363</v>
      </c>
      <c r="B87" s="43" t="s">
        <v>364</v>
      </c>
      <c r="C87" s="44">
        <v>6</v>
      </c>
      <c r="D87" s="44">
        <v>3</v>
      </c>
      <c r="E87" s="72"/>
      <c r="F87" s="77"/>
      <c r="G87" s="76"/>
      <c r="H87" s="76"/>
    </row>
    <row r="88" spans="1:8" ht="12.75">
      <c r="A88" s="39" t="s">
        <v>365</v>
      </c>
      <c r="B88" s="43" t="s">
        <v>366</v>
      </c>
      <c r="C88" s="44">
        <v>85</v>
      </c>
      <c r="D88" s="44">
        <v>357</v>
      </c>
      <c r="E88" s="64"/>
      <c r="F88" s="77"/>
      <c r="G88" s="76"/>
      <c r="H88" s="76"/>
    </row>
    <row r="89" spans="1:8" ht="12.75">
      <c r="A89" s="39" t="s">
        <v>367</v>
      </c>
      <c r="B89" s="43" t="s">
        <v>368</v>
      </c>
      <c r="C89" s="44">
        <v>16</v>
      </c>
      <c r="D89" s="44">
        <v>21</v>
      </c>
      <c r="E89" s="64"/>
      <c r="F89" s="77"/>
      <c r="G89" s="76"/>
      <c r="H89" s="76"/>
    </row>
    <row r="90" spans="1:8" ht="12.75">
      <c r="A90" s="39" t="s">
        <v>369</v>
      </c>
      <c r="B90" s="43" t="s">
        <v>370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371</v>
      </c>
      <c r="B91" s="54" t="s">
        <v>372</v>
      </c>
      <c r="C91" s="50">
        <f>SUM(C87:C90)</f>
        <v>107</v>
      </c>
      <c r="D91" s="50">
        <f>SUM(D87:D90)</f>
        <v>381</v>
      </c>
      <c r="E91" s="64"/>
      <c r="F91" s="77"/>
      <c r="G91" s="76"/>
      <c r="H91" s="76"/>
    </row>
    <row r="92" spans="1:8" ht="12.75">
      <c r="A92" s="53" t="s">
        <v>373</v>
      </c>
      <c r="B92" s="54" t="s">
        <v>374</v>
      </c>
      <c r="C92" s="67">
        <v>4</v>
      </c>
      <c r="D92" s="67">
        <v>7</v>
      </c>
      <c r="E92" s="64"/>
      <c r="F92" s="77"/>
      <c r="G92" s="76"/>
      <c r="H92" s="76"/>
    </row>
    <row r="93" spans="1:8" ht="12.75">
      <c r="A93" s="53" t="s">
        <v>375</v>
      </c>
      <c r="B93" s="78" t="s">
        <v>376</v>
      </c>
      <c r="C93" s="50">
        <f>SUM(C64+C75+C84+C91+C92)</f>
        <v>3995</v>
      </c>
      <c r="D93" s="50">
        <f>SUM(D64+D75+D84+D91+D92)</f>
        <v>3008</v>
      </c>
      <c r="E93" s="72"/>
      <c r="F93" s="77"/>
      <c r="G93" s="76"/>
      <c r="H93" s="76"/>
    </row>
    <row r="94" spans="1:8" ht="25.5">
      <c r="A94" s="53" t="s">
        <v>377</v>
      </c>
      <c r="B94" s="78" t="s">
        <v>378</v>
      </c>
      <c r="C94" s="50">
        <f>C93+C55</f>
        <v>28475</v>
      </c>
      <c r="D94" s="50">
        <f>D93+D55</f>
        <v>27657</v>
      </c>
      <c r="E94" s="79" t="s">
        <v>854</v>
      </c>
      <c r="F94" s="60" t="s">
        <v>379</v>
      </c>
      <c r="G94" s="50">
        <f>G36+G39+G55+G79</f>
        <v>28475</v>
      </c>
      <c r="H94" s="50">
        <f>H36+H39+H55+H79</f>
        <v>27657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00" t="s">
        <v>878</v>
      </c>
      <c r="C97" s="92" t="s">
        <v>120</v>
      </c>
      <c r="D97" s="93"/>
      <c r="E97" s="94" t="s">
        <v>865</v>
      </c>
    </row>
    <row r="98" spans="1:5" ht="12.75">
      <c r="A98" s="91"/>
      <c r="C98" s="546" t="s">
        <v>855</v>
      </c>
      <c r="D98" s="546"/>
      <c r="E98" s="23" t="s">
        <v>121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40:D44 C30:D30 C35:D38 C47:D50 C58:D63 C53:D54 G28:H28 C67:D74 C23:D26 C11:D18 C78:D83 G31:H31 G39:H39 G43:H48 G51:H54 G59:H60 G62:H70 G74:H76 G11:H13 C92:D92 G22:H24 G19:H2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G32:H32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tabSelected="1" zoomScale="75" zoomScaleNormal="75" workbookViewId="0" topLeftCell="A10">
      <selection activeCell="C31" sqref="C31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864</v>
      </c>
      <c r="G1" s="434"/>
    </row>
    <row r="2" spans="1:7" ht="14.25">
      <c r="A2" s="544" t="s">
        <v>859</v>
      </c>
      <c r="B2" s="544"/>
      <c r="C2" s="544"/>
      <c r="D2" s="544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41"/>
      <c r="G3" s="541"/>
    </row>
    <row r="4" spans="1:8" ht="17.25" customHeight="1">
      <c r="A4" s="30" t="s">
        <v>877</v>
      </c>
      <c r="B4" s="30"/>
      <c r="C4" s="101"/>
      <c r="D4" s="102"/>
      <c r="E4" s="100"/>
      <c r="F4" s="96"/>
      <c r="G4" s="103"/>
      <c r="H4" s="429" t="s">
        <v>3</v>
      </c>
    </row>
    <row r="5" spans="1:8" s="504" customFormat="1" ht="25.5">
      <c r="A5" s="501" t="s">
        <v>4</v>
      </c>
      <c r="B5" s="502" t="s">
        <v>5</v>
      </c>
      <c r="C5" s="503" t="s">
        <v>6</v>
      </c>
      <c r="D5" s="503" t="s">
        <v>7</v>
      </c>
      <c r="E5" s="501" t="s">
        <v>8</v>
      </c>
      <c r="F5" s="502" t="s">
        <v>5</v>
      </c>
      <c r="G5" s="503" t="s">
        <v>6</v>
      </c>
      <c r="H5" s="503" t="s">
        <v>7</v>
      </c>
    </row>
    <row r="6" spans="1:8" s="509" customFormat="1" ht="11.25">
      <c r="A6" s="505" t="s">
        <v>9</v>
      </c>
      <c r="B6" s="505" t="s">
        <v>10</v>
      </c>
      <c r="C6" s="506">
        <v>1</v>
      </c>
      <c r="D6" s="506">
        <v>2</v>
      </c>
      <c r="E6" s="505" t="s">
        <v>9</v>
      </c>
      <c r="F6" s="507" t="s">
        <v>10</v>
      </c>
      <c r="G6" s="508">
        <v>1</v>
      </c>
      <c r="H6" s="508">
        <v>2</v>
      </c>
    </row>
    <row r="7" spans="1:8" ht="15">
      <c r="A7" s="437" t="s">
        <v>11</v>
      </c>
      <c r="B7" s="438"/>
      <c r="C7" s="439"/>
      <c r="D7" s="439"/>
      <c r="E7" s="437" t="s">
        <v>12</v>
      </c>
      <c r="F7" s="440"/>
      <c r="G7" s="432"/>
      <c r="H7" s="432"/>
    </row>
    <row r="8" spans="1:8" ht="14.25">
      <c r="A8" s="441" t="s">
        <v>13</v>
      </c>
      <c r="B8" s="438"/>
      <c r="C8" s="442"/>
      <c r="D8" s="442"/>
      <c r="E8" s="441" t="s">
        <v>14</v>
      </c>
      <c r="F8" s="440"/>
      <c r="G8" s="432"/>
      <c r="H8" s="432"/>
    </row>
    <row r="9" spans="1:8" ht="14.25">
      <c r="A9" s="438" t="s">
        <v>15</v>
      </c>
      <c r="B9" s="443" t="s">
        <v>16</v>
      </c>
      <c r="C9" s="433">
        <v>4</v>
      </c>
      <c r="D9" s="433">
        <v>4</v>
      </c>
      <c r="E9" s="444" t="s">
        <v>17</v>
      </c>
      <c r="F9" s="445" t="s">
        <v>18</v>
      </c>
      <c r="G9" s="433">
        <v>0</v>
      </c>
      <c r="H9" s="433">
        <v>0</v>
      </c>
    </row>
    <row r="10" spans="1:8" ht="14.25">
      <c r="A10" s="438" t="s">
        <v>19</v>
      </c>
      <c r="B10" s="443" t="s">
        <v>20</v>
      </c>
      <c r="C10" s="433">
        <v>21</v>
      </c>
      <c r="D10" s="433">
        <v>19</v>
      </c>
      <c r="E10" s="444" t="s">
        <v>21</v>
      </c>
      <c r="F10" s="445" t="s">
        <v>22</v>
      </c>
      <c r="G10" s="433">
        <v>0</v>
      </c>
      <c r="H10" s="433">
        <v>0</v>
      </c>
    </row>
    <row r="11" spans="1:8" ht="14.25">
      <c r="A11" s="438" t="s">
        <v>23</v>
      </c>
      <c r="B11" s="443" t="s">
        <v>24</v>
      </c>
      <c r="C11" s="433">
        <v>0</v>
      </c>
      <c r="D11" s="433"/>
      <c r="E11" s="444" t="s">
        <v>25</v>
      </c>
      <c r="F11" s="445" t="s">
        <v>26</v>
      </c>
      <c r="G11" s="433">
        <v>0</v>
      </c>
      <c r="H11" s="433">
        <v>0</v>
      </c>
    </row>
    <row r="12" spans="1:8" ht="14.25">
      <c r="A12" s="438" t="s">
        <v>27</v>
      </c>
      <c r="B12" s="443" t="s">
        <v>28</v>
      </c>
      <c r="C12" s="433">
        <v>182</v>
      </c>
      <c r="D12" s="433">
        <v>159</v>
      </c>
      <c r="E12" s="444" t="s">
        <v>29</v>
      </c>
      <c r="F12" s="445" t="s">
        <v>30</v>
      </c>
      <c r="G12" s="433">
        <v>0</v>
      </c>
      <c r="H12" s="433">
        <v>0</v>
      </c>
    </row>
    <row r="13" spans="1:10" ht="15">
      <c r="A13" s="438" t="s">
        <v>31</v>
      </c>
      <c r="B13" s="443" t="s">
        <v>32</v>
      </c>
      <c r="C13" s="433">
        <v>12</v>
      </c>
      <c r="D13" s="433">
        <v>11</v>
      </c>
      <c r="E13" s="446" t="s">
        <v>33</v>
      </c>
      <c r="F13" s="445" t="s">
        <v>34</v>
      </c>
      <c r="G13" s="447">
        <v>0</v>
      </c>
      <c r="H13" s="447">
        <v>0</v>
      </c>
      <c r="I13" s="448"/>
      <c r="J13" s="448"/>
    </row>
    <row r="14" spans="1:8" ht="28.5">
      <c r="A14" s="438" t="s">
        <v>35</v>
      </c>
      <c r="B14" s="443" t="s">
        <v>36</v>
      </c>
      <c r="C14" s="433"/>
      <c r="D14" s="433"/>
      <c r="E14" s="444"/>
      <c r="F14" s="449"/>
      <c r="G14" s="430"/>
      <c r="H14" s="430"/>
    </row>
    <row r="15" spans="1:8" ht="28.5">
      <c r="A15" s="438" t="s">
        <v>37</v>
      </c>
      <c r="B15" s="443" t="s">
        <v>38</v>
      </c>
      <c r="C15" s="433">
        <v>0</v>
      </c>
      <c r="D15" s="433">
        <v>0</v>
      </c>
      <c r="E15" s="450" t="s">
        <v>39</v>
      </c>
      <c r="F15" s="449" t="s">
        <v>40</v>
      </c>
      <c r="G15" s="451">
        <v>0</v>
      </c>
      <c r="H15" s="451">
        <v>0</v>
      </c>
    </row>
    <row r="16" spans="1:8" ht="14.25">
      <c r="A16" s="438" t="s">
        <v>41</v>
      </c>
      <c r="B16" s="443" t="s">
        <v>42</v>
      </c>
      <c r="C16" s="433">
        <v>21</v>
      </c>
      <c r="D16" s="433">
        <v>16</v>
      </c>
      <c r="E16" s="444" t="s">
        <v>43</v>
      </c>
      <c r="F16" s="449" t="s">
        <v>44</v>
      </c>
      <c r="G16" s="433">
        <v>0</v>
      </c>
      <c r="H16" s="433">
        <v>0</v>
      </c>
    </row>
    <row r="17" spans="1:8" ht="14.25">
      <c r="A17" s="452" t="s">
        <v>45</v>
      </c>
      <c r="B17" s="443" t="s">
        <v>46</v>
      </c>
      <c r="C17" s="433"/>
      <c r="D17" s="433"/>
      <c r="E17" s="450"/>
      <c r="F17" s="440"/>
      <c r="G17" s="430"/>
      <c r="H17" s="430"/>
    </row>
    <row r="18" spans="1:8" ht="14.25">
      <c r="A18" s="452" t="s">
        <v>47</v>
      </c>
      <c r="B18" s="443" t="s">
        <v>48</v>
      </c>
      <c r="C18" s="433">
        <v>0</v>
      </c>
      <c r="D18" s="433">
        <v>0</v>
      </c>
      <c r="E18" s="450" t="s">
        <v>49</v>
      </c>
      <c r="F18" s="440"/>
      <c r="G18" s="430"/>
      <c r="H18" s="430"/>
    </row>
    <row r="19" spans="1:8" ht="15">
      <c r="A19" s="453" t="s">
        <v>33</v>
      </c>
      <c r="B19" s="443" t="s">
        <v>50</v>
      </c>
      <c r="C19" s="447">
        <f>SUM(C9:C16)</f>
        <v>240</v>
      </c>
      <c r="D19" s="447">
        <f>SUM(D9:D16)</f>
        <v>209</v>
      </c>
      <c r="E19" s="454" t="s">
        <v>51</v>
      </c>
      <c r="F19" s="449" t="s">
        <v>52</v>
      </c>
      <c r="G19" s="433">
        <v>128</v>
      </c>
      <c r="H19" s="433">
        <v>18</v>
      </c>
    </row>
    <row r="20" spans="1:8" ht="14.25">
      <c r="A20" s="441"/>
      <c r="B20" s="443"/>
      <c r="C20" s="430"/>
      <c r="D20" s="430"/>
      <c r="E20" s="455" t="s">
        <v>53</v>
      </c>
      <c r="F20" s="449" t="s">
        <v>54</v>
      </c>
      <c r="G20" s="433">
        <v>939</v>
      </c>
      <c r="H20" s="433">
        <v>859</v>
      </c>
    </row>
    <row r="21" spans="1:8" ht="28.5">
      <c r="A21" s="441" t="s">
        <v>55</v>
      </c>
      <c r="B21" s="436"/>
      <c r="C21" s="430"/>
      <c r="D21" s="430"/>
      <c r="E21" s="444" t="s">
        <v>56</v>
      </c>
      <c r="F21" s="449" t="s">
        <v>57</v>
      </c>
      <c r="G21" s="433">
        <v>0</v>
      </c>
      <c r="H21" s="433">
        <v>667</v>
      </c>
    </row>
    <row r="22" spans="1:8" ht="28.5">
      <c r="A22" s="440" t="s">
        <v>58</v>
      </c>
      <c r="B22" s="436" t="s">
        <v>59</v>
      </c>
      <c r="C22" s="433">
        <v>14</v>
      </c>
      <c r="D22" s="433">
        <v>4</v>
      </c>
      <c r="E22" s="454" t="s">
        <v>60</v>
      </c>
      <c r="F22" s="449" t="s">
        <v>61</v>
      </c>
      <c r="G22" s="433">
        <v>0</v>
      </c>
      <c r="H22" s="433">
        <v>0</v>
      </c>
    </row>
    <row r="23" spans="1:8" ht="28.5">
      <c r="A23" s="438" t="s">
        <v>62</v>
      </c>
      <c r="B23" s="436" t="s">
        <v>63</v>
      </c>
      <c r="C23" s="433">
        <v>0</v>
      </c>
      <c r="D23" s="433">
        <v>0</v>
      </c>
      <c r="E23" s="444" t="s">
        <v>64</v>
      </c>
      <c r="F23" s="449" t="s">
        <v>65</v>
      </c>
      <c r="G23" s="433">
        <v>0</v>
      </c>
      <c r="H23" s="433">
        <v>0</v>
      </c>
    </row>
    <row r="24" spans="1:10" ht="28.5">
      <c r="A24" s="438" t="s">
        <v>66</v>
      </c>
      <c r="B24" s="436" t="s">
        <v>67</v>
      </c>
      <c r="C24" s="433">
        <v>0</v>
      </c>
      <c r="D24" s="433">
        <v>0</v>
      </c>
      <c r="E24" s="446" t="s">
        <v>68</v>
      </c>
      <c r="F24" s="449" t="s">
        <v>69</v>
      </c>
      <c r="G24" s="447">
        <f>SUM(G19:G23)</f>
        <v>1067</v>
      </c>
      <c r="H24" s="447">
        <f>SUM(H19:H23)</f>
        <v>1544</v>
      </c>
      <c r="I24" s="448"/>
      <c r="J24" s="448"/>
    </row>
    <row r="25" spans="1:8" ht="14.25">
      <c r="A25" s="438" t="s">
        <v>29</v>
      </c>
      <c r="B25" s="436" t="s">
        <v>70</v>
      </c>
      <c r="C25" s="433">
        <v>0</v>
      </c>
      <c r="D25" s="433">
        <v>1</v>
      </c>
      <c r="E25" s="455"/>
      <c r="F25" s="440"/>
      <c r="G25" s="430"/>
      <c r="H25" s="430"/>
    </row>
    <row r="26" spans="1:8" ht="15">
      <c r="A26" s="453" t="s">
        <v>71</v>
      </c>
      <c r="B26" s="436" t="s">
        <v>72</v>
      </c>
      <c r="C26" s="447">
        <f>SUM(C22:C25)</f>
        <v>14</v>
      </c>
      <c r="D26" s="447">
        <f>SUM(D22:D25)</f>
        <v>5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73</v>
      </c>
      <c r="B28" s="436" t="s">
        <v>74</v>
      </c>
      <c r="C28" s="447">
        <f>SUM(C19+C26)</f>
        <v>254</v>
      </c>
      <c r="D28" s="447">
        <f>SUM(D19+D26)</f>
        <v>214</v>
      </c>
      <c r="E28" s="456" t="s">
        <v>75</v>
      </c>
      <c r="F28" s="449" t="s">
        <v>76</v>
      </c>
      <c r="G28" s="447">
        <f>SUM(G13+G15+G24)</f>
        <v>1067</v>
      </c>
      <c r="H28" s="447">
        <f>SUM(H13+H15+H24)</f>
        <v>1544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77</v>
      </c>
      <c r="B30" s="436" t="s">
        <v>78</v>
      </c>
      <c r="C30" s="447">
        <f>G28-C28</f>
        <v>813</v>
      </c>
      <c r="D30" s="447">
        <f>H28-D28</f>
        <v>1330</v>
      </c>
      <c r="E30" s="456" t="s">
        <v>79</v>
      </c>
      <c r="F30" s="449" t="s">
        <v>80</v>
      </c>
      <c r="G30" s="447"/>
      <c r="H30" s="447"/>
      <c r="I30" s="448"/>
      <c r="J30" s="448"/>
    </row>
    <row r="31" spans="1:8" ht="57">
      <c r="A31" s="450" t="s">
        <v>81</v>
      </c>
      <c r="B31" s="436" t="s">
        <v>82</v>
      </c>
      <c r="C31" s="433"/>
      <c r="D31" s="433"/>
      <c r="E31" s="457" t="s">
        <v>83</v>
      </c>
      <c r="F31" s="449" t="s">
        <v>84</v>
      </c>
      <c r="G31" s="433"/>
      <c r="H31" s="433"/>
    </row>
    <row r="32" spans="1:8" ht="14.25">
      <c r="A32" s="441" t="s">
        <v>85</v>
      </c>
      <c r="B32" s="458" t="s">
        <v>86</v>
      </c>
      <c r="C32" s="433">
        <v>0</v>
      </c>
      <c r="D32" s="433">
        <v>0</v>
      </c>
      <c r="E32" s="450" t="s">
        <v>87</v>
      </c>
      <c r="F32" s="449" t="s">
        <v>88</v>
      </c>
      <c r="G32" s="433">
        <v>0</v>
      </c>
      <c r="H32" s="433">
        <v>0</v>
      </c>
    </row>
    <row r="33" spans="1:10" ht="15">
      <c r="A33" s="459" t="s">
        <v>89</v>
      </c>
      <c r="B33" s="436" t="s">
        <v>90</v>
      </c>
      <c r="C33" s="447">
        <f>SUM(C28+C31+C32)</f>
        <v>254</v>
      </c>
      <c r="D33" s="447">
        <f>SUM(D28+D31+D32)</f>
        <v>214</v>
      </c>
      <c r="E33" s="456" t="s">
        <v>91</v>
      </c>
      <c r="F33" s="449" t="s">
        <v>92</v>
      </c>
      <c r="G33" s="447">
        <f>SUM(G28+G31+G32)</f>
        <v>1067</v>
      </c>
      <c r="H33" s="447">
        <f>SUM(H28+H31+H32)</f>
        <v>1544</v>
      </c>
      <c r="I33" s="448"/>
      <c r="J33" s="448"/>
    </row>
    <row r="34" spans="1:10" ht="15">
      <c r="A34" s="459" t="s">
        <v>93</v>
      </c>
      <c r="B34" s="436" t="s">
        <v>94</v>
      </c>
      <c r="C34" s="447">
        <f>G33-C33</f>
        <v>813</v>
      </c>
      <c r="D34" s="447">
        <f>SUM(H33-D33)</f>
        <v>1330</v>
      </c>
      <c r="E34" s="460" t="s">
        <v>95</v>
      </c>
      <c r="F34" s="449" t="s">
        <v>96</v>
      </c>
      <c r="G34" s="447"/>
      <c r="H34" s="447">
        <v>0</v>
      </c>
      <c r="I34" s="448"/>
      <c r="J34" s="448"/>
    </row>
    <row r="35" spans="1:8" ht="15">
      <c r="A35" s="441" t="s">
        <v>97</v>
      </c>
      <c r="B35" s="436" t="s">
        <v>98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99</v>
      </c>
      <c r="B36" s="436" t="s">
        <v>100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101</v>
      </c>
      <c r="B37" s="463" t="s">
        <v>102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103</v>
      </c>
      <c r="B38" s="463" t="s">
        <v>104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105</v>
      </c>
      <c r="B39" s="467" t="s">
        <v>106</v>
      </c>
      <c r="C39" s="468">
        <f>SUM(C34-C35)</f>
        <v>813</v>
      </c>
      <c r="D39" s="468">
        <f>SUM(D34-D35)</f>
        <v>1330</v>
      </c>
      <c r="E39" s="469" t="s">
        <v>107</v>
      </c>
      <c r="F39" s="470" t="s">
        <v>108</v>
      </c>
      <c r="G39" s="447">
        <v>0</v>
      </c>
      <c r="H39" s="447">
        <v>0</v>
      </c>
      <c r="I39" s="448"/>
      <c r="J39" s="448"/>
    </row>
    <row r="40" spans="1:8" ht="15">
      <c r="A40" s="437" t="s">
        <v>109</v>
      </c>
      <c r="B40" s="471" t="s">
        <v>110</v>
      </c>
      <c r="C40" s="451">
        <v>0</v>
      </c>
      <c r="D40" s="451">
        <v>0</v>
      </c>
      <c r="E40" s="456" t="s">
        <v>109</v>
      </c>
      <c r="F40" s="470" t="s">
        <v>111</v>
      </c>
      <c r="G40" s="451">
        <v>0</v>
      </c>
      <c r="H40" s="451">
        <v>0</v>
      </c>
    </row>
    <row r="41" spans="1:10" ht="18" customHeight="1">
      <c r="A41" s="437" t="s">
        <v>112</v>
      </c>
      <c r="B41" s="472" t="s">
        <v>113</v>
      </c>
      <c r="C41" s="447">
        <f>SUM(C39+C40)</f>
        <v>813</v>
      </c>
      <c r="D41" s="447">
        <f>SUM(D39+D40)</f>
        <v>1330</v>
      </c>
      <c r="E41" s="456" t="s">
        <v>114</v>
      </c>
      <c r="F41" s="470" t="s">
        <v>115</v>
      </c>
      <c r="G41" s="447">
        <v>0</v>
      </c>
      <c r="H41" s="447">
        <v>0</v>
      </c>
      <c r="I41" s="448"/>
      <c r="J41" s="448"/>
    </row>
    <row r="42" spans="1:10" ht="15">
      <c r="A42" s="459" t="s">
        <v>116</v>
      </c>
      <c r="B42" s="472" t="s">
        <v>117</v>
      </c>
      <c r="C42" s="447">
        <f>SUM(C33+C35+C39)</f>
        <v>1067</v>
      </c>
      <c r="D42" s="447">
        <f>SUM(D33+D35+D39)</f>
        <v>1544</v>
      </c>
      <c r="E42" s="460" t="s">
        <v>118</v>
      </c>
      <c r="F42" s="467" t="s">
        <v>119</v>
      </c>
      <c r="G42" s="447">
        <f>SUM(G33+G39)</f>
        <v>1067</v>
      </c>
      <c r="H42" s="447">
        <f>SUM(H33+H39)</f>
        <v>1544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500" t="s">
        <v>878</v>
      </c>
      <c r="B45" s="478"/>
      <c r="C45" s="479" t="s">
        <v>120</v>
      </c>
      <c r="D45" s="480"/>
      <c r="E45" s="104" t="s">
        <v>865</v>
      </c>
      <c r="F45" s="100"/>
      <c r="G45" s="103"/>
      <c r="H45" s="114"/>
    </row>
    <row r="46" spans="1:8" ht="12.75" customHeight="1">
      <c r="A46" s="105"/>
      <c r="B46" s="106"/>
      <c r="C46" s="540" t="s">
        <v>855</v>
      </c>
      <c r="D46" s="540"/>
      <c r="E46" s="481" t="s">
        <v>121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G15:H16 C22:D25 C38:D38 C36:D36 G31:H32 G9:H12 C17:D18 C9:D14 G19:H23 C31:D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866</v>
      </c>
    </row>
    <row r="2" spans="1:7" s="97" customFormat="1" ht="14.25" customHeight="1">
      <c r="A2" s="121" t="s">
        <v>380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859</v>
      </c>
      <c r="B4" s="15"/>
      <c r="C4" s="15"/>
      <c r="D4" s="482" t="s">
        <v>1</v>
      </c>
    </row>
    <row r="5" spans="1:4" ht="15">
      <c r="A5" s="30" t="s">
        <v>381</v>
      </c>
      <c r="B5" s="15"/>
      <c r="C5" s="15"/>
      <c r="D5" s="483"/>
    </row>
    <row r="6" spans="1:4" ht="15">
      <c r="A6" s="30" t="s">
        <v>877</v>
      </c>
      <c r="B6" s="15"/>
      <c r="C6" s="15"/>
      <c r="D6" s="484" t="s">
        <v>3</v>
      </c>
    </row>
    <row r="7" spans="1:4" s="512" customFormat="1" ht="25.5">
      <c r="A7" s="510" t="s">
        <v>382</v>
      </c>
      <c r="B7" s="510" t="s">
        <v>5</v>
      </c>
      <c r="C7" s="511" t="s">
        <v>6</v>
      </c>
      <c r="D7" s="511" t="s">
        <v>7</v>
      </c>
    </row>
    <row r="8" spans="1:4" s="515" customFormat="1" ht="11.25">
      <c r="A8" s="513" t="s">
        <v>9</v>
      </c>
      <c r="B8" s="513"/>
      <c r="C8" s="514">
        <v>1</v>
      </c>
      <c r="D8" s="514">
        <v>2</v>
      </c>
    </row>
    <row r="9" spans="1:4" ht="18" customHeight="1">
      <c r="A9" s="127" t="s">
        <v>383</v>
      </c>
      <c r="B9" s="127"/>
      <c r="C9" s="128"/>
      <c r="D9" s="128"/>
    </row>
    <row r="10" spans="1:4" ht="15.75" customHeight="1">
      <c r="A10" s="130" t="s">
        <v>384</v>
      </c>
      <c r="B10" s="485" t="s">
        <v>385</v>
      </c>
      <c r="C10" s="132"/>
      <c r="D10" s="132"/>
    </row>
    <row r="11" spans="1:4" ht="15.75" customHeight="1">
      <c r="A11" s="130" t="s">
        <v>386</v>
      </c>
      <c r="B11" s="485" t="s">
        <v>387</v>
      </c>
      <c r="C11" s="486">
        <v>-36</v>
      </c>
      <c r="D11" s="486">
        <v>-31</v>
      </c>
    </row>
    <row r="12" spans="1:4" ht="28.5">
      <c r="A12" s="133" t="s">
        <v>388</v>
      </c>
      <c r="B12" s="487" t="s">
        <v>389</v>
      </c>
      <c r="C12" s="486">
        <v>-200</v>
      </c>
      <c r="D12" s="132">
        <v>106</v>
      </c>
    </row>
    <row r="13" spans="1:4" ht="15.75" customHeight="1">
      <c r="A13" s="130" t="s">
        <v>390</v>
      </c>
      <c r="B13" s="485" t="s">
        <v>391</v>
      </c>
      <c r="C13" s="486">
        <v>-202</v>
      </c>
      <c r="D13" s="486">
        <v>-175</v>
      </c>
    </row>
    <row r="14" spans="1:4" ht="15.75" customHeight="1">
      <c r="A14" s="130" t="s">
        <v>392</v>
      </c>
      <c r="B14" s="485" t="s">
        <v>393</v>
      </c>
      <c r="C14" s="486">
        <v>-1</v>
      </c>
      <c r="D14" s="486">
        <v>-1</v>
      </c>
    </row>
    <row r="15" spans="1:4" ht="15.75" customHeight="1">
      <c r="A15" s="135" t="s">
        <v>394</v>
      </c>
      <c r="B15" s="485" t="s">
        <v>395</v>
      </c>
      <c r="C15" s="132"/>
      <c r="D15" s="132"/>
    </row>
    <row r="16" spans="1:4" ht="15.75" customHeight="1">
      <c r="A16" s="130" t="s">
        <v>396</v>
      </c>
      <c r="B16" s="485" t="s">
        <v>397</v>
      </c>
      <c r="C16" s="132">
        <v>8</v>
      </c>
      <c r="D16" s="132">
        <v>5</v>
      </c>
    </row>
    <row r="17" spans="1:4" ht="15.75" customHeight="1">
      <c r="A17" s="130" t="s">
        <v>398</v>
      </c>
      <c r="B17" s="485" t="s">
        <v>399</v>
      </c>
      <c r="C17" s="486"/>
      <c r="D17" s="486">
        <v>-3</v>
      </c>
    </row>
    <row r="18" spans="1:4" ht="15.75" customHeight="1">
      <c r="A18" s="135" t="s">
        <v>400</v>
      </c>
      <c r="B18" s="488" t="s">
        <v>401</v>
      </c>
      <c r="C18" s="132"/>
      <c r="D18" s="132">
        <v>0</v>
      </c>
    </row>
    <row r="19" spans="1:4" ht="15.75" customHeight="1">
      <c r="A19" s="130" t="s">
        <v>402</v>
      </c>
      <c r="B19" s="485" t="s">
        <v>403</v>
      </c>
      <c r="C19" s="486"/>
      <c r="D19" s="486">
        <v>0</v>
      </c>
    </row>
    <row r="20" spans="1:4" ht="18" customHeight="1">
      <c r="A20" s="136" t="s">
        <v>404</v>
      </c>
      <c r="B20" s="489" t="s">
        <v>405</v>
      </c>
      <c r="C20" s="492">
        <f>SUM(C10:C19)</f>
        <v>-431</v>
      </c>
      <c r="D20" s="492">
        <f>SUM(D10:D19)</f>
        <v>-99</v>
      </c>
    </row>
    <row r="21" spans="1:4" ht="18" customHeight="1">
      <c r="A21" s="127" t="s">
        <v>406</v>
      </c>
      <c r="B21" s="490"/>
      <c r="C21" s="138"/>
      <c r="D21" s="138"/>
    </row>
    <row r="22" spans="1:4" ht="15.75" customHeight="1">
      <c r="A22" s="130" t="s">
        <v>407</v>
      </c>
      <c r="B22" s="485" t="s">
        <v>408</v>
      </c>
      <c r="C22" s="486">
        <v>-3</v>
      </c>
      <c r="D22" s="486">
        <v>-1</v>
      </c>
    </row>
    <row r="23" spans="1:4" ht="15.75" customHeight="1">
      <c r="A23" s="130" t="s">
        <v>409</v>
      </c>
      <c r="B23" s="485" t="s">
        <v>410</v>
      </c>
      <c r="C23" s="132"/>
      <c r="D23" s="132"/>
    </row>
    <row r="24" spans="1:4" ht="15.75" customHeight="1">
      <c r="A24" s="130" t="s">
        <v>411</v>
      </c>
      <c r="B24" s="485" t="s">
        <v>412</v>
      </c>
      <c r="C24" s="486">
        <v>-1780</v>
      </c>
      <c r="D24" s="486">
        <v>-1610</v>
      </c>
    </row>
    <row r="25" spans="1:4" ht="15.75" customHeight="1">
      <c r="A25" s="130" t="s">
        <v>413</v>
      </c>
      <c r="B25" s="485" t="s">
        <v>414</v>
      </c>
      <c r="C25" s="132">
        <v>1350</v>
      </c>
      <c r="D25" s="132">
        <v>1478</v>
      </c>
    </row>
    <row r="26" spans="1:4" ht="15.75" customHeight="1">
      <c r="A26" s="130" t="s">
        <v>415</v>
      </c>
      <c r="B26" s="485" t="s">
        <v>416</v>
      </c>
      <c r="C26" s="132">
        <v>160</v>
      </c>
      <c r="D26" s="132"/>
    </row>
    <row r="27" spans="1:4" ht="15.75" customHeight="1">
      <c r="A27" s="130" t="s">
        <v>417</v>
      </c>
      <c r="B27" s="485" t="s">
        <v>418</v>
      </c>
      <c r="C27" s="486"/>
      <c r="D27" s="486">
        <v>-243</v>
      </c>
    </row>
    <row r="28" spans="1:4" ht="15.75" customHeight="1">
      <c r="A28" s="130" t="s">
        <v>419</v>
      </c>
      <c r="B28" s="485" t="s">
        <v>420</v>
      </c>
      <c r="C28" s="132"/>
      <c r="D28" s="132">
        <v>582</v>
      </c>
    </row>
    <row r="29" spans="1:4" ht="15.75" customHeight="1">
      <c r="A29" s="130" t="s">
        <v>421</v>
      </c>
      <c r="B29" s="485" t="s">
        <v>422</v>
      </c>
      <c r="C29" s="132">
        <v>438</v>
      </c>
      <c r="D29" s="132">
        <v>295</v>
      </c>
    </row>
    <row r="30" spans="1:4" ht="15.75" customHeight="1">
      <c r="A30" s="130" t="s">
        <v>400</v>
      </c>
      <c r="B30" s="485" t="s">
        <v>423</v>
      </c>
      <c r="C30" s="132"/>
      <c r="D30" s="132">
        <v>0</v>
      </c>
    </row>
    <row r="31" spans="1:4" ht="15.75" customHeight="1">
      <c r="A31" s="130" t="s">
        <v>424</v>
      </c>
      <c r="B31" s="485" t="s">
        <v>425</v>
      </c>
      <c r="C31" s="132"/>
      <c r="D31" s="132">
        <v>0</v>
      </c>
    </row>
    <row r="32" spans="1:4" ht="18" customHeight="1">
      <c r="A32" s="136" t="s">
        <v>426</v>
      </c>
      <c r="B32" s="489" t="s">
        <v>427</v>
      </c>
      <c r="C32" s="492">
        <f>SUM(C22:C31)</f>
        <v>165</v>
      </c>
      <c r="D32" s="137">
        <f>SUM(D22:D31)</f>
        <v>501</v>
      </c>
    </row>
    <row r="33" spans="1:4" ht="18" customHeight="1">
      <c r="A33" s="127" t="s">
        <v>428</v>
      </c>
      <c r="B33" s="490"/>
      <c r="C33" s="138"/>
      <c r="D33" s="138"/>
    </row>
    <row r="34" spans="1:4" ht="15.75" customHeight="1">
      <c r="A34" s="133" t="s">
        <v>429</v>
      </c>
      <c r="B34" s="485" t="s">
        <v>430</v>
      </c>
      <c r="C34" s="132"/>
      <c r="D34" s="132">
        <v>0</v>
      </c>
    </row>
    <row r="35" spans="1:4" ht="15.75" customHeight="1">
      <c r="A35" s="139" t="s">
        <v>431</v>
      </c>
      <c r="B35" s="485" t="s">
        <v>432</v>
      </c>
      <c r="C35" s="132"/>
      <c r="D35" s="132">
        <v>0</v>
      </c>
    </row>
    <row r="36" spans="1:4" ht="15.75" customHeight="1">
      <c r="A36" s="133" t="s">
        <v>433</v>
      </c>
      <c r="B36" s="485" t="s">
        <v>434</v>
      </c>
      <c r="C36" s="132"/>
      <c r="D36" s="132">
        <v>50</v>
      </c>
    </row>
    <row r="37" spans="1:4" ht="15.75" customHeight="1">
      <c r="A37" s="133" t="s">
        <v>435</v>
      </c>
      <c r="B37" s="485" t="s">
        <v>436</v>
      </c>
      <c r="C37" s="486"/>
      <c r="D37" s="486">
        <v>-300</v>
      </c>
    </row>
    <row r="38" spans="1:4" ht="15.75" customHeight="1">
      <c r="A38" s="133" t="s">
        <v>437</v>
      </c>
      <c r="B38" s="485" t="s">
        <v>438</v>
      </c>
      <c r="C38" s="132"/>
      <c r="D38" s="132">
        <v>0</v>
      </c>
    </row>
    <row r="39" spans="1:4" ht="28.5">
      <c r="A39" s="133" t="s">
        <v>439</v>
      </c>
      <c r="B39" s="487" t="s">
        <v>440</v>
      </c>
      <c r="C39" s="134"/>
      <c r="D39" s="134">
        <v>0</v>
      </c>
    </row>
    <row r="40" spans="1:4" ht="15.75" customHeight="1">
      <c r="A40" s="133" t="s">
        <v>441</v>
      </c>
      <c r="B40" s="485" t="s">
        <v>442</v>
      </c>
      <c r="C40" s="486">
        <v>-8</v>
      </c>
      <c r="D40" s="486">
        <v>-139</v>
      </c>
    </row>
    <row r="41" spans="1:4" ht="15.75" customHeight="1">
      <c r="A41" s="133" t="s">
        <v>443</v>
      </c>
      <c r="B41" s="485" t="s">
        <v>444</v>
      </c>
      <c r="C41" s="132">
        <v>0</v>
      </c>
      <c r="D41" s="132">
        <v>0</v>
      </c>
    </row>
    <row r="42" spans="1:4" ht="15.75" customHeight="1">
      <c r="A42" s="136" t="s">
        <v>445</v>
      </c>
      <c r="B42" s="489" t="s">
        <v>446</v>
      </c>
      <c r="C42" s="492">
        <f>SUM(C34:C41)</f>
        <v>-8</v>
      </c>
      <c r="D42" s="492">
        <f>SUM(D34:D41)</f>
        <v>-389</v>
      </c>
    </row>
    <row r="43" spans="1:4" ht="15.75" customHeight="1">
      <c r="A43" s="140" t="s">
        <v>447</v>
      </c>
      <c r="B43" s="489" t="s">
        <v>448</v>
      </c>
      <c r="C43" s="492">
        <f>C42+C32+C20</f>
        <v>-274</v>
      </c>
      <c r="D43" s="492">
        <f>D42+D32+D20</f>
        <v>13</v>
      </c>
    </row>
    <row r="44" spans="1:4" ht="15.75" customHeight="1">
      <c r="A44" s="127" t="s">
        <v>449</v>
      </c>
      <c r="B44" s="490" t="s">
        <v>450</v>
      </c>
      <c r="C44" s="137">
        <v>381</v>
      </c>
      <c r="D44" s="137">
        <v>111</v>
      </c>
    </row>
    <row r="45" spans="1:4" ht="15.75" customHeight="1">
      <c r="A45" s="127" t="s">
        <v>451</v>
      </c>
      <c r="B45" s="490" t="s">
        <v>452</v>
      </c>
      <c r="C45" s="137">
        <f>C44+C43</f>
        <v>107</v>
      </c>
      <c r="D45" s="137">
        <f>D44+D43</f>
        <v>124</v>
      </c>
    </row>
    <row r="46" spans="1:4" ht="15.75" customHeight="1">
      <c r="A46" s="133" t="s">
        <v>453</v>
      </c>
      <c r="B46" s="490" t="s">
        <v>454</v>
      </c>
      <c r="C46" s="132">
        <f>C45-C47</f>
        <v>91</v>
      </c>
      <c r="D46" s="132">
        <v>108</v>
      </c>
    </row>
    <row r="47" spans="1:4" ht="15.75" customHeight="1">
      <c r="A47" s="133" t="s">
        <v>455</v>
      </c>
      <c r="B47" s="490" t="s">
        <v>456</v>
      </c>
      <c r="C47" s="132">
        <v>16</v>
      </c>
      <c r="D47" s="132">
        <v>16</v>
      </c>
    </row>
    <row r="48" spans="1:4" ht="14.25">
      <c r="A48" s="129"/>
      <c r="B48" s="129"/>
      <c r="C48" s="141"/>
      <c r="D48" s="141"/>
    </row>
    <row r="49" spans="1:3" ht="24" customHeight="1">
      <c r="A49" s="500" t="s">
        <v>878</v>
      </c>
      <c r="B49" s="542"/>
      <c r="C49" s="542"/>
    </row>
    <row r="50" spans="1:3" ht="24" customHeight="1">
      <c r="A50" s="499" t="s">
        <v>120</v>
      </c>
      <c r="B50" s="498"/>
      <c r="C50" s="498" t="s">
        <v>865</v>
      </c>
    </row>
    <row r="51" spans="1:4" ht="25.5" customHeight="1">
      <c r="A51" s="491" t="s">
        <v>856</v>
      </c>
      <c r="B51" s="491"/>
      <c r="C51" s="543" t="s">
        <v>121</v>
      </c>
      <c r="D51" s="54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50" t="s">
        <v>867</v>
      </c>
      <c r="B1" s="550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868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54" t="s">
        <v>859</v>
      </c>
      <c r="B3" s="554"/>
      <c r="C3" s="554"/>
      <c r="D3" s="144"/>
      <c r="E3" s="144"/>
      <c r="F3" s="144"/>
      <c r="G3" s="144"/>
      <c r="H3" s="144"/>
      <c r="I3" s="144"/>
      <c r="J3" s="144"/>
      <c r="K3" s="144"/>
      <c r="L3" s="145" t="s">
        <v>457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/>
    </row>
    <row r="5" spans="1:13" s="152" customFormat="1" ht="12.75" customHeight="1">
      <c r="A5" s="150" t="s">
        <v>879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124</v>
      </c>
    </row>
    <row r="6" spans="1:13" s="155" customFormat="1" ht="27.75" customHeight="1">
      <c r="A6" s="536" t="s">
        <v>460</v>
      </c>
      <c r="B6" s="551" t="s">
        <v>461</v>
      </c>
      <c r="C6" s="536" t="s">
        <v>462</v>
      </c>
      <c r="D6" s="493" t="s">
        <v>458</v>
      </c>
      <c r="E6" s="494"/>
      <c r="F6" s="494"/>
      <c r="G6" s="494"/>
      <c r="H6" s="494"/>
      <c r="I6" s="494" t="s">
        <v>459</v>
      </c>
      <c r="J6" s="495"/>
      <c r="K6" s="536" t="s">
        <v>468</v>
      </c>
      <c r="L6" s="536" t="s">
        <v>469</v>
      </c>
      <c r="M6" s="539" t="s">
        <v>470</v>
      </c>
    </row>
    <row r="7" spans="1:13" s="155" customFormat="1" ht="12">
      <c r="A7" s="537"/>
      <c r="B7" s="552"/>
      <c r="C7" s="537"/>
      <c r="D7" s="536" t="s">
        <v>463</v>
      </c>
      <c r="E7" s="536" t="s">
        <v>464</v>
      </c>
      <c r="F7" s="494" t="s">
        <v>465</v>
      </c>
      <c r="G7" s="494"/>
      <c r="H7" s="494"/>
      <c r="I7" s="536" t="s">
        <v>466</v>
      </c>
      <c r="J7" s="536" t="s">
        <v>467</v>
      </c>
      <c r="K7" s="537"/>
      <c r="L7" s="537"/>
      <c r="M7" s="547"/>
    </row>
    <row r="8" spans="1:13" s="155" customFormat="1" ht="54" customHeight="1">
      <c r="A8" s="538"/>
      <c r="B8" s="553"/>
      <c r="C8" s="538"/>
      <c r="D8" s="538"/>
      <c r="E8" s="538"/>
      <c r="F8" s="156" t="s">
        <v>471</v>
      </c>
      <c r="G8" s="156" t="s">
        <v>472</v>
      </c>
      <c r="H8" s="156" t="s">
        <v>473</v>
      </c>
      <c r="I8" s="538"/>
      <c r="J8" s="538"/>
      <c r="K8" s="538"/>
      <c r="L8" s="538"/>
      <c r="M8" s="548"/>
    </row>
    <row r="9" spans="1:13" s="523" customFormat="1" ht="12" customHeight="1">
      <c r="A9" s="520" t="s">
        <v>9</v>
      </c>
      <c r="B9" s="521"/>
      <c r="C9" s="521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1">
        <v>9</v>
      </c>
      <c r="L9" s="521">
        <v>10</v>
      </c>
      <c r="M9" s="522">
        <v>11</v>
      </c>
    </row>
    <row r="10" spans="1:13" s="155" customFormat="1" ht="12" customHeight="1">
      <c r="A10" s="156" t="s">
        <v>474</v>
      </c>
      <c r="B10" s="157"/>
      <c r="C10" s="158" t="s">
        <v>160</v>
      </c>
      <c r="D10" s="158" t="s">
        <v>160</v>
      </c>
      <c r="E10" s="159" t="s">
        <v>170</v>
      </c>
      <c r="F10" s="159" t="s">
        <v>177</v>
      </c>
      <c r="G10" s="159" t="s">
        <v>181</v>
      </c>
      <c r="H10" s="159" t="s">
        <v>185</v>
      </c>
      <c r="I10" s="159" t="s">
        <v>196</v>
      </c>
      <c r="J10" s="159" t="s">
        <v>199</v>
      </c>
      <c r="K10" s="160" t="s">
        <v>475</v>
      </c>
      <c r="L10" s="159" t="s">
        <v>220</v>
      </c>
      <c r="M10" s="161" t="s">
        <v>228</v>
      </c>
    </row>
    <row r="11" spans="1:18" ht="15.75" customHeight="1">
      <c r="A11" s="162" t="s">
        <v>476</v>
      </c>
      <c r="B11" s="157" t="s">
        <v>477</v>
      </c>
      <c r="C11" s="163">
        <v>21000</v>
      </c>
      <c r="D11" s="163">
        <v>0</v>
      </c>
      <c r="E11" s="163">
        <v>0</v>
      </c>
      <c r="F11" s="163">
        <v>2913</v>
      </c>
      <c r="G11" s="163">
        <v>0</v>
      </c>
      <c r="H11" s="164">
        <v>0</v>
      </c>
      <c r="I11" s="163">
        <v>2754</v>
      </c>
      <c r="J11" s="163">
        <v>0</v>
      </c>
      <c r="K11" s="164">
        <v>0</v>
      </c>
      <c r="L11" s="163">
        <v>26667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478</v>
      </c>
      <c r="B12" s="157" t="s">
        <v>479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480</v>
      </c>
      <c r="B13" s="159" t="s">
        <v>481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482</v>
      </c>
      <c r="B14" s="159" t="s">
        <v>483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484</v>
      </c>
      <c r="B15" s="157" t="s">
        <v>485</v>
      </c>
      <c r="C15" s="171">
        <f>C11+C12</f>
        <v>21000</v>
      </c>
      <c r="D15" s="171">
        <f>D11+D12</f>
        <v>0</v>
      </c>
      <c r="E15" s="171">
        <f>SUM(E11+E12)</f>
        <v>0</v>
      </c>
      <c r="F15" s="171">
        <f aca="true" t="shared" si="1" ref="F15:K15">F11+F12</f>
        <v>2913</v>
      </c>
      <c r="G15" s="171">
        <f t="shared" si="1"/>
        <v>0</v>
      </c>
      <c r="H15" s="171">
        <f t="shared" si="1"/>
        <v>0</v>
      </c>
      <c r="I15" s="171">
        <f t="shared" si="1"/>
        <v>2754</v>
      </c>
      <c r="J15" s="171">
        <f t="shared" si="1"/>
        <v>0</v>
      </c>
      <c r="K15" s="171">
        <f t="shared" si="1"/>
        <v>0</v>
      </c>
      <c r="L15" s="163">
        <f aca="true" t="shared" si="2" ref="L15:L27">SUM(C15:K15)</f>
        <v>26667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486</v>
      </c>
      <c r="B16" s="172" t="s">
        <v>487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813</v>
      </c>
      <c r="J16" s="173"/>
      <c r="K16" s="164">
        <v>0</v>
      </c>
      <c r="L16" s="163">
        <f t="shared" si="2"/>
        <v>813</v>
      </c>
      <c r="M16" s="164">
        <v>0</v>
      </c>
      <c r="N16" s="165"/>
      <c r="O16" s="165"/>
    </row>
    <row r="17" spans="1:18" ht="12.75" customHeight="1">
      <c r="A17" s="167" t="s">
        <v>488</v>
      </c>
      <c r="B17" s="159" t="s">
        <v>489</v>
      </c>
      <c r="C17" s="174">
        <v>0</v>
      </c>
      <c r="D17" s="174">
        <v>0</v>
      </c>
      <c r="E17" s="174">
        <v>0</v>
      </c>
      <c r="F17" s="497">
        <v>0</v>
      </c>
      <c r="G17" s="174">
        <v>0</v>
      </c>
      <c r="H17" s="174">
        <v>0</v>
      </c>
      <c r="I17" s="496">
        <f>I18+I19</f>
        <v>0</v>
      </c>
      <c r="J17" s="174">
        <v>0</v>
      </c>
      <c r="K17" s="174">
        <v>0</v>
      </c>
      <c r="L17" s="497">
        <f t="shared" si="2"/>
        <v>0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490</v>
      </c>
      <c r="B18" s="176" t="s">
        <v>491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>
        <v>0</v>
      </c>
      <c r="J18" s="168">
        <v>0</v>
      </c>
      <c r="K18" s="168">
        <v>0</v>
      </c>
      <c r="L18" s="497">
        <f t="shared" si="2"/>
        <v>0</v>
      </c>
      <c r="M18" s="168">
        <v>0</v>
      </c>
    </row>
    <row r="19" spans="1:13" ht="12" customHeight="1">
      <c r="A19" s="175" t="s">
        <v>492</v>
      </c>
      <c r="B19" s="176" t="s">
        <v>493</v>
      </c>
      <c r="C19" s="168">
        <v>0</v>
      </c>
      <c r="D19" s="168">
        <v>0</v>
      </c>
      <c r="E19" s="168">
        <v>0</v>
      </c>
      <c r="F19" s="497">
        <v>0</v>
      </c>
      <c r="G19" s="168">
        <v>0</v>
      </c>
      <c r="H19" s="168">
        <v>0</v>
      </c>
      <c r="I19" s="497">
        <v>0</v>
      </c>
      <c r="J19" s="168">
        <v>0</v>
      </c>
      <c r="K19" s="168">
        <v>0</v>
      </c>
      <c r="L19" s="169">
        <v>0</v>
      </c>
      <c r="M19" s="168">
        <v>0</v>
      </c>
    </row>
    <row r="20" spans="1:13" ht="12.75" customHeight="1">
      <c r="A20" s="167" t="s">
        <v>494</v>
      </c>
      <c r="B20" s="159" t="s">
        <v>495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496</v>
      </c>
      <c r="B21" s="159" t="s">
        <v>497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498</v>
      </c>
      <c r="B22" s="159" t="s">
        <v>499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500</v>
      </c>
      <c r="B23" s="159" t="s">
        <v>501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502</v>
      </c>
      <c r="B24" s="159" t="s">
        <v>503</v>
      </c>
      <c r="C24" s="169">
        <v>0</v>
      </c>
      <c r="D24" s="169">
        <v>0</v>
      </c>
      <c r="E24" s="497">
        <f>E25+E26</f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0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498</v>
      </c>
      <c r="B25" s="159" t="s">
        <v>504</v>
      </c>
      <c r="C25" s="168">
        <v>0</v>
      </c>
      <c r="D25" s="168"/>
      <c r="E25" s="49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0</v>
      </c>
      <c r="M25" s="168">
        <v>0</v>
      </c>
    </row>
    <row r="26" spans="1:13" ht="12">
      <c r="A26" s="167" t="s">
        <v>500</v>
      </c>
      <c r="B26" s="159" t="s">
        <v>505</v>
      </c>
      <c r="C26" s="168">
        <v>0</v>
      </c>
      <c r="D26" s="168">
        <v>0</v>
      </c>
      <c r="E26" s="497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0</v>
      </c>
      <c r="M26" s="168">
        <v>0</v>
      </c>
    </row>
    <row r="27" spans="1:13" ht="12">
      <c r="A27" s="167" t="s">
        <v>506</v>
      </c>
      <c r="B27" s="159" t="s">
        <v>507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9">
        <f t="shared" si="2"/>
        <v>0</v>
      </c>
      <c r="M27" s="168">
        <v>0</v>
      </c>
    </row>
    <row r="28" spans="1:13" ht="12">
      <c r="A28" s="167" t="s">
        <v>508</v>
      </c>
      <c r="B28" s="159" t="s">
        <v>509</v>
      </c>
      <c r="C28" s="168">
        <v>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9">
        <v>0</v>
      </c>
      <c r="M28" s="168">
        <v>0</v>
      </c>
    </row>
    <row r="29" spans="1:18" ht="14.25" customHeight="1">
      <c r="A29" s="162" t="s">
        <v>510</v>
      </c>
      <c r="B29" s="157" t="s">
        <v>511</v>
      </c>
      <c r="C29" s="163">
        <f>SUM(C15:C28)-C19</f>
        <v>21000</v>
      </c>
      <c r="D29" s="163">
        <f>D11+D17+D20+D21+D24+D28+D27+D16+D25</f>
        <v>0</v>
      </c>
      <c r="E29" s="163">
        <f>E11+E17+E20+E21+E24+E28+E27+E16</f>
        <v>0</v>
      </c>
      <c r="F29" s="163">
        <f>SUM(F15:F28)-F19</f>
        <v>2913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3567</v>
      </c>
      <c r="J29" s="163">
        <f>J11+J17+J20+J21+J24+J28+J27+J16</f>
        <v>0</v>
      </c>
      <c r="K29" s="163">
        <f>K11+K17+K20+K21+K24+K28+K27+K16</f>
        <v>0</v>
      </c>
      <c r="L29" s="163">
        <f>SUM(L15:L28)-L17-L24</f>
        <v>27480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512</v>
      </c>
      <c r="B30" s="159" t="s">
        <v>513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514</v>
      </c>
      <c r="B31" s="159" t="s">
        <v>515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516</v>
      </c>
      <c r="B32" s="157" t="s">
        <v>517</v>
      </c>
      <c r="C32" s="163">
        <f aca="true" t="shared" si="3" ref="C32:K32">C29+C30+C31</f>
        <v>21000</v>
      </c>
      <c r="D32" s="163">
        <f t="shared" si="3"/>
        <v>0</v>
      </c>
      <c r="E32" s="163">
        <f t="shared" si="3"/>
        <v>0</v>
      </c>
      <c r="F32" s="163">
        <f t="shared" si="3"/>
        <v>2913</v>
      </c>
      <c r="G32" s="163">
        <f t="shared" si="3"/>
        <v>0</v>
      </c>
      <c r="H32" s="163">
        <f t="shared" si="3"/>
        <v>0</v>
      </c>
      <c r="I32" s="163">
        <f t="shared" si="3"/>
        <v>3567</v>
      </c>
      <c r="J32" s="163">
        <f t="shared" si="3"/>
        <v>0</v>
      </c>
      <c r="K32" s="163">
        <f t="shared" si="3"/>
        <v>0</v>
      </c>
      <c r="L32" s="163">
        <f>SUM(C32:K32)</f>
        <v>27480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00" t="s">
        <v>878</v>
      </c>
      <c r="B35" s="181"/>
      <c r="C35" s="179"/>
      <c r="D35" s="179"/>
      <c r="E35" s="179"/>
      <c r="F35" s="179" t="s">
        <v>869</v>
      </c>
      <c r="G35" s="179"/>
      <c r="H35" s="179"/>
      <c r="I35" s="182"/>
      <c r="J35" s="182" t="s">
        <v>870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857</v>
      </c>
      <c r="G36" s="24"/>
      <c r="H36" s="24"/>
      <c r="I36" s="549" t="s">
        <v>121</v>
      </c>
      <c r="J36" s="549"/>
      <c r="K36" s="549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562" t="s">
        <v>860</v>
      </c>
      <c r="B1" s="562"/>
      <c r="C1" s="562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871</v>
      </c>
    </row>
    <row r="2" spans="1:18" s="190" customFormat="1" ht="13.5" customHeight="1">
      <c r="A2" s="558" t="s">
        <v>859</v>
      </c>
      <c r="B2" s="558"/>
      <c r="C2" s="558"/>
      <c r="D2" s="558"/>
      <c r="E2" s="558"/>
      <c r="F2" s="558"/>
      <c r="G2" s="558"/>
      <c r="H2" s="558"/>
      <c r="I2" s="188"/>
      <c r="J2" s="188"/>
      <c r="K2" s="188"/>
      <c r="L2" s="188"/>
      <c r="M2" s="188"/>
      <c r="N2" s="188"/>
      <c r="O2" s="188"/>
      <c r="P2" s="188"/>
      <c r="R2" s="194" t="s">
        <v>861</v>
      </c>
    </row>
    <row r="3" spans="1:18" ht="14.25">
      <c r="A3" s="559" t="s">
        <v>880</v>
      </c>
      <c r="B3" s="559"/>
      <c r="C3" s="559"/>
      <c r="D3" s="559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55"/>
      <c r="R3" s="555"/>
    </row>
    <row r="4" spans="1:18" ht="12">
      <c r="A4" s="195" t="s">
        <v>518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519</v>
      </c>
    </row>
    <row r="5" spans="1:18" ht="60" customHeight="1">
      <c r="A5" s="560"/>
      <c r="B5" s="560" t="s">
        <v>460</v>
      </c>
      <c r="C5" s="563" t="s">
        <v>5</v>
      </c>
      <c r="D5" s="201" t="s">
        <v>520</v>
      </c>
      <c r="E5" s="201"/>
      <c r="F5" s="201"/>
      <c r="G5" s="201"/>
      <c r="H5" s="201" t="s">
        <v>521</v>
      </c>
      <c r="I5" s="201"/>
      <c r="J5" s="560" t="s">
        <v>522</v>
      </c>
      <c r="K5" s="201" t="s">
        <v>523</v>
      </c>
      <c r="L5" s="201"/>
      <c r="M5" s="201"/>
      <c r="N5" s="201"/>
      <c r="O5" s="201" t="s">
        <v>521</v>
      </c>
      <c r="P5" s="201"/>
      <c r="Q5" s="560" t="s">
        <v>524</v>
      </c>
      <c r="R5" s="560" t="s">
        <v>525</v>
      </c>
    </row>
    <row r="6" spans="1:18" ht="60">
      <c r="A6" s="561"/>
      <c r="B6" s="561"/>
      <c r="C6" s="564"/>
      <c r="D6" s="202" t="s">
        <v>526</v>
      </c>
      <c r="E6" s="202" t="s">
        <v>527</v>
      </c>
      <c r="F6" s="202" t="s">
        <v>528</v>
      </c>
      <c r="G6" s="202" t="s">
        <v>529</v>
      </c>
      <c r="H6" s="202" t="s">
        <v>530</v>
      </c>
      <c r="I6" s="202" t="s">
        <v>531</v>
      </c>
      <c r="J6" s="561"/>
      <c r="K6" s="202" t="s">
        <v>526</v>
      </c>
      <c r="L6" s="202" t="s">
        <v>532</v>
      </c>
      <c r="M6" s="202" t="s">
        <v>533</v>
      </c>
      <c r="N6" s="202" t="s">
        <v>534</v>
      </c>
      <c r="O6" s="202" t="s">
        <v>530</v>
      </c>
      <c r="P6" s="202" t="s">
        <v>531</v>
      </c>
      <c r="Q6" s="561"/>
      <c r="R6" s="561"/>
    </row>
    <row r="7" spans="1:18" s="527" customFormat="1" ht="11.25">
      <c r="A7" s="524" t="s">
        <v>535</v>
      </c>
      <c r="B7" s="524"/>
      <c r="C7" s="525" t="s">
        <v>10</v>
      </c>
      <c r="D7" s="526">
        <v>1</v>
      </c>
      <c r="E7" s="526">
        <v>2</v>
      </c>
      <c r="F7" s="526">
        <v>3</v>
      </c>
      <c r="G7" s="526">
        <v>4</v>
      </c>
      <c r="H7" s="526">
        <v>5</v>
      </c>
      <c r="I7" s="526">
        <v>6</v>
      </c>
      <c r="J7" s="526">
        <v>7</v>
      </c>
      <c r="K7" s="526">
        <v>8</v>
      </c>
      <c r="L7" s="526">
        <v>9</v>
      </c>
      <c r="M7" s="526">
        <v>10</v>
      </c>
      <c r="N7" s="526">
        <v>11</v>
      </c>
      <c r="O7" s="526">
        <v>12</v>
      </c>
      <c r="P7" s="526">
        <v>13</v>
      </c>
      <c r="Q7" s="526">
        <v>14</v>
      </c>
      <c r="R7" s="526">
        <v>15</v>
      </c>
    </row>
    <row r="8" spans="1:18" s="211" customFormat="1" ht="24.75" customHeight="1">
      <c r="A8" s="207" t="s">
        <v>536</v>
      </c>
      <c r="B8" s="208" t="s">
        <v>537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538</v>
      </c>
      <c r="B9" s="212" t="s">
        <v>539</v>
      </c>
      <c r="C9" s="213" t="s">
        <v>540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v>0</v>
      </c>
      <c r="O9" s="214">
        <v>0</v>
      </c>
      <c r="P9" s="214">
        <v>0</v>
      </c>
      <c r="Q9" s="215">
        <v>0</v>
      </c>
      <c r="R9" s="216">
        <f aca="true" t="shared" si="1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541</v>
      </c>
      <c r="B10" s="212" t="s">
        <v>542</v>
      </c>
      <c r="C10" s="213" t="s">
        <v>543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v>0</v>
      </c>
      <c r="O10" s="214">
        <v>0</v>
      </c>
      <c r="P10" s="214">
        <v>0</v>
      </c>
      <c r="Q10" s="215">
        <v>0</v>
      </c>
      <c r="R10" s="216">
        <f t="shared" si="1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544</v>
      </c>
      <c r="B11" s="212" t="s">
        <v>545</v>
      </c>
      <c r="C11" s="213" t="s">
        <v>546</v>
      </c>
      <c r="D11" s="214">
        <v>0</v>
      </c>
      <c r="E11" s="214">
        <v>2</v>
      </c>
      <c r="F11" s="214">
        <v>0</v>
      </c>
      <c r="G11" s="215">
        <f t="shared" si="0"/>
        <v>2</v>
      </c>
      <c r="H11" s="214">
        <v>0</v>
      </c>
      <c r="I11" s="214">
        <v>0</v>
      </c>
      <c r="J11" s="215">
        <f>SUM(G11:I11)</f>
        <v>2</v>
      </c>
      <c r="K11" s="214">
        <v>0</v>
      </c>
      <c r="L11" s="214">
        <v>0</v>
      </c>
      <c r="M11" s="214">
        <v>0</v>
      </c>
      <c r="N11" s="215">
        <v>0</v>
      </c>
      <c r="O11" s="214">
        <v>0</v>
      </c>
      <c r="P11" s="214">
        <v>0</v>
      </c>
      <c r="Q11" s="215">
        <v>0</v>
      </c>
      <c r="R11" s="216">
        <f>SUM(J11-Q11)</f>
        <v>2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547</v>
      </c>
      <c r="B12" s="212" t="s">
        <v>548</v>
      </c>
      <c r="C12" s="213" t="s">
        <v>549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v>0</v>
      </c>
      <c r="O12" s="214">
        <v>0</v>
      </c>
      <c r="P12" s="214">
        <v>0</v>
      </c>
      <c r="Q12" s="215">
        <v>0</v>
      </c>
      <c r="R12" s="216">
        <f t="shared" si="1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550</v>
      </c>
      <c r="B13" s="212" t="s">
        <v>551</v>
      </c>
      <c r="C13" s="213" t="s">
        <v>552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v>0</v>
      </c>
      <c r="O13" s="214">
        <v>0</v>
      </c>
      <c r="P13" s="214">
        <v>0</v>
      </c>
      <c r="Q13" s="215">
        <v>0</v>
      </c>
      <c r="R13" s="216">
        <f t="shared" si="1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553</v>
      </c>
      <c r="B14" s="212" t="s">
        <v>554</v>
      </c>
      <c r="C14" s="213" t="s">
        <v>555</v>
      </c>
      <c r="D14" s="214">
        <v>2</v>
      </c>
      <c r="E14" s="214">
        <v>0</v>
      </c>
      <c r="F14" s="214">
        <v>0</v>
      </c>
      <c r="G14" s="215">
        <f t="shared" si="0"/>
        <v>2</v>
      </c>
      <c r="H14" s="214">
        <v>0</v>
      </c>
      <c r="I14" s="214">
        <v>0</v>
      </c>
      <c r="J14" s="215">
        <f>SUM(G14:I14)</f>
        <v>2</v>
      </c>
      <c r="K14" s="214">
        <v>2</v>
      </c>
      <c r="L14" s="214">
        <v>0</v>
      </c>
      <c r="M14" s="214">
        <v>0</v>
      </c>
      <c r="N14" s="215">
        <f>SUM(K14+L14-M14)</f>
        <v>2</v>
      </c>
      <c r="O14" s="214">
        <v>0</v>
      </c>
      <c r="P14" s="214">
        <v>0</v>
      </c>
      <c r="Q14" s="215">
        <f>SUM(N14:P14)</f>
        <v>2</v>
      </c>
      <c r="R14" s="216">
        <f t="shared" si="1"/>
        <v>0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556</v>
      </c>
      <c r="B15" s="218" t="s">
        <v>557</v>
      </c>
      <c r="C15" s="213" t="s">
        <v>558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2" ref="N15:N23">SUM(K15+L15-M15)</f>
        <v>0</v>
      </c>
      <c r="O15" s="214">
        <v>0</v>
      </c>
      <c r="P15" s="214">
        <v>0</v>
      </c>
      <c r="Q15" s="215">
        <v>0</v>
      </c>
      <c r="R15" s="216">
        <f t="shared" si="1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559</v>
      </c>
      <c r="B16" s="219" t="s">
        <v>560</v>
      </c>
      <c r="C16" s="213" t="s">
        <v>561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2"/>
        <v>0</v>
      </c>
      <c r="O16" s="214">
        <v>0</v>
      </c>
      <c r="P16" s="214">
        <v>0</v>
      </c>
      <c r="Q16" s="215">
        <v>0</v>
      </c>
      <c r="R16" s="216">
        <f t="shared" si="1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562</v>
      </c>
      <c r="C17" s="221" t="s">
        <v>563</v>
      </c>
      <c r="D17" s="215">
        <f>SUM(D9:D16)</f>
        <v>6</v>
      </c>
      <c r="E17" s="215">
        <f aca="true" t="shared" si="3" ref="E17:R17">SUM(E9:E16)</f>
        <v>2</v>
      </c>
      <c r="F17" s="215">
        <f t="shared" si="3"/>
        <v>0</v>
      </c>
      <c r="G17" s="215">
        <f t="shared" si="3"/>
        <v>8</v>
      </c>
      <c r="H17" s="215">
        <f t="shared" si="3"/>
        <v>0</v>
      </c>
      <c r="I17" s="215">
        <f t="shared" si="3"/>
        <v>0</v>
      </c>
      <c r="J17" s="215">
        <f t="shared" si="3"/>
        <v>8</v>
      </c>
      <c r="K17" s="215">
        <f t="shared" si="3"/>
        <v>2</v>
      </c>
      <c r="L17" s="215">
        <f t="shared" si="3"/>
        <v>0</v>
      </c>
      <c r="M17" s="215">
        <f t="shared" si="3"/>
        <v>0</v>
      </c>
      <c r="N17" s="215">
        <f t="shared" si="2"/>
        <v>2</v>
      </c>
      <c r="O17" s="215">
        <f t="shared" si="3"/>
        <v>0</v>
      </c>
      <c r="P17" s="215">
        <f t="shared" si="3"/>
        <v>0</v>
      </c>
      <c r="Q17" s="215">
        <f t="shared" si="3"/>
        <v>2</v>
      </c>
      <c r="R17" s="215">
        <f t="shared" si="3"/>
        <v>6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564</v>
      </c>
      <c r="B18" s="222" t="s">
        <v>565</v>
      </c>
      <c r="C18" s="221" t="s">
        <v>566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2"/>
        <v>0</v>
      </c>
      <c r="O18" s="214">
        <v>0</v>
      </c>
      <c r="P18" s="214">
        <v>0</v>
      </c>
      <c r="Q18" s="215">
        <f>N18+O18-P18</f>
        <v>0</v>
      </c>
      <c r="R18" s="216">
        <f t="shared" si="1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567</v>
      </c>
      <c r="B19" s="222" t="s">
        <v>568</v>
      </c>
      <c r="C19" s="221" t="s">
        <v>569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2"/>
        <v>0</v>
      </c>
      <c r="O19" s="214">
        <v>0</v>
      </c>
      <c r="P19" s="214">
        <v>0</v>
      </c>
      <c r="Q19" s="215">
        <f>N19+O19-P19</f>
        <v>0</v>
      </c>
      <c r="R19" s="216">
        <f t="shared" si="1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570</v>
      </c>
      <c r="B20" s="208" t="s">
        <v>571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2"/>
        <v>0</v>
      </c>
      <c r="O20" s="214">
        <v>0</v>
      </c>
      <c r="P20" s="214">
        <v>0</v>
      </c>
      <c r="Q20" s="215">
        <f>N20+O20-P20</f>
        <v>0</v>
      </c>
      <c r="R20" s="216">
        <f t="shared" si="1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538</v>
      </c>
      <c r="B21" s="212" t="s">
        <v>572</v>
      </c>
      <c r="C21" s="213" t="s">
        <v>573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2"/>
        <v>0</v>
      </c>
      <c r="O21" s="214">
        <v>0</v>
      </c>
      <c r="P21" s="214">
        <v>0</v>
      </c>
      <c r="Q21" s="215">
        <v>0</v>
      </c>
      <c r="R21" s="216">
        <f t="shared" si="1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541</v>
      </c>
      <c r="B22" s="212" t="s">
        <v>574</v>
      </c>
      <c r="C22" s="213" t="s">
        <v>575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2"/>
        <v>0</v>
      </c>
      <c r="O22" s="214">
        <v>0</v>
      </c>
      <c r="P22" s="214">
        <v>0</v>
      </c>
      <c r="Q22" s="215">
        <v>0</v>
      </c>
      <c r="R22" s="216">
        <f t="shared" si="1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544</v>
      </c>
      <c r="B23" s="207" t="s">
        <v>576</v>
      </c>
      <c r="C23" s="213" t="s">
        <v>577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2"/>
        <v>0</v>
      </c>
      <c r="O23" s="214">
        <v>0</v>
      </c>
      <c r="P23" s="214">
        <v>0</v>
      </c>
      <c r="Q23" s="215">
        <v>0</v>
      </c>
      <c r="R23" s="216">
        <f t="shared" si="1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547</v>
      </c>
      <c r="B24" s="224" t="s">
        <v>560</v>
      </c>
      <c r="C24" s="213" t="s">
        <v>578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1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579</v>
      </c>
      <c r="C25" s="225" t="s">
        <v>580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1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581</v>
      </c>
      <c r="B26" s="228" t="s">
        <v>582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538</v>
      </c>
      <c r="B27" s="230" t="s">
        <v>875</v>
      </c>
      <c r="C27" s="213" t="s">
        <v>583</v>
      </c>
      <c r="D27" s="215">
        <f>SUM(D28:D31)</f>
        <v>23257</v>
      </c>
      <c r="E27" s="215">
        <f aca="true" t="shared" si="4" ref="E27:R27">SUM(E28:E31)</f>
        <v>0</v>
      </c>
      <c r="F27" s="215">
        <f t="shared" si="4"/>
        <v>0</v>
      </c>
      <c r="G27" s="215">
        <f t="shared" si="4"/>
        <v>23257</v>
      </c>
      <c r="H27" s="215">
        <f t="shared" si="4"/>
        <v>0</v>
      </c>
      <c r="I27" s="215">
        <f t="shared" si="4"/>
        <v>0</v>
      </c>
      <c r="J27" s="215">
        <f t="shared" si="4"/>
        <v>23257</v>
      </c>
      <c r="K27" s="215">
        <f t="shared" si="4"/>
        <v>0</v>
      </c>
      <c r="L27" s="215">
        <f t="shared" si="4"/>
        <v>0</v>
      </c>
      <c r="M27" s="215">
        <f t="shared" si="4"/>
        <v>0</v>
      </c>
      <c r="N27" s="215">
        <f t="shared" si="4"/>
        <v>0</v>
      </c>
      <c r="O27" s="215">
        <f t="shared" si="4"/>
        <v>0</v>
      </c>
      <c r="P27" s="215">
        <f t="shared" si="4"/>
        <v>0</v>
      </c>
      <c r="Q27" s="215">
        <f t="shared" si="4"/>
        <v>0</v>
      </c>
      <c r="R27" s="215">
        <f t="shared" si="4"/>
        <v>23257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215</v>
      </c>
      <c r="C28" s="213" t="s">
        <v>584</v>
      </c>
      <c r="D28" s="215">
        <v>15341</v>
      </c>
      <c r="E28" s="214">
        <v>0</v>
      </c>
      <c r="F28" s="214">
        <v>0</v>
      </c>
      <c r="G28" s="215">
        <f>D28+E28-F28</f>
        <v>15341</v>
      </c>
      <c r="H28" s="214"/>
      <c r="I28" s="214"/>
      <c r="J28" s="215">
        <f>G28+H28-I28</f>
        <v>15341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5" ref="R28:R37">J28-Q28</f>
        <v>15341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217</v>
      </c>
      <c r="C29" s="213" t="s">
        <v>585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5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221</v>
      </c>
      <c r="C30" s="213" t="s">
        <v>586</v>
      </c>
      <c r="D30" s="215">
        <v>7916</v>
      </c>
      <c r="E30" s="214">
        <v>0</v>
      </c>
      <c r="F30" s="214">
        <v>0</v>
      </c>
      <c r="G30" s="215">
        <f>D30+E30-F30</f>
        <v>7916</v>
      </c>
      <c r="H30" s="214"/>
      <c r="I30" s="214"/>
      <c r="J30" s="215">
        <f>G30+H30-I30</f>
        <v>7916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5"/>
        <v>7916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223</v>
      </c>
      <c r="C31" s="213" t="s">
        <v>587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5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541</v>
      </c>
      <c r="B32" s="230" t="s">
        <v>588</v>
      </c>
      <c r="C32" s="213" t="s">
        <v>589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5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229</v>
      </c>
      <c r="C33" s="213" t="s">
        <v>590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5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591</v>
      </c>
      <c r="C34" s="213" t="s">
        <v>592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5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593</v>
      </c>
      <c r="C35" s="213" t="s">
        <v>594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5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595</v>
      </c>
      <c r="C36" s="213" t="s">
        <v>596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5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544</v>
      </c>
      <c r="B37" s="230" t="s">
        <v>560</v>
      </c>
      <c r="C37" s="213" t="s">
        <v>597</v>
      </c>
      <c r="D37" s="215">
        <v>13</v>
      </c>
      <c r="E37" s="214">
        <v>0</v>
      </c>
      <c r="F37" s="214">
        <v>0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5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598</v>
      </c>
      <c r="C38" s="221" t="s">
        <v>599</v>
      </c>
      <c r="D38" s="215">
        <f>SUM(D27+D32+D37)</f>
        <v>23270</v>
      </c>
      <c r="E38" s="215">
        <f aca="true" t="shared" si="6" ref="E38:R38">SUM(E27+E32+E37)</f>
        <v>0</v>
      </c>
      <c r="F38" s="215">
        <f t="shared" si="6"/>
        <v>0</v>
      </c>
      <c r="G38" s="215">
        <f t="shared" si="6"/>
        <v>23270</v>
      </c>
      <c r="H38" s="215">
        <f t="shared" si="6"/>
        <v>0</v>
      </c>
      <c r="I38" s="215">
        <f t="shared" si="6"/>
        <v>0</v>
      </c>
      <c r="J38" s="215">
        <f t="shared" si="6"/>
        <v>23270</v>
      </c>
      <c r="K38" s="215">
        <f t="shared" si="6"/>
        <v>0</v>
      </c>
      <c r="L38" s="215">
        <f t="shared" si="6"/>
        <v>0</v>
      </c>
      <c r="M38" s="215">
        <f t="shared" si="6"/>
        <v>0</v>
      </c>
      <c r="N38" s="215">
        <f t="shared" si="6"/>
        <v>0</v>
      </c>
      <c r="O38" s="215">
        <f t="shared" si="6"/>
        <v>0</v>
      </c>
      <c r="P38" s="215">
        <f t="shared" si="6"/>
        <v>0</v>
      </c>
      <c r="Q38" s="215">
        <f t="shared" si="6"/>
        <v>0</v>
      </c>
      <c r="R38" s="215">
        <f t="shared" si="6"/>
        <v>23270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600</v>
      </c>
      <c r="B39" s="212" t="s">
        <v>601</v>
      </c>
      <c r="C39" s="221" t="s">
        <v>602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603</v>
      </c>
      <c r="C40" s="231" t="s">
        <v>604</v>
      </c>
      <c r="D40" s="215">
        <f>D17++D25+D38+D39</f>
        <v>23276</v>
      </c>
      <c r="E40" s="215">
        <f>E17++E25+E38+E39</f>
        <v>2</v>
      </c>
      <c r="F40" s="215">
        <f>F17++F25+F38+F39</f>
        <v>0</v>
      </c>
      <c r="G40" s="215">
        <f>D40+E40-F40</f>
        <v>23278</v>
      </c>
      <c r="H40" s="215">
        <f>H17++H25+H38+H39</f>
        <v>0</v>
      </c>
      <c r="I40" s="215">
        <f>I17++I25+I38+I39</f>
        <v>0</v>
      </c>
      <c r="J40" s="215">
        <f>G40+H40-I40</f>
        <v>23278</v>
      </c>
      <c r="K40" s="215">
        <f>K17++K25+K38+K39</f>
        <v>2</v>
      </c>
      <c r="L40" s="215">
        <f>L17++L25+L38+L39</f>
        <v>0</v>
      </c>
      <c r="M40" s="215">
        <f>M17++M25+M38+M39</f>
        <v>0</v>
      </c>
      <c r="N40" s="215">
        <f>K40+L40-M40</f>
        <v>2</v>
      </c>
      <c r="O40" s="215">
        <f>O17++O25+O38+O39</f>
        <v>0</v>
      </c>
      <c r="P40" s="215">
        <f>P17++P25+P38+P39</f>
        <v>0</v>
      </c>
      <c r="Q40" s="215">
        <f>N40+O40-P40</f>
        <v>2</v>
      </c>
      <c r="R40" s="216">
        <f>J40-Q40</f>
        <v>23276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195" t="s">
        <v>605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00" t="s">
        <v>883</v>
      </c>
      <c r="C43" s="232"/>
      <c r="D43" s="235"/>
      <c r="E43" s="235"/>
      <c r="F43" s="235"/>
      <c r="G43" s="232"/>
      <c r="H43" s="236" t="s">
        <v>606</v>
      </c>
      <c r="I43" s="236"/>
      <c r="J43" s="236"/>
      <c r="K43" s="232"/>
      <c r="L43" s="232"/>
      <c r="M43" s="232"/>
      <c r="N43" s="232"/>
      <c r="O43" s="237" t="s">
        <v>607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57" t="s">
        <v>855</v>
      </c>
      <c r="J44" s="557"/>
      <c r="K44" s="24"/>
      <c r="L44" s="234"/>
      <c r="M44" s="234"/>
      <c r="N44" s="234"/>
      <c r="O44" s="556" t="s">
        <v>781</v>
      </c>
      <c r="P44" s="556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E28:F31 H33:I37 O39:P39 O28:P31 K28:M31 H28:I31 E33:F37 O18:P24 K18:M24 H18:I24 D18:F24 O9:P16 K33:M37 O33:P37 D39:F39 H39:I39 H9:I16 D9:F16 K9:M16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77" t="s">
        <v>608</v>
      </c>
      <c r="B1" s="577"/>
      <c r="C1" s="577"/>
      <c r="D1" s="577"/>
      <c r="F1" s="421" t="s">
        <v>609</v>
      </c>
      <c r="G1" s="239"/>
    </row>
    <row r="2" spans="1:7" ht="12">
      <c r="A2" s="241"/>
      <c r="B2" s="241"/>
      <c r="C2" s="242"/>
      <c r="D2" s="243"/>
      <c r="F2" s="422" t="s">
        <v>1</v>
      </c>
      <c r="G2" s="244"/>
    </row>
    <row r="3" spans="1:16" ht="17.25" customHeight="1">
      <c r="A3" s="578" t="s">
        <v>859</v>
      </c>
      <c r="B3" s="578"/>
      <c r="C3" s="578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877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610</v>
      </c>
      <c r="B5" s="250"/>
      <c r="C5" s="251"/>
      <c r="D5" s="251"/>
      <c r="F5" s="252" t="s">
        <v>611</v>
      </c>
    </row>
    <row r="6" spans="1:15" s="203" customFormat="1" ht="24" customHeight="1">
      <c r="A6" s="585" t="s">
        <v>460</v>
      </c>
      <c r="B6" s="591" t="s">
        <v>5</v>
      </c>
      <c r="C6" s="579" t="s">
        <v>612</v>
      </c>
      <c r="D6" s="580"/>
      <c r="E6" s="253" t="s">
        <v>613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86"/>
      <c r="B7" s="592"/>
      <c r="C7" s="581"/>
      <c r="D7" s="582"/>
      <c r="E7" s="257" t="s">
        <v>614</v>
      </c>
      <c r="F7" s="258" t="s">
        <v>615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27" customFormat="1" ht="12.75" customHeight="1">
      <c r="A8" s="528" t="s">
        <v>9</v>
      </c>
      <c r="B8" s="529" t="s">
        <v>10</v>
      </c>
      <c r="C8" s="583">
        <v>1</v>
      </c>
      <c r="D8" s="584"/>
      <c r="E8" s="528">
        <v>2</v>
      </c>
      <c r="F8" s="528">
        <v>3</v>
      </c>
      <c r="G8" s="530"/>
      <c r="H8" s="531"/>
      <c r="I8" s="531"/>
      <c r="J8" s="531"/>
      <c r="K8" s="531"/>
      <c r="L8" s="531"/>
      <c r="M8" s="531"/>
      <c r="N8" s="531"/>
      <c r="O8" s="531"/>
      <c r="P8" s="531"/>
    </row>
    <row r="9" spans="1:7" s="211" customFormat="1" ht="12.75" customHeight="1">
      <c r="A9" s="273" t="s">
        <v>616</v>
      </c>
      <c r="B9" s="274" t="s">
        <v>617</v>
      </c>
      <c r="C9" s="566">
        <v>0</v>
      </c>
      <c r="D9" s="567"/>
      <c r="E9" s="275">
        <v>0</v>
      </c>
      <c r="F9" s="276">
        <f>C9-E9</f>
        <v>0</v>
      </c>
      <c r="G9" s="277"/>
    </row>
    <row r="10" spans="1:7" s="211" customFormat="1" ht="12.75">
      <c r="A10" s="273" t="s">
        <v>618</v>
      </c>
      <c r="B10" s="278"/>
      <c r="C10" s="569"/>
      <c r="D10" s="570"/>
      <c r="E10" s="276"/>
      <c r="F10" s="276"/>
      <c r="G10" s="277"/>
    </row>
    <row r="11" spans="1:16" s="211" customFormat="1" ht="12.75" customHeight="1">
      <c r="A11" s="279" t="s">
        <v>619</v>
      </c>
      <c r="B11" s="280" t="s">
        <v>620</v>
      </c>
      <c r="C11" s="571">
        <v>524</v>
      </c>
      <c r="D11" s="572"/>
      <c r="E11" s="276">
        <v>0</v>
      </c>
      <c r="F11" s="276">
        <f>C11</f>
        <v>524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621</v>
      </c>
      <c r="B12" s="280" t="s">
        <v>622</v>
      </c>
      <c r="C12" s="571">
        <v>500</v>
      </c>
      <c r="D12" s="572">
        <v>0</v>
      </c>
      <c r="E12" s="275">
        <v>0</v>
      </c>
      <c r="F12" s="276">
        <v>500</v>
      </c>
      <c r="G12" s="277"/>
    </row>
    <row r="13" spans="1:7" s="211" customFormat="1" ht="12.75">
      <c r="A13" s="279" t="s">
        <v>623</v>
      </c>
      <c r="B13" s="280" t="s">
        <v>624</v>
      </c>
      <c r="C13" s="571">
        <v>0</v>
      </c>
      <c r="D13" s="572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625</v>
      </c>
      <c r="B14" s="280" t="s">
        <v>626</v>
      </c>
      <c r="C14" s="571">
        <v>24</v>
      </c>
      <c r="D14" s="572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627</v>
      </c>
      <c r="B15" s="280" t="s">
        <v>628</v>
      </c>
      <c r="C15" s="571">
        <v>680</v>
      </c>
      <c r="D15" s="572">
        <v>0</v>
      </c>
      <c r="E15" s="275"/>
      <c r="F15" s="276">
        <f>C15</f>
        <v>680</v>
      </c>
      <c r="G15" s="277"/>
    </row>
    <row r="16" spans="1:16" s="211" customFormat="1" ht="12.75">
      <c r="A16" s="279" t="s">
        <v>629</v>
      </c>
      <c r="B16" s="280" t="s">
        <v>630</v>
      </c>
      <c r="C16" s="571">
        <v>0</v>
      </c>
      <c r="D16" s="572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631</v>
      </c>
      <c r="B17" s="280" t="s">
        <v>632</v>
      </c>
      <c r="C17" s="571">
        <v>0</v>
      </c>
      <c r="D17" s="572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625</v>
      </c>
      <c r="B18" s="280" t="s">
        <v>633</v>
      </c>
      <c r="C18" s="571">
        <v>0</v>
      </c>
      <c r="D18" s="572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634</v>
      </c>
      <c r="B19" s="274" t="s">
        <v>635</v>
      </c>
      <c r="C19" s="571">
        <f>SUM(C11:D18)-C14-C12</f>
        <v>1204</v>
      </c>
      <c r="D19" s="572">
        <f>C11+D15+D16</f>
        <v>524</v>
      </c>
      <c r="E19" s="276">
        <f>E11+E15+E16</f>
        <v>0</v>
      </c>
      <c r="F19" s="276">
        <f>F11+F15+F16</f>
        <v>1204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636</v>
      </c>
      <c r="B20" s="278"/>
      <c r="C20" s="569"/>
      <c r="D20" s="570"/>
      <c r="E20" s="276"/>
      <c r="F20" s="276"/>
      <c r="G20" s="277"/>
    </row>
    <row r="21" spans="1:7" s="211" customFormat="1" ht="12.75" customHeight="1">
      <c r="A21" s="279" t="s">
        <v>637</v>
      </c>
      <c r="B21" s="274" t="s">
        <v>638</v>
      </c>
      <c r="C21" s="566">
        <v>0</v>
      </c>
      <c r="D21" s="567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639</v>
      </c>
      <c r="B22" s="282"/>
      <c r="C22" s="569"/>
      <c r="D22" s="570"/>
      <c r="E22" s="276"/>
      <c r="F22" s="276"/>
      <c r="G22" s="277"/>
    </row>
    <row r="23" spans="1:16" s="211" customFormat="1" ht="12.75" customHeight="1">
      <c r="A23" s="279" t="s">
        <v>640</v>
      </c>
      <c r="B23" s="280" t="s">
        <v>641</v>
      </c>
      <c r="C23" s="571">
        <v>3161</v>
      </c>
      <c r="D23" s="572"/>
      <c r="E23" s="276">
        <v>3161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642</v>
      </c>
      <c r="B24" s="280" t="s">
        <v>643</v>
      </c>
      <c r="C24" s="566">
        <v>2150</v>
      </c>
      <c r="D24" s="567"/>
      <c r="E24" s="275">
        <v>2150</v>
      </c>
      <c r="F24" s="276">
        <v>0</v>
      </c>
      <c r="G24" s="277"/>
    </row>
    <row r="25" spans="1:7" s="211" customFormat="1" ht="12.75" customHeight="1">
      <c r="A25" s="279" t="s">
        <v>644</v>
      </c>
      <c r="B25" s="280" t="s">
        <v>645</v>
      </c>
      <c r="C25" s="566">
        <v>0</v>
      </c>
      <c r="D25" s="567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646</v>
      </c>
      <c r="B26" s="280" t="s">
        <v>647</v>
      </c>
      <c r="C26" s="566">
        <v>1011</v>
      </c>
      <c r="D26" s="567"/>
      <c r="E26" s="275">
        <v>1011</v>
      </c>
      <c r="F26" s="276">
        <f t="shared" si="0"/>
        <v>0</v>
      </c>
      <c r="G26" s="277"/>
    </row>
    <row r="27" spans="1:7" s="211" customFormat="1" ht="12.75" customHeight="1">
      <c r="A27" s="279" t="s">
        <v>648</v>
      </c>
      <c r="B27" s="280" t="s">
        <v>649</v>
      </c>
      <c r="C27" s="566">
        <v>0</v>
      </c>
      <c r="D27" s="567"/>
      <c r="E27" s="275"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650</v>
      </c>
      <c r="B28" s="280" t="s">
        <v>651</v>
      </c>
      <c r="C28" s="566">
        <v>0</v>
      </c>
      <c r="D28" s="567"/>
      <c r="E28" s="275">
        <v>0</v>
      </c>
      <c r="F28" s="276">
        <f t="shared" si="0"/>
        <v>0</v>
      </c>
      <c r="G28" s="277"/>
    </row>
    <row r="29" spans="1:7" s="211" customFormat="1" ht="25.5">
      <c r="A29" s="279" t="s">
        <v>652</v>
      </c>
      <c r="B29" s="280" t="s">
        <v>653</v>
      </c>
      <c r="C29" s="566">
        <v>500</v>
      </c>
      <c r="D29" s="567"/>
      <c r="E29" s="275">
        <v>500</v>
      </c>
      <c r="F29" s="276">
        <f t="shared" si="0"/>
        <v>0</v>
      </c>
      <c r="G29" s="277"/>
    </row>
    <row r="30" spans="1:7" s="211" customFormat="1" ht="12.75" customHeight="1">
      <c r="A30" s="279" t="s">
        <v>654</v>
      </c>
      <c r="B30" s="280" t="s">
        <v>655</v>
      </c>
      <c r="C30" s="566">
        <v>0</v>
      </c>
      <c r="D30" s="567"/>
      <c r="E30" s="275"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656</v>
      </c>
      <c r="B31" s="280" t="s">
        <v>657</v>
      </c>
      <c r="C31" s="566">
        <v>0</v>
      </c>
      <c r="D31" s="567"/>
      <c r="E31" s="275"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658</v>
      </c>
      <c r="B32" s="280" t="s">
        <v>659</v>
      </c>
      <c r="C32" s="587">
        <v>0</v>
      </c>
      <c r="D32" s="588"/>
      <c r="E32" s="283">
        <f>SUM(E33:E36)</f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660</v>
      </c>
      <c r="B33" s="280" t="s">
        <v>661</v>
      </c>
      <c r="C33" s="566">
        <v>0</v>
      </c>
      <c r="D33" s="567"/>
      <c r="E33" s="275">
        <v>0</v>
      </c>
      <c r="F33" s="276">
        <f>C33-E33</f>
        <v>0</v>
      </c>
      <c r="G33" s="277"/>
    </row>
    <row r="34" spans="1:7" s="211" customFormat="1" ht="12.75">
      <c r="A34" s="279" t="s">
        <v>662</v>
      </c>
      <c r="B34" s="280" t="s">
        <v>663</v>
      </c>
      <c r="C34" s="566">
        <v>0</v>
      </c>
      <c r="D34" s="567">
        <v>0</v>
      </c>
      <c r="E34" s="275">
        <v>0</v>
      </c>
      <c r="F34" s="276">
        <f>D34-E34</f>
        <v>0</v>
      </c>
      <c r="G34" s="277"/>
    </row>
    <row r="35" spans="1:7" s="211" customFormat="1" ht="12.75">
      <c r="A35" s="279" t="s">
        <v>664</v>
      </c>
      <c r="B35" s="280" t="s">
        <v>665</v>
      </c>
      <c r="C35" s="566">
        <v>0</v>
      </c>
      <c r="D35" s="567">
        <v>0</v>
      </c>
      <c r="E35" s="275">
        <v>0</v>
      </c>
      <c r="F35" s="276">
        <f>D35-E35</f>
        <v>0</v>
      </c>
      <c r="G35" s="277"/>
    </row>
    <row r="36" spans="1:7" s="211" customFormat="1" ht="12.75">
      <c r="A36" s="279" t="s">
        <v>666</v>
      </c>
      <c r="B36" s="280" t="s">
        <v>667</v>
      </c>
      <c r="C36" s="566">
        <v>0</v>
      </c>
      <c r="D36" s="567">
        <v>0</v>
      </c>
      <c r="E36" s="275">
        <v>0</v>
      </c>
      <c r="F36" s="276">
        <f>D36-E36</f>
        <v>0</v>
      </c>
      <c r="G36" s="277"/>
    </row>
    <row r="37" spans="1:16" s="211" customFormat="1" ht="12.75">
      <c r="A37" s="279" t="s">
        <v>668</v>
      </c>
      <c r="B37" s="280" t="s">
        <v>669</v>
      </c>
      <c r="C37" s="566">
        <v>23</v>
      </c>
      <c r="D37" s="567">
        <f>SUM(D38:D41)</f>
        <v>0</v>
      </c>
      <c r="E37" s="283">
        <v>23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670</v>
      </c>
      <c r="B38" s="280" t="s">
        <v>671</v>
      </c>
      <c r="C38" s="566">
        <v>0</v>
      </c>
      <c r="D38" s="567">
        <v>0</v>
      </c>
      <c r="E38" s="275">
        <v>0</v>
      </c>
      <c r="F38" s="276">
        <f>D38-E38</f>
        <v>0</v>
      </c>
      <c r="G38" s="277"/>
    </row>
    <row r="39" spans="1:7" s="211" customFormat="1" ht="12.75">
      <c r="A39" s="279" t="s">
        <v>672</v>
      </c>
      <c r="B39" s="280" t="s">
        <v>673</v>
      </c>
      <c r="C39" s="566">
        <v>0</v>
      </c>
      <c r="D39" s="567">
        <v>0</v>
      </c>
      <c r="E39" s="275">
        <v>0</v>
      </c>
      <c r="F39" s="276">
        <f>D39-E39</f>
        <v>0</v>
      </c>
      <c r="G39" s="277"/>
    </row>
    <row r="40" spans="1:7" s="211" customFormat="1" ht="12.75">
      <c r="A40" s="279" t="s">
        <v>674</v>
      </c>
      <c r="B40" s="280" t="s">
        <v>675</v>
      </c>
      <c r="C40" s="566">
        <v>0</v>
      </c>
      <c r="D40" s="567">
        <v>0</v>
      </c>
      <c r="E40" s="275">
        <v>0</v>
      </c>
      <c r="F40" s="276">
        <f>D40-E40</f>
        <v>0</v>
      </c>
      <c r="G40" s="277"/>
    </row>
    <row r="41" spans="1:7" s="211" customFormat="1" ht="12.75">
      <c r="A41" s="279" t="s">
        <v>676</v>
      </c>
      <c r="B41" s="280" t="s">
        <v>677</v>
      </c>
      <c r="C41" s="566">
        <v>23</v>
      </c>
      <c r="D41" s="567">
        <v>0</v>
      </c>
      <c r="E41" s="275">
        <v>23</v>
      </c>
      <c r="F41" s="276">
        <v>0</v>
      </c>
      <c r="G41" s="277"/>
    </row>
    <row r="42" spans="1:16" s="211" customFormat="1" ht="12.75" customHeight="1">
      <c r="A42" s="281" t="s">
        <v>678</v>
      </c>
      <c r="B42" s="274" t="s">
        <v>679</v>
      </c>
      <c r="C42" s="571">
        <f>C23+C27+C28+C30+C29+C31+C32+C37</f>
        <v>3684</v>
      </c>
      <c r="D42" s="572"/>
      <c r="E42" s="276">
        <f>E23+E27+E28+E30+E29+E31+E32+E37</f>
        <v>3684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680</v>
      </c>
      <c r="B43" s="278" t="s">
        <v>681</v>
      </c>
      <c r="C43" s="589">
        <f>C42+C21+C19+C9</f>
        <v>4888</v>
      </c>
      <c r="D43" s="590"/>
      <c r="E43" s="284">
        <f>E42+E21+E19+E9</f>
        <v>3684</v>
      </c>
      <c r="F43" s="285">
        <f>F42+F21+F19+F9</f>
        <v>1204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682</v>
      </c>
      <c r="B45" s="263"/>
      <c r="C45" s="266"/>
      <c r="D45" s="266"/>
      <c r="E45" s="266"/>
      <c r="F45" s="267" t="s">
        <v>3</v>
      </c>
    </row>
    <row r="46" spans="1:6" s="203" customFormat="1" ht="36" customHeight="1">
      <c r="A46" s="573" t="s">
        <v>460</v>
      </c>
      <c r="B46" s="591" t="s">
        <v>5</v>
      </c>
      <c r="C46" s="575" t="s">
        <v>683</v>
      </c>
      <c r="D46" s="268" t="s">
        <v>684</v>
      </c>
      <c r="E46" s="268"/>
      <c r="F46" s="268" t="s">
        <v>685</v>
      </c>
    </row>
    <row r="47" spans="1:6" s="203" customFormat="1" ht="12">
      <c r="A47" s="574"/>
      <c r="B47" s="592"/>
      <c r="C47" s="576"/>
      <c r="D47" s="261" t="s">
        <v>614</v>
      </c>
      <c r="E47" s="261" t="s">
        <v>615</v>
      </c>
      <c r="F47" s="261"/>
    </row>
    <row r="48" spans="1:6" s="203" customFormat="1" ht="12">
      <c r="A48" s="259" t="s">
        <v>9</v>
      </c>
      <c r="B48" s="256" t="s">
        <v>10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686</v>
      </c>
      <c r="B49" s="282"/>
      <c r="C49" s="283"/>
      <c r="D49" s="283"/>
      <c r="E49" s="283"/>
      <c r="F49" s="291"/>
    </row>
    <row r="50" spans="1:16" s="211" customFormat="1" ht="25.5">
      <c r="A50" s="279" t="s">
        <v>687</v>
      </c>
      <c r="B50" s="280" t="s">
        <v>688</v>
      </c>
      <c r="C50" s="283">
        <f>SUM(C51:C53)</f>
        <v>0</v>
      </c>
      <c r="D50" s="283">
        <f>SUM(D51:D53)</f>
        <v>0</v>
      </c>
      <c r="E50" s="276">
        <f aca="true" t="shared" si="1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689</v>
      </c>
      <c r="B51" s="280" t="s">
        <v>690</v>
      </c>
      <c r="C51" s="275">
        <v>0</v>
      </c>
      <c r="D51" s="275">
        <v>0</v>
      </c>
      <c r="E51" s="276">
        <f t="shared" si="1"/>
        <v>0</v>
      </c>
      <c r="F51" s="275">
        <v>0</v>
      </c>
    </row>
    <row r="52" spans="1:6" s="211" customFormat="1" ht="12.75">
      <c r="A52" s="279" t="s">
        <v>691</v>
      </c>
      <c r="B52" s="280" t="s">
        <v>692</v>
      </c>
      <c r="C52" s="275">
        <v>0</v>
      </c>
      <c r="D52" s="275">
        <v>0</v>
      </c>
      <c r="E52" s="276">
        <f t="shared" si="1"/>
        <v>0</v>
      </c>
      <c r="F52" s="275">
        <v>0</v>
      </c>
    </row>
    <row r="53" spans="1:6" s="211" customFormat="1" ht="12.75">
      <c r="A53" s="279" t="s">
        <v>676</v>
      </c>
      <c r="B53" s="280" t="s">
        <v>693</v>
      </c>
      <c r="C53" s="275"/>
      <c r="D53" s="275">
        <v>0</v>
      </c>
      <c r="E53" s="276">
        <f t="shared" si="1"/>
        <v>0</v>
      </c>
      <c r="F53" s="275">
        <v>0</v>
      </c>
    </row>
    <row r="54" spans="1:16" s="211" customFormat="1" ht="25.5">
      <c r="A54" s="279" t="s">
        <v>694</v>
      </c>
      <c r="B54" s="280" t="s">
        <v>695</v>
      </c>
      <c r="C54" s="283">
        <f>C55+C57</f>
        <v>0</v>
      </c>
      <c r="D54" s="283">
        <f>D55+D57</f>
        <v>0</v>
      </c>
      <c r="E54" s="276">
        <f t="shared" si="1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696</v>
      </c>
      <c r="B55" s="280" t="s">
        <v>697</v>
      </c>
      <c r="C55" s="275">
        <v>0</v>
      </c>
      <c r="D55" s="275">
        <v>0</v>
      </c>
      <c r="E55" s="276">
        <f t="shared" si="1"/>
        <v>0</v>
      </c>
      <c r="F55" s="275">
        <v>0</v>
      </c>
    </row>
    <row r="56" spans="1:6" s="211" customFormat="1" ht="12.75">
      <c r="A56" s="279" t="s">
        <v>698</v>
      </c>
      <c r="B56" s="280" t="s">
        <v>699</v>
      </c>
      <c r="C56" s="275">
        <v>0</v>
      </c>
      <c r="D56" s="275">
        <v>0</v>
      </c>
      <c r="E56" s="276">
        <f t="shared" si="1"/>
        <v>0</v>
      </c>
      <c r="F56" s="275">
        <v>0</v>
      </c>
    </row>
    <row r="57" spans="1:6" s="211" customFormat="1" ht="12.75">
      <c r="A57" s="279" t="s">
        <v>700</v>
      </c>
      <c r="B57" s="280" t="s">
        <v>701</v>
      </c>
      <c r="C57" s="275">
        <v>0</v>
      </c>
      <c r="D57" s="275">
        <v>0</v>
      </c>
      <c r="E57" s="276">
        <f t="shared" si="1"/>
        <v>0</v>
      </c>
      <c r="F57" s="275">
        <v>0</v>
      </c>
    </row>
    <row r="58" spans="1:6" s="211" customFormat="1" ht="12.75">
      <c r="A58" s="279" t="s">
        <v>698</v>
      </c>
      <c r="B58" s="280" t="s">
        <v>702</v>
      </c>
      <c r="C58" s="275">
        <v>0</v>
      </c>
      <c r="D58" s="275">
        <v>0</v>
      </c>
      <c r="E58" s="276">
        <f t="shared" si="1"/>
        <v>0</v>
      </c>
      <c r="F58" s="275">
        <v>0</v>
      </c>
    </row>
    <row r="59" spans="1:6" s="211" customFormat="1" ht="12.75">
      <c r="A59" s="279" t="s">
        <v>247</v>
      </c>
      <c r="B59" s="280" t="s">
        <v>703</v>
      </c>
      <c r="C59" s="275">
        <v>0</v>
      </c>
      <c r="D59" s="275">
        <v>0</v>
      </c>
      <c r="E59" s="276">
        <f t="shared" si="1"/>
        <v>0</v>
      </c>
      <c r="F59" s="275">
        <v>0</v>
      </c>
    </row>
    <row r="60" spans="1:6" s="211" customFormat="1" ht="12.75">
      <c r="A60" s="279" t="s">
        <v>250</v>
      </c>
      <c r="B60" s="280" t="s">
        <v>704</v>
      </c>
      <c r="C60" s="275">
        <v>0</v>
      </c>
      <c r="D60" s="275">
        <v>0</v>
      </c>
      <c r="E60" s="276">
        <f t="shared" si="1"/>
        <v>0</v>
      </c>
      <c r="F60" s="275">
        <v>0</v>
      </c>
    </row>
    <row r="61" spans="1:6" s="211" customFormat="1" ht="12.75">
      <c r="A61" s="279" t="s">
        <v>705</v>
      </c>
      <c r="B61" s="280" t="s">
        <v>706</v>
      </c>
      <c r="C61" s="275">
        <v>0</v>
      </c>
      <c r="D61" s="275">
        <v>0</v>
      </c>
      <c r="E61" s="276">
        <f t="shared" si="1"/>
        <v>0</v>
      </c>
      <c r="F61" s="275">
        <v>0</v>
      </c>
    </row>
    <row r="62" spans="1:6" s="211" customFormat="1" ht="12.75">
      <c r="A62" s="279" t="s">
        <v>707</v>
      </c>
      <c r="B62" s="280" t="s">
        <v>708</v>
      </c>
      <c r="C62" s="275">
        <v>0</v>
      </c>
      <c r="D62" s="275">
        <v>0</v>
      </c>
      <c r="E62" s="276">
        <f t="shared" si="1"/>
        <v>0</v>
      </c>
      <c r="F62" s="275">
        <v>0</v>
      </c>
    </row>
    <row r="63" spans="1:6" s="211" customFormat="1" ht="12.75">
      <c r="A63" s="279" t="s">
        <v>709</v>
      </c>
      <c r="B63" s="280" t="s">
        <v>710</v>
      </c>
      <c r="C63" s="275">
        <v>0</v>
      </c>
      <c r="D63" s="275">
        <v>0</v>
      </c>
      <c r="E63" s="276">
        <f t="shared" si="1"/>
        <v>0</v>
      </c>
      <c r="F63" s="275">
        <v>0</v>
      </c>
    </row>
    <row r="64" spans="1:16" s="211" customFormat="1" ht="12.75">
      <c r="A64" s="281" t="s">
        <v>711</v>
      </c>
      <c r="B64" s="274" t="s">
        <v>712</v>
      </c>
      <c r="C64" s="283">
        <f>C50+C54+C59+C60+C61+C62</f>
        <v>0</v>
      </c>
      <c r="D64" s="283">
        <f>D50+D54+D59+D60+D61+D62</f>
        <v>0</v>
      </c>
      <c r="E64" s="276">
        <f t="shared" si="1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713</v>
      </c>
      <c r="B65" s="278"/>
      <c r="C65" s="276"/>
      <c r="D65" s="276"/>
      <c r="E65" s="276"/>
      <c r="F65" s="292"/>
    </row>
    <row r="66" spans="1:6" s="211" customFormat="1" ht="12.75">
      <c r="A66" s="279" t="s">
        <v>714</v>
      </c>
      <c r="B66" s="293" t="s">
        <v>715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716</v>
      </c>
      <c r="B68" s="282"/>
      <c r="C68" s="276"/>
      <c r="D68" s="276"/>
      <c r="E68" s="276"/>
      <c r="F68" s="292"/>
    </row>
    <row r="69" spans="1:16" s="211" customFormat="1" ht="25.5">
      <c r="A69" s="279" t="s">
        <v>687</v>
      </c>
      <c r="B69" s="280" t="s">
        <v>717</v>
      </c>
      <c r="C69" s="283">
        <f>SUM(C70:C72)</f>
        <v>993</v>
      </c>
      <c r="D69" s="283">
        <f>SUM(D70:D72)</f>
        <v>993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718</v>
      </c>
      <c r="B70" s="280" t="s">
        <v>719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720</v>
      </c>
      <c r="B71" s="280" t="s">
        <v>721</v>
      </c>
      <c r="C71" s="275">
        <v>473</v>
      </c>
      <c r="D71" s="275">
        <v>473</v>
      </c>
      <c r="E71" s="276">
        <f>C71-D71</f>
        <v>0</v>
      </c>
      <c r="F71" s="275">
        <v>0</v>
      </c>
    </row>
    <row r="72" spans="1:6" s="211" customFormat="1" ht="12.75">
      <c r="A72" s="294" t="s">
        <v>722</v>
      </c>
      <c r="B72" s="280" t="s">
        <v>723</v>
      </c>
      <c r="C72" s="275">
        <v>520</v>
      </c>
      <c r="D72" s="275">
        <v>520</v>
      </c>
      <c r="E72" s="276">
        <f>C72-D72</f>
        <v>0</v>
      </c>
      <c r="F72" s="275">
        <v>0</v>
      </c>
    </row>
    <row r="73" spans="1:16" s="211" customFormat="1" ht="25.5">
      <c r="A73" s="279" t="s">
        <v>694</v>
      </c>
      <c r="B73" s="280" t="s">
        <v>724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725</v>
      </c>
      <c r="B74" s="280" t="s">
        <v>726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727</v>
      </c>
      <c r="B75" s="280" t="s">
        <v>728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729</v>
      </c>
      <c r="B76" s="280" t="s">
        <v>730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698</v>
      </c>
      <c r="B77" s="280" t="s">
        <v>731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732</v>
      </c>
      <c r="B78" s="280" t="s">
        <v>733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734</v>
      </c>
      <c r="B79" s="280" t="s">
        <v>735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736</v>
      </c>
      <c r="B80" s="280" t="s">
        <v>737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738</v>
      </c>
      <c r="B81" s="280" t="s">
        <v>739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740</v>
      </c>
      <c r="B82" s="280" t="s">
        <v>741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742</v>
      </c>
      <c r="B83" s="280" t="s">
        <v>743</v>
      </c>
      <c r="C83" s="276">
        <f>SUM(C84:C88)+C92</f>
        <v>2</v>
      </c>
      <c r="D83" s="276">
        <f>SUM(D84:D88)+D92</f>
        <v>2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744</v>
      </c>
      <c r="B84" s="280" t="s">
        <v>745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746</v>
      </c>
      <c r="B85" s="280" t="s">
        <v>747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748</v>
      </c>
      <c r="B86" s="280" t="s">
        <v>749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750</v>
      </c>
      <c r="B87" s="280" t="s">
        <v>751</v>
      </c>
      <c r="C87" s="275">
        <v>1</v>
      </c>
      <c r="D87" s="275">
        <v>1</v>
      </c>
      <c r="E87" s="276">
        <f>C87-D87</f>
        <v>0</v>
      </c>
      <c r="F87" s="275">
        <v>0</v>
      </c>
    </row>
    <row r="88" spans="1:16" s="211" customFormat="1" ht="12.75">
      <c r="A88" s="279" t="s">
        <v>752</v>
      </c>
      <c r="B88" s="280" t="s">
        <v>753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754</v>
      </c>
      <c r="B89" s="280" t="s">
        <v>755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662</v>
      </c>
      <c r="B90" s="280" t="s">
        <v>756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666</v>
      </c>
      <c r="B91" s="280" t="s">
        <v>757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758</v>
      </c>
      <c r="B92" s="280" t="s">
        <v>759</v>
      </c>
      <c r="C92" s="275">
        <v>1</v>
      </c>
      <c r="D92" s="275">
        <v>1</v>
      </c>
      <c r="E92" s="276">
        <f>C92-D92</f>
        <v>0</v>
      </c>
      <c r="F92" s="275">
        <v>0</v>
      </c>
    </row>
    <row r="93" spans="1:6" s="211" customFormat="1" ht="12.75">
      <c r="A93" s="279" t="s">
        <v>760</v>
      </c>
      <c r="B93" s="280" t="s">
        <v>761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762</v>
      </c>
      <c r="B94" s="293" t="s">
        <v>763</v>
      </c>
      <c r="C94" s="276">
        <f>C83+C78+C73+C69+C93</f>
        <v>995</v>
      </c>
      <c r="D94" s="276">
        <f>D83+D78+D73+D69+D93</f>
        <v>995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764</v>
      </c>
      <c r="B95" s="278" t="s">
        <v>765</v>
      </c>
      <c r="C95" s="285">
        <f>C94+C66+C64</f>
        <v>995</v>
      </c>
      <c r="D95" s="285">
        <f>D94+D66+D64</f>
        <v>995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766</v>
      </c>
      <c r="B97" s="298"/>
      <c r="C97" s="296"/>
      <c r="D97" s="296"/>
      <c r="E97" s="296"/>
      <c r="F97" s="299" t="s">
        <v>519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460</v>
      </c>
      <c r="B98" s="423" t="s">
        <v>461</v>
      </c>
      <c r="C98" s="269" t="s">
        <v>767</v>
      </c>
      <c r="D98" s="269" t="s">
        <v>768</v>
      </c>
      <c r="E98" s="269" t="s">
        <v>769</v>
      </c>
      <c r="F98" s="269" t="s">
        <v>770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9</v>
      </c>
      <c r="B99" s="278" t="s">
        <v>10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771</v>
      </c>
      <c r="B100" s="280" t="s">
        <v>772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773</v>
      </c>
      <c r="B101" s="280" t="s">
        <v>774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775</v>
      </c>
      <c r="B102" s="280" t="s">
        <v>776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777</v>
      </c>
      <c r="B103" s="278" t="s">
        <v>778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779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65" t="s">
        <v>780</v>
      </c>
      <c r="B105" s="565"/>
      <c r="C105" s="565"/>
      <c r="D105" s="565"/>
      <c r="E105" s="565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00" t="s">
        <v>878</v>
      </c>
      <c r="B107" s="314"/>
      <c r="C107" s="568" t="s">
        <v>120</v>
      </c>
      <c r="D107" s="568"/>
      <c r="E107" s="568" t="s">
        <v>865</v>
      </c>
      <c r="F107" s="568"/>
    </row>
    <row r="108" spans="1:7" s="211" customFormat="1" ht="12.75" customHeight="1">
      <c r="A108" s="315"/>
      <c r="B108" s="315"/>
      <c r="C108" s="557" t="s">
        <v>855</v>
      </c>
      <c r="D108" s="557"/>
      <c r="E108" s="549" t="s">
        <v>781</v>
      </c>
      <c r="F108" s="549"/>
      <c r="G108" s="549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D38:E41 D34:D36 E33:E36 C33 E24:E31 C24:C3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862</v>
      </c>
      <c r="I1" s="317" t="s">
        <v>782</v>
      </c>
    </row>
    <row r="2" spans="1:10" s="217" customFormat="1" ht="12.75" customHeight="1">
      <c r="A2" s="600"/>
      <c r="B2" s="600"/>
      <c r="C2" s="600"/>
      <c r="D2" s="600"/>
      <c r="E2" s="600"/>
      <c r="F2" s="600"/>
      <c r="G2" s="600"/>
      <c r="H2" s="600"/>
      <c r="I2" s="600"/>
      <c r="J2" s="318"/>
    </row>
    <row r="3" spans="1:10" s="217" customFormat="1" ht="15">
      <c r="A3" s="601" t="s">
        <v>859</v>
      </c>
      <c r="B3" s="601"/>
      <c r="C3" s="601"/>
      <c r="D3" s="319"/>
      <c r="E3" s="319"/>
      <c r="F3" s="319"/>
      <c r="G3" s="319"/>
      <c r="H3" s="319"/>
      <c r="I3" s="320" t="s">
        <v>1</v>
      </c>
      <c r="J3" s="319"/>
    </row>
    <row r="4" spans="1:10" ht="15">
      <c r="A4" s="323" t="s">
        <v>877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783</v>
      </c>
    </row>
    <row r="7" spans="1:9" s="328" customFormat="1" ht="15">
      <c r="A7" s="593" t="s">
        <v>460</v>
      </c>
      <c r="B7" s="602" t="s">
        <v>5</v>
      </c>
      <c r="C7" s="358" t="s">
        <v>784</v>
      </c>
      <c r="D7" s="359"/>
      <c r="E7" s="360"/>
      <c r="F7" s="361" t="s">
        <v>785</v>
      </c>
      <c r="G7" s="361"/>
      <c r="H7" s="361"/>
      <c r="I7" s="361"/>
    </row>
    <row r="8" spans="1:9" s="328" customFormat="1" ht="21.75" customHeight="1">
      <c r="A8" s="594"/>
      <c r="B8" s="603"/>
      <c r="C8" s="593" t="s">
        <v>786</v>
      </c>
      <c r="D8" s="593" t="s">
        <v>787</v>
      </c>
      <c r="E8" s="593" t="s">
        <v>788</v>
      </c>
      <c r="F8" s="593" t="s">
        <v>789</v>
      </c>
      <c r="G8" s="362" t="s">
        <v>790</v>
      </c>
      <c r="H8" s="362"/>
      <c r="I8" s="598" t="s">
        <v>791</v>
      </c>
    </row>
    <row r="9" spans="1:9" s="328" customFormat="1" ht="30.75" customHeight="1">
      <c r="A9" s="595"/>
      <c r="B9" s="604"/>
      <c r="C9" s="595"/>
      <c r="D9" s="595"/>
      <c r="E9" s="595"/>
      <c r="F9" s="595"/>
      <c r="G9" s="363" t="s">
        <v>530</v>
      </c>
      <c r="H9" s="363" t="s">
        <v>531</v>
      </c>
      <c r="I9" s="599"/>
    </row>
    <row r="10" spans="1:9" s="535" customFormat="1" ht="11.25">
      <c r="A10" s="532" t="s">
        <v>9</v>
      </c>
      <c r="B10" s="533" t="s">
        <v>10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330" customFormat="1" ht="30">
      <c r="A11" s="331" t="s">
        <v>792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793</v>
      </c>
      <c r="B12" s="334" t="s">
        <v>794</v>
      </c>
      <c r="C12" s="335">
        <v>13285848</v>
      </c>
      <c r="D12" s="336">
        <v>0</v>
      </c>
      <c r="E12" s="336">
        <v>0</v>
      </c>
      <c r="F12" s="335">
        <v>23237</v>
      </c>
      <c r="G12" s="337">
        <v>0</v>
      </c>
      <c r="H12" s="337">
        <v>0</v>
      </c>
      <c r="I12" s="338">
        <f>F12+G12+H12</f>
        <v>23237</v>
      </c>
      <c r="K12" s="339"/>
    </row>
    <row r="13" spans="1:9" s="330" customFormat="1" ht="14.25">
      <c r="A13" s="333" t="s">
        <v>795</v>
      </c>
      <c r="B13" s="334" t="s">
        <v>796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593</v>
      </c>
      <c r="B14" s="334" t="s">
        <v>797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798</v>
      </c>
      <c r="B15" s="334" t="s">
        <v>799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29</v>
      </c>
      <c r="B16" s="334" t="s">
        <v>800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562</v>
      </c>
      <c r="B17" s="341" t="s">
        <v>801</v>
      </c>
      <c r="C17" s="342">
        <f aca="true" t="shared" si="0" ref="C17:I17">C12+C13+C15+C16</f>
        <v>13285963</v>
      </c>
      <c r="D17" s="342">
        <f t="shared" si="0"/>
        <v>0</v>
      </c>
      <c r="E17" s="342">
        <f t="shared" si="0"/>
        <v>0</v>
      </c>
      <c r="F17" s="342">
        <f t="shared" si="0"/>
        <v>23270</v>
      </c>
      <c r="G17" s="342">
        <f t="shared" si="0"/>
        <v>0</v>
      </c>
      <c r="H17" s="342">
        <f t="shared" si="0"/>
        <v>0</v>
      </c>
      <c r="I17" s="338">
        <f t="shared" si="0"/>
        <v>23270</v>
      </c>
    </row>
    <row r="18" spans="1:9" s="330" customFormat="1" ht="30">
      <c r="A18" s="331" t="s">
        <v>802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793</v>
      </c>
      <c r="B19" s="334" t="s">
        <v>803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804</v>
      </c>
      <c r="B20" s="334" t="s">
        <v>805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806</v>
      </c>
      <c r="B21" s="334" t="s">
        <v>807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808</v>
      </c>
      <c r="B22" s="334" t="s">
        <v>809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810</v>
      </c>
      <c r="B23" s="334" t="s">
        <v>811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812</v>
      </c>
      <c r="B24" s="334" t="s">
        <v>813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814</v>
      </c>
      <c r="B25" s="351" t="s">
        <v>815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579</v>
      </c>
      <c r="B26" s="341" t="s">
        <v>816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597" t="s">
        <v>817</v>
      </c>
      <c r="B27" s="597"/>
      <c r="C27" s="597"/>
      <c r="D27" s="597"/>
      <c r="E27" s="597"/>
      <c r="F27" s="597"/>
      <c r="G27" s="597"/>
      <c r="H27" s="597"/>
      <c r="I27" s="597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00" t="s">
        <v>878</v>
      </c>
      <c r="B29" s="318"/>
      <c r="C29" s="318"/>
      <c r="D29" s="596" t="s">
        <v>120</v>
      </c>
      <c r="E29" s="596"/>
      <c r="F29" s="596"/>
      <c r="G29" s="424"/>
      <c r="H29" s="596" t="s">
        <v>865</v>
      </c>
      <c r="I29" s="596"/>
    </row>
    <row r="30" spans="1:10" s="425" customFormat="1" ht="12.75" customHeight="1">
      <c r="A30" s="234"/>
      <c r="B30" s="234"/>
      <c r="C30" s="234"/>
      <c r="D30" s="426"/>
      <c r="E30" s="557" t="s">
        <v>855</v>
      </c>
      <c r="F30" s="557"/>
      <c r="G30" s="426"/>
      <c r="H30" s="549" t="s">
        <v>781</v>
      </c>
      <c r="I30" s="549"/>
      <c r="J30" s="549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1" sqref="A1:D1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605" t="s">
        <v>863</v>
      </c>
      <c r="B1" s="605"/>
      <c r="C1" s="605"/>
      <c r="D1" s="605"/>
      <c r="E1" s="365"/>
      <c r="F1" s="366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859</v>
      </c>
      <c r="B3" s="607"/>
      <c r="C3" s="607"/>
      <c r="D3" s="607"/>
      <c r="F3" s="418" t="s">
        <v>1</v>
      </c>
    </row>
    <row r="4" spans="1:7" ht="12.75">
      <c r="A4" s="367" t="s">
        <v>881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3</v>
      </c>
    </row>
    <row r="6" spans="1:8" s="288" customFormat="1" ht="63" customHeight="1">
      <c r="A6" s="413" t="s">
        <v>819</v>
      </c>
      <c r="B6" s="414" t="s">
        <v>5</v>
      </c>
      <c r="C6" s="415" t="s">
        <v>820</v>
      </c>
      <c r="D6" s="415" t="s">
        <v>821</v>
      </c>
      <c r="E6" s="415" t="s">
        <v>822</v>
      </c>
      <c r="F6" s="415" t="s">
        <v>823</v>
      </c>
      <c r="G6" s="376"/>
      <c r="H6" s="376"/>
    </row>
    <row r="7" spans="1:6" s="288" customFormat="1" ht="12.75">
      <c r="A7" s="416" t="s">
        <v>9</v>
      </c>
      <c r="B7" s="417" t="s">
        <v>10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824</v>
      </c>
      <c r="B8" s="377"/>
      <c r="C8" s="378"/>
      <c r="D8" s="379"/>
      <c r="E8" s="378"/>
      <c r="F8" s="378"/>
    </row>
    <row r="9" spans="1:6" s="382" customFormat="1" ht="14.25">
      <c r="A9" s="380" t="s">
        <v>825</v>
      </c>
      <c r="B9" s="380"/>
      <c r="C9" s="381"/>
      <c r="D9" s="380"/>
      <c r="E9" s="381"/>
      <c r="F9" s="381"/>
    </row>
    <row r="10" spans="1:6" s="382" customFormat="1" ht="28.5">
      <c r="A10" s="380" t="s">
        <v>872</v>
      </c>
      <c r="B10" s="383"/>
      <c r="C10" s="384">
        <v>2232</v>
      </c>
      <c r="D10" s="385">
        <v>63.72</v>
      </c>
      <c r="E10" s="384">
        <f>C10</f>
        <v>2232</v>
      </c>
      <c r="F10" s="386">
        <v>0</v>
      </c>
    </row>
    <row r="11" spans="1:6" s="382" customFormat="1" ht="28.5">
      <c r="A11" s="380" t="s">
        <v>826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827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828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42.75">
      <c r="A14" s="380" t="s">
        <v>829</v>
      </c>
      <c r="B14" s="383"/>
      <c r="C14" s="384">
        <v>33</v>
      </c>
      <c r="D14" s="385">
        <v>65</v>
      </c>
      <c r="E14" s="384">
        <v>0</v>
      </c>
      <c r="F14" s="386">
        <f>C14</f>
        <v>33</v>
      </c>
    </row>
    <row r="15" spans="1:9" s="382" customFormat="1" ht="15">
      <c r="A15" s="387" t="s">
        <v>562</v>
      </c>
      <c r="B15" s="388" t="s">
        <v>830</v>
      </c>
      <c r="C15" s="389">
        <f>SUM(C10:C14)</f>
        <v>15341</v>
      </c>
      <c r="D15" s="390"/>
      <c r="E15" s="389">
        <f>SUM(E10:E14)</f>
        <v>11796</v>
      </c>
      <c r="F15" s="391">
        <f>SUM(F10:F14)</f>
        <v>3545</v>
      </c>
      <c r="G15" s="325"/>
      <c r="H15" s="325"/>
      <c r="I15" s="325"/>
    </row>
    <row r="16" spans="1:6" s="382" customFormat="1" ht="15">
      <c r="A16" s="380" t="s">
        <v>831</v>
      </c>
      <c r="B16" s="380"/>
      <c r="C16" s="389"/>
      <c r="D16" s="390"/>
      <c r="E16" s="389"/>
      <c r="F16" s="392"/>
    </row>
    <row r="17" spans="1:6" s="382" customFormat="1" ht="15">
      <c r="A17" s="380" t="s">
        <v>538</v>
      </c>
      <c r="B17" s="380"/>
      <c r="C17" s="384"/>
      <c r="D17" s="393"/>
      <c r="E17" s="384"/>
      <c r="F17" s="386">
        <f>C17-E17</f>
        <v>0</v>
      </c>
    </row>
    <row r="18" spans="1:6" s="382" customFormat="1" ht="15">
      <c r="A18" s="380" t="s">
        <v>541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544</v>
      </c>
      <c r="B19" s="380"/>
      <c r="C19" s="384"/>
      <c r="D19" s="393"/>
      <c r="E19" s="384"/>
      <c r="F19" s="386">
        <f>C19-E19</f>
        <v>0</v>
      </c>
    </row>
    <row r="20" spans="1:9" ht="15">
      <c r="A20" s="395" t="s">
        <v>579</v>
      </c>
      <c r="B20" s="388" t="s">
        <v>832</v>
      </c>
      <c r="C20" s="389">
        <f>SUM(C17:C19)</f>
        <v>0</v>
      </c>
      <c r="D20" s="390"/>
      <c r="E20" s="389">
        <f>SUM(E17:E19)</f>
        <v>0</v>
      </c>
      <c r="F20" s="391">
        <f>SUM(F17:F19)</f>
        <v>0</v>
      </c>
      <c r="G20" s="217"/>
      <c r="H20" s="217"/>
      <c r="I20" s="217"/>
    </row>
    <row r="21" spans="1:6" ht="17.25" customHeight="1">
      <c r="A21" s="379" t="s">
        <v>833</v>
      </c>
      <c r="B21" s="379"/>
      <c r="C21" s="389"/>
      <c r="D21" s="390"/>
      <c r="E21" s="389"/>
      <c r="F21" s="392"/>
    </row>
    <row r="22" spans="1:6" s="382" customFormat="1" ht="28.5">
      <c r="A22" s="383" t="s">
        <v>834</v>
      </c>
      <c r="B22" s="383"/>
      <c r="C22" s="384">
        <v>5409</v>
      </c>
      <c r="D22" s="385">
        <v>30.91</v>
      </c>
      <c r="E22" s="384">
        <f>C22</f>
        <v>5409</v>
      </c>
      <c r="F22" s="386">
        <v>0</v>
      </c>
    </row>
    <row r="23" spans="1:6" s="382" customFormat="1" ht="28.5">
      <c r="A23" s="383" t="s">
        <v>835</v>
      </c>
      <c r="B23" s="383"/>
      <c r="C23" s="384">
        <v>317</v>
      </c>
      <c r="D23" s="385">
        <v>26.88</v>
      </c>
      <c r="E23" s="384">
        <v>0</v>
      </c>
      <c r="F23" s="386">
        <f>C23</f>
        <v>317</v>
      </c>
    </row>
    <row r="24" spans="1:6" s="382" customFormat="1" ht="28.5">
      <c r="A24" s="383" t="s">
        <v>836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837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853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598</v>
      </c>
      <c r="B27" s="388" t="s">
        <v>838</v>
      </c>
      <c r="C27" s="389">
        <f>SUM(C22:C26)</f>
        <v>7916</v>
      </c>
      <c r="D27" s="390"/>
      <c r="E27" s="389">
        <f>SUM(E22:E26)</f>
        <v>7312</v>
      </c>
      <c r="F27" s="391">
        <f>SUM(F22:F26)</f>
        <v>604</v>
      </c>
      <c r="G27" s="325"/>
      <c r="H27" s="325"/>
      <c r="I27" s="325"/>
    </row>
    <row r="28" spans="1:6" ht="15">
      <c r="A28" s="380" t="s">
        <v>839</v>
      </c>
      <c r="B28" s="379"/>
      <c r="C28" s="389"/>
      <c r="D28" s="390"/>
      <c r="E28" s="389"/>
      <c r="F28" s="392"/>
    </row>
    <row r="29" spans="1:6" s="382" customFormat="1" ht="28.5">
      <c r="A29" s="383" t="s">
        <v>876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840</v>
      </c>
      <c r="B30" s="388" t="s">
        <v>841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842</v>
      </c>
      <c r="B31" s="388" t="s">
        <v>843</v>
      </c>
      <c r="C31" s="389">
        <f>C30+C27+C20+C15</f>
        <v>23270</v>
      </c>
      <c r="D31" s="390"/>
      <c r="E31" s="389">
        <f>E30+E27+E20+E15</f>
        <v>19108</v>
      </c>
      <c r="F31" s="391">
        <f>F30+F27+F20+F15</f>
        <v>4162</v>
      </c>
      <c r="G31" s="217"/>
      <c r="H31" s="217"/>
      <c r="I31" s="217"/>
    </row>
    <row r="32" spans="1:6" ht="12.75">
      <c r="A32" s="377" t="s">
        <v>844</v>
      </c>
      <c r="B32" s="377"/>
      <c r="C32" s="397"/>
      <c r="D32" s="398"/>
      <c r="E32" s="397"/>
      <c r="F32" s="399"/>
    </row>
    <row r="33" spans="1:6" s="382" customFormat="1" ht="14.25">
      <c r="A33" s="380" t="s">
        <v>825</v>
      </c>
      <c r="B33" s="380"/>
      <c r="C33" s="400"/>
      <c r="D33" s="401"/>
      <c r="E33" s="400"/>
      <c r="F33" s="402"/>
    </row>
    <row r="34" spans="1:6" s="382" customFormat="1" ht="14.25">
      <c r="A34" s="380" t="s">
        <v>845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846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544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562</v>
      </c>
      <c r="B37" s="388" t="s">
        <v>847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831</v>
      </c>
      <c r="B38" s="380"/>
      <c r="C38" s="400"/>
      <c r="D38" s="401"/>
      <c r="E38" s="400"/>
      <c r="F38" s="402"/>
    </row>
    <row r="39" spans="1:6" s="382" customFormat="1" ht="14.25">
      <c r="A39" s="380" t="s">
        <v>538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541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544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579</v>
      </c>
      <c r="B42" s="388" t="s">
        <v>848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833</v>
      </c>
      <c r="B43" s="380"/>
      <c r="C43" s="400"/>
      <c r="D43" s="401"/>
      <c r="E43" s="400"/>
      <c r="F43" s="402"/>
    </row>
    <row r="44" spans="1:6" s="382" customFormat="1" ht="14.25">
      <c r="A44" s="380" t="s">
        <v>538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541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544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598</v>
      </c>
      <c r="B47" s="388" t="s">
        <v>849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839</v>
      </c>
      <c r="B48" s="380"/>
      <c r="C48" s="400"/>
      <c r="D48" s="401"/>
      <c r="E48" s="400"/>
      <c r="F48" s="402"/>
    </row>
    <row r="49" spans="1:6" s="382" customFormat="1" ht="14.25">
      <c r="A49" s="380" t="s">
        <v>538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541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544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840</v>
      </c>
      <c r="B52" s="388" t="s">
        <v>850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851</v>
      </c>
      <c r="B53" s="388" t="s">
        <v>852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00" t="s">
        <v>882</v>
      </c>
      <c r="B55" s="427"/>
      <c r="C55" s="428" t="s">
        <v>120</v>
      </c>
      <c r="D55" s="427"/>
      <c r="E55" s="428" t="s">
        <v>873</v>
      </c>
      <c r="F55" s="428"/>
    </row>
    <row r="56" spans="1:6" ht="12.75">
      <c r="A56" s="427"/>
      <c r="B56" s="427"/>
      <c r="C56" s="546" t="s">
        <v>855</v>
      </c>
      <c r="D56" s="546"/>
      <c r="E56" s="549" t="s">
        <v>781</v>
      </c>
      <c r="F56" s="549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10:F14 C22:F26 C29:F29 C17:F19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2008-07-24T09:56:04Z</cp:lastPrinted>
  <dcterms:created xsi:type="dcterms:W3CDTF">2005-10-24T12:01:43Z</dcterms:created>
  <dcterms:modified xsi:type="dcterms:W3CDTF">2008-07-29T07:54:32Z</dcterms:modified>
  <cp:category/>
  <cp:version/>
  <cp:contentType/>
  <cp:contentStatus/>
</cp:coreProperties>
</file>