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605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>
    <definedName name="_xlnm.Print_Area" localSheetId="0">'Баланс'!$B$1:$D$72</definedName>
  </definedNames>
  <calcPr fullCalcOnLoad="1"/>
</workbook>
</file>

<file path=xl/sharedStrings.xml><?xml version="1.0" encoding="utf-8"?>
<sst xmlns="http://schemas.openxmlformats.org/spreadsheetml/2006/main" count="359" uniqueCount="211">
  <si>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</si>
  <si>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</si>
  <si>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</si>
  <si>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</si>
  <si>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</si>
  <si>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</si>
  <si>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</si>
  <si>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</si>
  <si>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</si>
  <si>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</si>
  <si>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</si>
  <si>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</si>
  <si>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</si>
  <si>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</si>
  <si>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</si>
  <si>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</si>
  <si>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</si>
  <si>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</si>
  <si>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</si>
  <si>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</si>
  <si>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</si>
  <si>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</si>
  <si>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</si>
  <si>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</si>
  <si>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</si>
  <si>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</si>
  <si>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</si>
  <si>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</si>
  <si>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</si>
  <si>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</si>
  <si>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</si>
  <si>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</si>
  <si>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</si>
  <si>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</si>
  <si>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</si>
  <si>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</si>
  <si>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</si>
  <si>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</si>
  <si>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</si>
  <si>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</si>
  <si>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</si>
  <si>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</si>
  <si>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</si>
  <si>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</si>
  <si>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</si>
  <si>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</si>
  <si>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</si>
  <si>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</si>
  <si>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</si>
  <si>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</si>
  <si>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</si>
  <si>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</si>
  <si>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</si>
  <si>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</si>
  <si>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</si>
  <si>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</si>
  <si>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</si>
  <si>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</si>
  <si>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</si>
  <si>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</si>
  <si>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</si>
  <si>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</si>
  <si>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</si>
  <si>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</si>
  <si>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17.Нетна печалба/загуба от дейността</t>
  </si>
  <si>
    <t>18.Извънредни приходи/разходи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</si>
  <si>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</si>
  <si>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</si>
  <si>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</si>
  <si>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</si>
  <si>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</si>
  <si>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</si>
  <si>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</si>
  <si>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</si>
  <si>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</si>
  <si>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</si>
  <si>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</si>
  <si>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</si>
  <si>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</si>
  <si>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</si>
  <si>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</si>
  <si>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</si>
  <si>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</si>
  <si>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</si>
  <si>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</si>
  <si>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</si>
  <si>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</si>
  <si>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</si>
  <si>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</si>
  <si>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</si>
  <si>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</si>
  <si>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</si>
  <si>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</si>
  <si>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</si>
  <si>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</si>
  <si>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</si>
  <si>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</si>
  <si>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</si>
  <si>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</si>
  <si>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</si>
  <si>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</si>
  <si>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</si>
  <si>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</si>
  <si>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</si>
  <si>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</si>
  <si>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</si>
  <si>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</si>
  <si>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</si>
  <si>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</si>
  <si>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</si>
  <si>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</si>
  <si>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</si>
  <si>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</si>
  <si>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</si>
  <si>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</si>
  <si>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"ЕЛЕКТРОМЕТАЛ" АД , гр.ПАЗАРДЖИК, ул. "МИЛЬО ВОЙВОДА" 1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</si>
  <si>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</si>
  <si>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</si>
  <si>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</si>
  <si>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</si>
  <si>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</si>
  <si>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</si>
  <si>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</si>
  <si>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</si>
  <si>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</si>
  <si>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</si>
  <si>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</si>
  <si>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</si>
  <si>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</si>
  <si>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</si>
  <si>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</si>
  <si>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</si>
  <si>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1. Изплатени такси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</si>
  <si>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</si>
  <si>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</si>
  <si>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</si>
  <si>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</si>
  <si>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</si>
  <si>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20.Нетна печалба/загуба за периода</t>
  </si>
  <si>
    <t>1.4. Стоки</t>
  </si>
  <si>
    <t>1.3 Машини и оборудване</t>
  </si>
  <si>
    <t>1.4 Съоръжения</t>
  </si>
  <si>
    <t xml:space="preserve">ОТЧЕТ ЗА ВСЕОБХВАТНИЯ ДОХОД 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</si>
  <si>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</si>
  <si>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</si>
  <si>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</si>
  <si>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</si>
  <si>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</si>
  <si>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</si>
  <si>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>1.3 Стока</t>
  </si>
  <si>
    <t>2. Търговски и други вземания</t>
  </si>
  <si>
    <t>2.2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</si>
  <si>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</si>
  <si>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</si>
  <si>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                    ОТЧЕТ ЗА ПРОМЕНИТЕ В СОБСТВЕНИЯ КАПИТАЛ </t>
  </si>
  <si>
    <t>3.Други измнения в капитала</t>
  </si>
  <si>
    <t xml:space="preserve">                                            ОТЧЕТ ЗА ПАРИЧНИТЕ ПОТОЦИ 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</si>
  <si>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</si>
  <si>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</si>
  <si>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</si>
  <si>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</si>
  <si>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</si>
  <si>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</si>
  <si>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</si>
  <si>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</si>
  <si>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 xml:space="preserve">2. Получени лихви </t>
  </si>
  <si>
    <t>Нетни парични наличности от финансова дейност</t>
  </si>
  <si>
    <t xml:space="preserve">                         СПРАВКА /БЕЛЕЖКИ/ КЪМ ОТЧЕТ ЗА ФИНАНСОВОТО СЪСТОЯНИЕ 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</si>
  <si>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</si>
  <si>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</si>
  <si>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1.6 Стопански инвентар</t>
  </si>
  <si>
    <t>1.5 Транспортни средства</t>
  </si>
  <si>
    <t>Към 31.12.2017 година</t>
  </si>
  <si>
    <t xml:space="preserve">                    ЗА ЧЕТВЪРТО ТРИМЕСЕЧИЕ НА 2018 година</t>
  </si>
  <si>
    <t xml:space="preserve">               "ЕЛЕКТРОМЕТАЛ" АД , гр. ПАЗАРДЖИК, ул. "МИЛЬО ВОЙВОДА" 1</t>
  </si>
  <si>
    <t>1.7 Разходи за придобиване и ликвидация на дълготрайни материални активи</t>
  </si>
  <si>
    <t xml:space="preserve">  2.Нематериални активи</t>
  </si>
  <si>
    <t>1. Отсрочени данъци</t>
  </si>
  <si>
    <t>Дата: 25.01.2019 г.</t>
  </si>
  <si>
    <t xml:space="preserve"> ЗА ЧЕТВЪРТО ТРИМЕСЕЧИЕ НА 2018 година</t>
  </si>
  <si>
    <t>Съставител: .........................</t>
  </si>
  <si>
    <t xml:space="preserve">                     /Николай Генчев/</t>
  </si>
  <si>
    <t xml:space="preserve">       ЗА ЧЕТВЪРТО ТРИМЕСЕЧИЕ НА 2018 година</t>
  </si>
  <si>
    <t xml:space="preserve">                     /КИС М ООД/</t>
  </si>
  <si>
    <t>Ръководител: ..........................</t>
  </si>
  <si>
    <t xml:space="preserve">                       /Николай Генчев/</t>
  </si>
  <si>
    <t>Ръководител: ............................</t>
  </si>
  <si>
    <t>Ръководител: ...........................</t>
  </si>
  <si>
    <t xml:space="preserve">                      /Николай Генчев/</t>
  </si>
  <si>
    <t>Съставител: ...........................</t>
  </si>
  <si>
    <t xml:space="preserve">                      /КИС М ООД/</t>
  </si>
  <si>
    <t>6.Платени други данъци и такси</t>
  </si>
  <si>
    <t>Ръководител: ........................</t>
  </si>
  <si>
    <t xml:space="preserve">  ЗА ЧЕТВЪРТО ТРИМЕСЕЧИЕ НА 2018 година</t>
  </si>
  <si>
    <t xml:space="preserve">                     "ЕЛЕКТРОМЕТАЛ" АД , гр. ПАЗАРДЖИК, ул. "МИЛЬО ВОЙВОДА" 1</t>
  </si>
  <si>
    <t>Ръководител: ….......................</t>
  </si>
  <si>
    <t>Съставител: ..........................</t>
  </si>
  <si>
    <t xml:space="preserve">  3.Текущи задължения за СО</t>
  </si>
  <si>
    <t>Ръководител: …........................</t>
  </si>
  <si>
    <t xml:space="preserve">ЗА ТРЕТО ТРИМЕСЕЧИЕ НА 2018 година  </t>
  </si>
  <si>
    <t>Към 01.01.2017 година</t>
  </si>
  <si>
    <t>За предходната година - 2017г.</t>
  </si>
  <si>
    <t>За текущата година - 2018г.</t>
  </si>
  <si>
    <t>Пояснителни приложения към годишния финансов отчет представляват неразделна част от него.</t>
  </si>
  <si>
    <t>"ЕЛЕКТРОМЕТАЛ" АД , гр. ПАЗАРДЖИК , ул. "МИЛЬО ВОЙВОДА" 1</t>
  </si>
  <si>
    <t>Крайно салдо - балансова стойност</t>
  </si>
  <si>
    <t>Към 31.12.2018 година</t>
  </si>
  <si>
    <t xml:space="preserve">                    /Николай Генчев/</t>
  </si>
  <si>
    <t>А.Салдо на 1 януари 2018г.</t>
  </si>
  <si>
    <t>Б.Салдо към 31 декември 2018г.</t>
  </si>
  <si>
    <t>5.Платени данъци върху печалбата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</si>
</sst>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2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ok"/>
      <family val="0"/>
    </font>
    <font>
      <sz val="10"/>
      <color indexed="8"/>
      <name val="Arial"/>
      <family val="2"/>
    </font>
    <font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25" fillId="0" borderId="0">
      <alignment/>
      <protection/>
    </xf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4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18" borderId="11" xfId="0" applyFill="1" applyBorder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" fillId="0" borderId="11" xfId="0" applyNumberFormat="1" applyFont="1" applyBorder="1" applyAlignment="1">
      <alignment/>
    </xf>
    <xf numFmtId="169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69" fontId="2" fillId="0" borderId="12" xfId="0" applyNumberFormat="1" applyFont="1" applyBorder="1" applyAlignment="1">
      <alignment/>
    </xf>
    <xf numFmtId="169" fontId="0" fillId="0" borderId="11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/>
    </xf>
    <xf numFmtId="169" fontId="2" fillId="0" borderId="14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" fillId="18" borderId="21" xfId="0" applyFont="1" applyFill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9" borderId="25" xfId="0" applyFont="1" applyFill="1" applyBorder="1" applyAlignment="1">
      <alignment/>
    </xf>
    <xf numFmtId="0" fontId="0" fillId="9" borderId="26" xfId="0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18" borderId="11" xfId="0" applyFont="1" applyFill="1" applyBorder="1" applyAlignment="1">
      <alignment horizontal="left"/>
    </xf>
    <xf numFmtId="0" fontId="26" fillId="19" borderId="11" xfId="55" applyFont="1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7" fillId="0" borderId="0" xfId="0" applyFont="1" applyAlignment="1">
      <alignment horizontal="left" wrapText="1"/>
    </xf>
    <xf numFmtId="0" fontId="2" fillId="0" borderId="27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169" fontId="2" fillId="0" borderId="12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1"/>
  <sheetViews>
    <sheetView tabSelected="1" zoomScalePageLayoutView="0" workbookViewId="0" topLeftCell="A29">
      <selection activeCell="G39" sqref="G39"/>
    </sheetView>
  </sheetViews>
  <sheetFormatPr defaultColWidth="9.140625" defaultRowHeight="12.75"/>
  <cols>
    <col min="1" max="1" width="1.7109375" style="0" customWidth="1"/>
    <col min="2" max="2" width="41.28125" style="0" customWidth="1"/>
    <col min="3" max="3" width="16.28125" style="0" customWidth="1"/>
    <col min="4" max="4" width="15.8515625" style="0" customWidth="1"/>
  </cols>
  <sheetData>
    <row r="1" spans="2:4" s="12" customFormat="1" ht="12.75">
      <c r="B1" s="75" t="s">
        <v>174</v>
      </c>
      <c r="C1" s="75"/>
      <c r="D1" s="75"/>
    </row>
    <row r="3" spans="2:4" s="12" customFormat="1" ht="12.75">
      <c r="B3" s="75" t="s">
        <v>147</v>
      </c>
      <c r="C3" s="75"/>
      <c r="D3" s="75"/>
    </row>
    <row r="4" spans="2:4" s="12" customFormat="1" ht="12.75">
      <c r="B4" s="74" t="s">
        <v>173</v>
      </c>
      <c r="C4" s="74"/>
      <c r="D4" s="74"/>
    </row>
    <row r="5" ht="13.5" thickBot="1">
      <c r="D5" s="2" t="s">
        <v>4</v>
      </c>
    </row>
    <row r="6" spans="2:4" ht="12.75">
      <c r="B6" s="13" t="s">
        <v>0</v>
      </c>
      <c r="C6" s="14" t="s">
        <v>1</v>
      </c>
      <c r="D6" s="14" t="s">
        <v>3</v>
      </c>
    </row>
    <row r="7" spans="2:4" ht="12.75">
      <c r="B7" s="15"/>
      <c r="C7" s="16">
        <v>2018</v>
      </c>
      <c r="D7" s="16">
        <v>2017</v>
      </c>
    </row>
    <row r="8" spans="2:4" ht="12.75">
      <c r="B8" s="15"/>
      <c r="C8" s="16" t="s">
        <v>2</v>
      </c>
      <c r="D8" s="16" t="s">
        <v>2</v>
      </c>
    </row>
    <row r="9" spans="2:4" ht="12.75">
      <c r="B9" s="61" t="s">
        <v>7</v>
      </c>
      <c r="C9" s="36"/>
      <c r="D9" s="36"/>
    </row>
    <row r="10" spans="2:4" ht="12.75">
      <c r="B10" s="11" t="s">
        <v>56</v>
      </c>
      <c r="C10" s="3"/>
      <c r="D10" s="3"/>
    </row>
    <row r="11" spans="2:4" ht="12.75">
      <c r="B11" s="11" t="s">
        <v>148</v>
      </c>
      <c r="C11" s="3"/>
      <c r="D11" s="3"/>
    </row>
    <row r="12" spans="2:4" ht="12.75">
      <c r="B12" s="3" t="s">
        <v>46</v>
      </c>
      <c r="C12" s="3">
        <v>68</v>
      </c>
      <c r="D12" s="3">
        <v>68</v>
      </c>
    </row>
    <row r="13" spans="2:4" ht="12.75">
      <c r="B13" s="3" t="s">
        <v>47</v>
      </c>
      <c r="C13" s="3">
        <v>101</v>
      </c>
      <c r="D13" s="3">
        <v>121</v>
      </c>
    </row>
    <row r="14" spans="2:4" ht="12.75" hidden="1">
      <c r="B14" s="3" t="s">
        <v>140</v>
      </c>
      <c r="C14" s="3"/>
      <c r="D14" s="3"/>
    </row>
    <row r="15" spans="2:4" ht="12.75">
      <c r="B15" s="3" t="s">
        <v>140</v>
      </c>
      <c r="C15" s="3"/>
      <c r="D15" s="3">
        <v>1</v>
      </c>
    </row>
    <row r="16" spans="2:4" ht="12.75">
      <c r="B16" s="3" t="s">
        <v>141</v>
      </c>
      <c r="C16" s="3">
        <v>1</v>
      </c>
      <c r="D16" s="3">
        <v>1</v>
      </c>
    </row>
    <row r="17" spans="2:4" ht="12.75">
      <c r="B17" s="3" t="s">
        <v>171</v>
      </c>
      <c r="C17" s="3">
        <v>12</v>
      </c>
      <c r="D17" s="3">
        <v>16</v>
      </c>
    </row>
    <row r="18" spans="2:4" ht="12.75">
      <c r="B18" s="3" t="s">
        <v>170</v>
      </c>
      <c r="C18" s="3">
        <v>10</v>
      </c>
      <c r="D18" s="3">
        <v>12</v>
      </c>
    </row>
    <row r="19" spans="2:4" ht="25.5">
      <c r="B19" s="62" t="s">
        <v>175</v>
      </c>
      <c r="C19" s="3">
        <v>88</v>
      </c>
      <c r="D19" s="3"/>
    </row>
    <row r="20" spans="2:4" ht="12.75">
      <c r="B20" s="11" t="s">
        <v>176</v>
      </c>
      <c r="C20" s="3">
        <v>1</v>
      </c>
      <c r="D20" s="3">
        <v>1</v>
      </c>
    </row>
    <row r="21" spans="2:4" ht="12.75">
      <c r="B21" s="41" t="s">
        <v>177</v>
      </c>
      <c r="C21" s="3">
        <v>2</v>
      </c>
      <c r="D21" s="3">
        <v>2</v>
      </c>
    </row>
    <row r="22" spans="2:4" ht="12.75">
      <c r="B22" s="11" t="s">
        <v>6</v>
      </c>
      <c r="C22" s="11">
        <f>SUM(C11:C21)</f>
        <v>283</v>
      </c>
      <c r="D22" s="11">
        <f>SUM(D11:D21)</f>
        <v>222</v>
      </c>
    </row>
    <row r="23" spans="2:4" ht="12.75">
      <c r="B23" s="11" t="s">
        <v>57</v>
      </c>
      <c r="C23" s="3"/>
      <c r="D23" s="3"/>
    </row>
    <row r="24" spans="2:4" ht="12.75">
      <c r="B24" s="9" t="s">
        <v>8</v>
      </c>
      <c r="C24" s="3"/>
      <c r="D24" s="3"/>
    </row>
    <row r="25" spans="2:4" ht="12.75">
      <c r="B25" s="3" t="s">
        <v>48</v>
      </c>
      <c r="C25" s="3">
        <v>32</v>
      </c>
      <c r="D25" s="3">
        <v>21</v>
      </c>
    </row>
    <row r="26" spans="2:4" ht="12.75">
      <c r="B26" s="3" t="s">
        <v>49</v>
      </c>
      <c r="C26" s="3">
        <v>3</v>
      </c>
      <c r="D26" s="3">
        <v>3</v>
      </c>
    </row>
    <row r="27" spans="2:4" ht="12.75">
      <c r="B27" s="3" t="s">
        <v>149</v>
      </c>
      <c r="C27" s="3">
        <v>13</v>
      </c>
      <c r="D27" s="3">
        <v>13</v>
      </c>
    </row>
    <row r="28" spans="2:4" ht="12.75" hidden="1">
      <c r="B28" s="63" t="s">
        <v>9</v>
      </c>
      <c r="C28" s="3"/>
      <c r="D28" s="3"/>
    </row>
    <row r="29" spans="2:4" ht="12.75">
      <c r="B29" s="9" t="s">
        <v>9</v>
      </c>
      <c r="C29" s="3"/>
      <c r="D29" s="3"/>
    </row>
    <row r="30" spans="2:4" ht="12.75">
      <c r="B30" s="3" t="s">
        <v>116</v>
      </c>
      <c r="C30" s="3">
        <v>32</v>
      </c>
      <c r="D30" s="3">
        <v>30</v>
      </c>
    </row>
    <row r="31" spans="2:4" ht="12.75">
      <c r="B31" s="3" t="s">
        <v>151</v>
      </c>
      <c r="C31" s="3"/>
      <c r="D31" s="3">
        <v>8</v>
      </c>
    </row>
    <row r="32" spans="2:4" ht="12.75">
      <c r="B32" s="9" t="s">
        <v>10</v>
      </c>
      <c r="C32" s="3">
        <v>726</v>
      </c>
      <c r="D32" s="3">
        <v>767</v>
      </c>
    </row>
    <row r="33" spans="2:4" ht="12.75" hidden="1">
      <c r="B33" s="63" t="s">
        <v>51</v>
      </c>
      <c r="C33" s="3"/>
      <c r="D33" s="3"/>
    </row>
    <row r="34" spans="2:4" ht="12.75" hidden="1">
      <c r="B34" s="63" t="s">
        <v>52</v>
      </c>
      <c r="C34" s="3"/>
      <c r="D34" s="3"/>
    </row>
    <row r="35" spans="2:4" ht="12.75">
      <c r="B35" s="11" t="s">
        <v>11</v>
      </c>
      <c r="C35" s="11">
        <f>SUM(C24:C34)</f>
        <v>806</v>
      </c>
      <c r="D35" s="11">
        <f>SUM(D24:D34)</f>
        <v>842</v>
      </c>
    </row>
    <row r="36" spans="2:4" ht="12.75">
      <c r="B36" s="11" t="s">
        <v>168</v>
      </c>
      <c r="C36" s="11">
        <v>1</v>
      </c>
      <c r="D36" s="11">
        <v>1</v>
      </c>
    </row>
    <row r="37" spans="2:4" s="4" customFormat="1" ht="12.75">
      <c r="B37" s="11" t="s">
        <v>169</v>
      </c>
      <c r="C37" s="11">
        <f>C22+C35+C36</f>
        <v>1090</v>
      </c>
      <c r="D37" s="11">
        <f>D22+D35+D36</f>
        <v>1065</v>
      </c>
    </row>
    <row r="38" s="4" customFormat="1" ht="12.75"/>
    <row r="39" spans="2:4" s="4" customFormat="1" ht="12.75">
      <c r="B39" s="30"/>
      <c r="C39" s="30"/>
      <c r="D39" s="30"/>
    </row>
    <row r="40" spans="2:4" ht="13.5" thickBot="1">
      <c r="B40" s="4"/>
      <c r="C40" s="4"/>
      <c r="D40" s="4"/>
    </row>
    <row r="41" spans="2:4" ht="12.75">
      <c r="B41" s="55" t="s">
        <v>16</v>
      </c>
      <c r="C41" s="56"/>
      <c r="D41" s="56"/>
    </row>
    <row r="42" spans="2:4" ht="12.75">
      <c r="B42" s="3" t="s">
        <v>17</v>
      </c>
      <c r="C42" s="3">
        <v>65</v>
      </c>
      <c r="D42" s="3">
        <v>65</v>
      </c>
    </row>
    <row r="43" spans="2:4" ht="12.75">
      <c r="B43" s="3" t="s">
        <v>53</v>
      </c>
      <c r="C43" s="3">
        <v>971</v>
      </c>
      <c r="D43" s="3">
        <v>901</v>
      </c>
    </row>
    <row r="44" spans="2:7" ht="12.75">
      <c r="B44" s="3" t="s">
        <v>54</v>
      </c>
      <c r="C44" s="40"/>
      <c r="D44" s="40"/>
      <c r="G44" s="37"/>
    </row>
    <row r="45" spans="2:4" ht="12.75">
      <c r="B45" s="3" t="s">
        <v>55</v>
      </c>
      <c r="C45" s="3">
        <v>24</v>
      </c>
      <c r="D45" s="3">
        <v>70</v>
      </c>
    </row>
    <row r="46" spans="2:4" ht="12.75">
      <c r="B46" s="11" t="s">
        <v>18</v>
      </c>
      <c r="C46" s="11">
        <f>SUM(C42:C45)</f>
        <v>1060</v>
      </c>
      <c r="D46" s="11">
        <f>SUM(D42:D45)</f>
        <v>1036</v>
      </c>
    </row>
    <row r="47" spans="2:4" ht="12.75">
      <c r="B47" s="66" t="s">
        <v>12</v>
      </c>
      <c r="C47" s="19"/>
      <c r="D47" s="19"/>
    </row>
    <row r="48" spans="2:4" ht="12.75">
      <c r="B48" s="11" t="s">
        <v>58</v>
      </c>
      <c r="C48" s="3"/>
      <c r="D48" s="3"/>
    </row>
    <row r="49" spans="2:4" ht="12.75" hidden="1">
      <c r="B49" s="3" t="s">
        <v>117</v>
      </c>
      <c r="C49" s="3"/>
      <c r="D49" s="3"/>
    </row>
    <row r="50" spans="2:4" ht="12.75">
      <c r="B50" s="3" t="s">
        <v>118</v>
      </c>
      <c r="C50" s="3"/>
      <c r="D50" s="3"/>
    </row>
    <row r="51" spans="2:4" ht="12.75">
      <c r="B51" s="11" t="s">
        <v>13</v>
      </c>
      <c r="C51" s="11">
        <f>SUM(C49:C50)</f>
        <v>0</v>
      </c>
      <c r="D51" s="11">
        <f>SUM(D49:D50)</f>
        <v>0</v>
      </c>
    </row>
    <row r="52" spans="2:4" ht="12.75" hidden="1">
      <c r="B52" s="11" t="s">
        <v>59</v>
      </c>
      <c r="C52" s="3"/>
      <c r="D52" s="3"/>
    </row>
    <row r="53" spans="2:4" ht="12.75">
      <c r="B53" s="3" t="s">
        <v>117</v>
      </c>
      <c r="C53" s="3">
        <v>0</v>
      </c>
      <c r="D53" s="3">
        <v>0</v>
      </c>
    </row>
    <row r="54" spans="2:4" ht="12.75">
      <c r="B54" s="67" t="s">
        <v>152</v>
      </c>
      <c r="C54" s="3"/>
      <c r="D54" s="3"/>
    </row>
    <row r="55" spans="2:4" ht="12.75">
      <c r="B55" s="67" t="s">
        <v>153</v>
      </c>
      <c r="C55" s="3">
        <v>18</v>
      </c>
      <c r="D55" s="3">
        <v>8</v>
      </c>
    </row>
    <row r="56" spans="2:4" ht="12.75">
      <c r="B56" s="3" t="s">
        <v>197</v>
      </c>
      <c r="C56" s="3">
        <v>1</v>
      </c>
      <c r="D56" s="3">
        <v>1</v>
      </c>
    </row>
    <row r="57" spans="2:4" ht="12.75">
      <c r="B57" s="3" t="s">
        <v>119</v>
      </c>
      <c r="C57" s="3">
        <v>2</v>
      </c>
      <c r="D57" s="3">
        <v>10</v>
      </c>
    </row>
    <row r="58" spans="2:7" ht="12.75">
      <c r="B58" s="3" t="s">
        <v>50</v>
      </c>
      <c r="C58" s="3">
        <v>8</v>
      </c>
      <c r="D58" s="3">
        <v>8</v>
      </c>
      <c r="G58" s="38"/>
    </row>
    <row r="59" spans="2:4" ht="12.75">
      <c r="B59" s="3" t="s">
        <v>120</v>
      </c>
      <c r="C59" s="3">
        <v>1</v>
      </c>
      <c r="D59" s="3">
        <v>2</v>
      </c>
    </row>
    <row r="60" spans="2:4" ht="12.75">
      <c r="B60" s="11" t="s">
        <v>14</v>
      </c>
      <c r="C60" s="11">
        <f>SUM(C55:C59,C53)</f>
        <v>30</v>
      </c>
      <c r="D60" s="11">
        <f>SUM(D55:D59,D53)</f>
        <v>29</v>
      </c>
    </row>
    <row r="61" spans="2:4" ht="12.75">
      <c r="B61" s="11" t="s">
        <v>15</v>
      </c>
      <c r="C61" s="11">
        <f>C51+C60</f>
        <v>30</v>
      </c>
      <c r="D61" s="11">
        <f>D51+D60</f>
        <v>29</v>
      </c>
    </row>
    <row r="62" spans="2:4" ht="12.75">
      <c r="B62" s="11" t="s">
        <v>19</v>
      </c>
      <c r="C62" s="11">
        <f>SUM(C61,C46)</f>
        <v>1090</v>
      </c>
      <c r="D62" s="11">
        <f>SUM(D61,D46)</f>
        <v>1065</v>
      </c>
    </row>
    <row r="65" ht="13.5" customHeight="1"/>
    <row r="66" spans="2:3" ht="12" customHeight="1">
      <c r="B66" s="35" t="s">
        <v>178</v>
      </c>
      <c r="C66" t="s">
        <v>196</v>
      </c>
    </row>
    <row r="67" ht="12.75">
      <c r="C67" t="s">
        <v>190</v>
      </c>
    </row>
    <row r="70" ht="12.75">
      <c r="C70" t="s">
        <v>192</v>
      </c>
    </row>
    <row r="71" ht="12.75">
      <c r="C71" t="s">
        <v>207</v>
      </c>
    </row>
  </sheetData>
  <sheetProtection/>
  <mergeCells count="3">
    <mergeCell ref="B4:D4"/>
    <mergeCell ref="B3:D3"/>
    <mergeCell ref="B1:D1"/>
  </mergeCells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.57421875" style="0" customWidth="1"/>
    <col min="2" max="2" width="45.421875" style="0" customWidth="1"/>
    <col min="3" max="3" width="20.00390625" style="0" customWidth="1"/>
    <col min="4" max="4" width="18.00390625" style="0" customWidth="1"/>
  </cols>
  <sheetData>
    <row r="1" spans="2:4" ht="16.5" customHeight="1">
      <c r="B1" s="74" t="s">
        <v>174</v>
      </c>
      <c r="C1" s="74"/>
      <c r="D1" s="74"/>
    </row>
    <row r="3" spans="2:4" ht="12.75">
      <c r="B3" s="74" t="s">
        <v>142</v>
      </c>
      <c r="C3" s="74"/>
      <c r="D3" s="74"/>
    </row>
    <row r="4" spans="2:4" ht="13.5" customHeight="1">
      <c r="B4" s="74" t="s">
        <v>179</v>
      </c>
      <c r="C4" s="74"/>
      <c r="D4" s="74"/>
    </row>
    <row r="5" ht="13.5" thickBot="1">
      <c r="D5" s="2" t="s">
        <v>4</v>
      </c>
    </row>
    <row r="6" spans="2:4" ht="12.75">
      <c r="B6" s="68" t="s">
        <v>20</v>
      </c>
      <c r="C6" s="69" t="s">
        <v>1</v>
      </c>
      <c r="D6" s="69" t="s">
        <v>3</v>
      </c>
    </row>
    <row r="7" spans="2:4" ht="12.75">
      <c r="B7" s="1"/>
      <c r="C7" s="70">
        <v>2018</v>
      </c>
      <c r="D7" s="70">
        <v>2017</v>
      </c>
    </row>
    <row r="8" spans="2:4" ht="12.75">
      <c r="B8" s="1"/>
      <c r="C8" s="70" t="s">
        <v>2</v>
      </c>
      <c r="D8" s="70" t="s">
        <v>2</v>
      </c>
    </row>
    <row r="9" spans="2:4" ht="17.25" customHeight="1">
      <c r="B9" s="31" t="s">
        <v>61</v>
      </c>
      <c r="C9" s="31">
        <f>SUM(C10:C14)</f>
        <v>201</v>
      </c>
      <c r="D9" s="31">
        <f>SUM(D10:D14)</f>
        <v>231</v>
      </c>
    </row>
    <row r="10" spans="2:4" ht="17.25" customHeight="1">
      <c r="B10" s="32" t="s">
        <v>60</v>
      </c>
      <c r="C10" s="32">
        <v>6</v>
      </c>
      <c r="D10" s="32">
        <v>12</v>
      </c>
    </row>
    <row r="11" spans="2:4" ht="15" customHeight="1" hidden="1">
      <c r="B11" s="32" t="s">
        <v>121</v>
      </c>
      <c r="C11" s="32"/>
      <c r="D11" s="32"/>
    </row>
    <row r="12" spans="2:4" ht="18.75" customHeight="1">
      <c r="B12" s="32" t="s">
        <v>122</v>
      </c>
      <c r="C12" s="32">
        <v>195</v>
      </c>
      <c r="D12" s="32">
        <v>193</v>
      </c>
    </row>
    <row r="13" spans="2:4" ht="18.75" customHeight="1">
      <c r="B13" s="32" t="s">
        <v>139</v>
      </c>
      <c r="C13" s="32">
        <v>0</v>
      </c>
      <c r="D13" s="32">
        <v>0</v>
      </c>
    </row>
    <row r="14" spans="2:4" ht="18" customHeight="1">
      <c r="B14" s="32" t="s">
        <v>123</v>
      </c>
      <c r="C14" s="32">
        <v>0</v>
      </c>
      <c r="D14" s="32">
        <v>26</v>
      </c>
    </row>
    <row r="15" spans="2:4" ht="22.5" customHeight="1">
      <c r="B15" s="33" t="s">
        <v>124</v>
      </c>
      <c r="C15" s="33">
        <f>SUM(C16:C22)</f>
        <v>176</v>
      </c>
      <c r="D15" s="33">
        <f>SUM(D16:D22)</f>
        <v>151</v>
      </c>
    </row>
    <row r="16" spans="2:4" ht="20.25" customHeight="1">
      <c r="B16" s="32" t="s">
        <v>125</v>
      </c>
      <c r="C16" s="32">
        <v>14</v>
      </c>
      <c r="D16" s="32">
        <v>38</v>
      </c>
    </row>
    <row r="17" spans="2:4" ht="20.25" customHeight="1">
      <c r="B17" s="32" t="s">
        <v>126</v>
      </c>
      <c r="C17" s="32">
        <v>70</v>
      </c>
      <c r="D17" s="32">
        <v>52</v>
      </c>
    </row>
    <row r="18" spans="2:4" ht="20.25" customHeight="1">
      <c r="B18" s="32" t="s">
        <v>127</v>
      </c>
      <c r="C18" s="32">
        <v>27</v>
      </c>
      <c r="D18" s="32">
        <v>21</v>
      </c>
    </row>
    <row r="19" spans="2:4" ht="20.25" customHeight="1">
      <c r="B19" s="32" t="s">
        <v>128</v>
      </c>
      <c r="C19" s="32">
        <v>60</v>
      </c>
      <c r="D19" s="32">
        <v>40</v>
      </c>
    </row>
    <row r="20" spans="2:4" ht="20.25" customHeight="1">
      <c r="B20" s="32" t="s">
        <v>129</v>
      </c>
      <c r="C20" s="32">
        <v>5</v>
      </c>
      <c r="D20" s="32">
        <v>0</v>
      </c>
    </row>
    <row r="21" spans="2:4" ht="15.75" customHeight="1" hidden="1">
      <c r="B21" s="34" t="s">
        <v>136</v>
      </c>
      <c r="C21" s="32"/>
      <c r="D21" s="32"/>
    </row>
    <row r="22" spans="2:4" ht="18.75" customHeight="1">
      <c r="B22" s="34" t="s">
        <v>130</v>
      </c>
      <c r="C22" s="32"/>
      <c r="D22" s="32"/>
    </row>
    <row r="23" spans="2:4" ht="18" customHeight="1">
      <c r="B23" s="31" t="s">
        <v>143</v>
      </c>
      <c r="C23" s="31">
        <f>C9-C15</f>
        <v>25</v>
      </c>
      <c r="D23" s="31">
        <f>D9-D15</f>
        <v>80</v>
      </c>
    </row>
    <row r="24" spans="2:4" ht="17.25" customHeight="1">
      <c r="B24" s="32" t="s">
        <v>62</v>
      </c>
      <c r="C24" s="32">
        <v>-1</v>
      </c>
      <c r="D24" s="32">
        <v>-1</v>
      </c>
    </row>
    <row r="25" spans="2:4" ht="18" customHeight="1">
      <c r="B25" s="31" t="s">
        <v>144</v>
      </c>
      <c r="C25" s="31">
        <f>C23+C24</f>
        <v>24</v>
      </c>
      <c r="D25" s="31">
        <f>D23+D24</f>
        <v>79</v>
      </c>
    </row>
    <row r="26" spans="2:4" ht="17.25" customHeight="1">
      <c r="B26" s="32" t="s">
        <v>63</v>
      </c>
      <c r="C26" s="32">
        <v>0</v>
      </c>
      <c r="D26" s="32">
        <v>0</v>
      </c>
    </row>
    <row r="27" spans="2:4" ht="15.75" customHeight="1">
      <c r="B27" s="31" t="s">
        <v>64</v>
      </c>
      <c r="C27" s="31">
        <f>C25-C26</f>
        <v>24</v>
      </c>
      <c r="D27" s="31">
        <f>D25-D26</f>
        <v>79</v>
      </c>
    </row>
    <row r="28" spans="2:4" ht="20.25" customHeight="1" hidden="1">
      <c r="B28" s="32" t="s">
        <v>65</v>
      </c>
      <c r="C28" s="32"/>
      <c r="D28" s="32"/>
    </row>
    <row r="29" spans="2:4" ht="20.25" customHeight="1" hidden="1">
      <c r="B29" s="32" t="s">
        <v>137</v>
      </c>
      <c r="C29" s="32"/>
      <c r="D29" s="32"/>
    </row>
    <row r="30" spans="2:4" ht="21.75" customHeight="1">
      <c r="B30" s="31" t="s">
        <v>138</v>
      </c>
      <c r="C30" s="31">
        <f>C27+C28-C29</f>
        <v>24</v>
      </c>
      <c r="D30" s="31">
        <f>D27+D28-D29</f>
        <v>79</v>
      </c>
    </row>
    <row r="31" spans="2:4" ht="21.75" customHeight="1">
      <c r="B31" s="31" t="s">
        <v>145</v>
      </c>
      <c r="C31" s="31">
        <v>0</v>
      </c>
      <c r="D31" s="31">
        <v>0</v>
      </c>
    </row>
    <row r="32" spans="2:4" ht="21.75" customHeight="1">
      <c r="B32" s="31" t="s">
        <v>146</v>
      </c>
      <c r="C32" s="31">
        <v>24</v>
      </c>
      <c r="D32" s="31">
        <v>79</v>
      </c>
    </row>
    <row r="33" spans="2:4" ht="21.75" customHeight="1">
      <c r="B33" s="47"/>
      <c r="C33" s="47"/>
      <c r="D33" s="47"/>
    </row>
    <row r="37" spans="2:3" ht="12" customHeight="1">
      <c r="B37" s="35" t="s">
        <v>178</v>
      </c>
      <c r="C37" t="s">
        <v>189</v>
      </c>
    </row>
    <row r="38" ht="12.75">
      <c r="C38" t="s">
        <v>190</v>
      </c>
    </row>
    <row r="42" ht="12.75">
      <c r="C42" t="s">
        <v>187</v>
      </c>
    </row>
    <row r="43" ht="12.75">
      <c r="C43" t="s">
        <v>188</v>
      </c>
    </row>
  </sheetData>
  <sheetProtection/>
  <mergeCells count="3">
    <mergeCell ref="B1:D1"/>
    <mergeCell ref="B3:D3"/>
    <mergeCell ref="B4:D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B4" sqref="B4:I4"/>
    </sheetView>
  </sheetViews>
  <sheetFormatPr defaultColWidth="9.140625" defaultRowHeight="12.75"/>
  <cols>
    <col min="1" max="1" width="0.9921875" style="0" customWidth="1"/>
    <col min="2" max="2" width="31.8515625" style="0" customWidth="1"/>
    <col min="3" max="3" width="12.421875" style="0" customWidth="1"/>
    <col min="4" max="4" width="13.00390625" style="0" customWidth="1"/>
    <col min="5" max="5" width="13.7109375" style="0" customWidth="1"/>
    <col min="6" max="6" width="15.421875" style="0" customWidth="1"/>
    <col min="7" max="7" width="12.140625" style="0" customWidth="1"/>
    <col min="8" max="8" width="11.57421875" style="0" customWidth="1"/>
    <col min="9" max="9" width="11.421875" style="0" customWidth="1"/>
  </cols>
  <sheetData>
    <row r="1" spans="2:9" s="12" customFormat="1" ht="14.25" customHeight="1">
      <c r="B1" s="74" t="s">
        <v>174</v>
      </c>
      <c r="C1" s="74"/>
      <c r="D1" s="74"/>
      <c r="E1" s="74"/>
      <c r="F1" s="74"/>
      <c r="G1" s="74"/>
      <c r="H1" s="74"/>
      <c r="I1" s="74"/>
    </row>
    <row r="2" spans="2:9" s="12" customFormat="1" ht="13.5" customHeight="1">
      <c r="B2" s="58"/>
      <c r="C2" s="58"/>
      <c r="D2" s="58"/>
      <c r="E2" s="58"/>
      <c r="F2" s="58"/>
      <c r="G2" s="58"/>
      <c r="H2" s="58"/>
      <c r="I2" s="58"/>
    </row>
    <row r="3" spans="2:9" ht="14.25" customHeight="1">
      <c r="B3" s="74" t="s">
        <v>154</v>
      </c>
      <c r="C3" s="74"/>
      <c r="D3" s="74"/>
      <c r="E3" s="74"/>
      <c r="F3" s="74"/>
      <c r="G3" s="74"/>
      <c r="H3" s="74"/>
      <c r="I3" s="74"/>
    </row>
    <row r="4" spans="2:9" s="12" customFormat="1" ht="14.25" customHeight="1">
      <c r="B4" s="74" t="s">
        <v>182</v>
      </c>
      <c r="C4" s="74"/>
      <c r="D4" s="74"/>
      <c r="E4" s="74"/>
      <c r="F4" s="74"/>
      <c r="G4" s="74"/>
      <c r="H4" s="74"/>
      <c r="I4" s="74"/>
    </row>
    <row r="5" s="12" customFormat="1" ht="12.75"/>
    <row r="6" ht="12.75">
      <c r="I6" s="2" t="s">
        <v>4</v>
      </c>
    </row>
    <row r="7" spans="2:9" ht="12.75">
      <c r="B7" s="18" t="s">
        <v>21</v>
      </c>
      <c r="C7" s="59" t="s">
        <v>22</v>
      </c>
      <c r="D7" s="59" t="s">
        <v>24</v>
      </c>
      <c r="E7" s="59" t="s">
        <v>26</v>
      </c>
      <c r="F7" s="59" t="s">
        <v>28</v>
      </c>
      <c r="G7" s="59" t="s">
        <v>30</v>
      </c>
      <c r="H7" s="59" t="s">
        <v>45</v>
      </c>
      <c r="I7" s="59" t="s">
        <v>31</v>
      </c>
    </row>
    <row r="8" spans="2:9" ht="12.75">
      <c r="B8" s="20"/>
      <c r="C8" s="60" t="s">
        <v>23</v>
      </c>
      <c r="D8" s="60" t="s">
        <v>25</v>
      </c>
      <c r="E8" s="60" t="s">
        <v>27</v>
      </c>
      <c r="F8" s="60" t="s">
        <v>29</v>
      </c>
      <c r="G8" s="60" t="s">
        <v>29</v>
      </c>
      <c r="H8" s="60" t="s">
        <v>32</v>
      </c>
      <c r="I8" s="60"/>
    </row>
    <row r="9" spans="2:9" ht="18" customHeight="1">
      <c r="B9" s="9" t="s">
        <v>208</v>
      </c>
      <c r="C9" s="11">
        <v>65</v>
      </c>
      <c r="D9" s="11"/>
      <c r="E9" s="11"/>
      <c r="F9" s="11">
        <v>50</v>
      </c>
      <c r="G9" s="11">
        <v>851</v>
      </c>
      <c r="H9" s="39">
        <v>70</v>
      </c>
      <c r="I9" s="11">
        <f>C9+D9+E9+F9+G9+H9</f>
        <v>1036</v>
      </c>
    </row>
    <row r="10" spans="2:9" ht="16.5" customHeight="1">
      <c r="B10" s="5" t="s">
        <v>33</v>
      </c>
      <c r="C10" s="5"/>
      <c r="D10" s="5"/>
      <c r="E10" s="5"/>
      <c r="F10" s="5"/>
      <c r="G10" s="5"/>
      <c r="H10" s="5"/>
      <c r="I10" s="5">
        <f>H10</f>
        <v>0</v>
      </c>
    </row>
    <row r="11" spans="2:9" ht="15.75" customHeight="1">
      <c r="B11" s="6" t="s">
        <v>131</v>
      </c>
      <c r="C11" s="6"/>
      <c r="D11" s="6"/>
      <c r="E11" s="6"/>
      <c r="F11" s="6"/>
      <c r="G11" s="6"/>
      <c r="H11" s="6"/>
      <c r="I11" s="6"/>
    </row>
    <row r="12" spans="2:9" ht="18.75" customHeight="1">
      <c r="B12" s="3" t="s">
        <v>34</v>
      </c>
      <c r="C12" s="3"/>
      <c r="D12" s="3"/>
      <c r="E12" s="3"/>
      <c r="F12" s="3"/>
      <c r="G12" s="3"/>
      <c r="H12" s="3">
        <v>24</v>
      </c>
      <c r="I12" s="3">
        <f>H12</f>
        <v>24</v>
      </c>
    </row>
    <row r="13" spans="2:9" ht="18.75" customHeight="1">
      <c r="B13" s="3" t="s">
        <v>155</v>
      </c>
      <c r="C13" s="3"/>
      <c r="D13" s="3"/>
      <c r="E13" s="3"/>
      <c r="F13" s="3"/>
      <c r="G13" s="3"/>
      <c r="H13" s="3"/>
      <c r="I13" s="3"/>
    </row>
    <row r="14" spans="2:9" ht="18.75" customHeight="1">
      <c r="B14" s="11" t="s">
        <v>209</v>
      </c>
      <c r="C14" s="11">
        <f>C9+C10+C12</f>
        <v>65</v>
      </c>
      <c r="D14" s="11">
        <f>D9+D10+D12</f>
        <v>0</v>
      </c>
      <c r="E14" s="11">
        <f>E9+E10+E12</f>
        <v>0</v>
      </c>
      <c r="F14" s="11">
        <f>F9+F10+F12</f>
        <v>50</v>
      </c>
      <c r="G14" s="11">
        <f>G9+G10+G12</f>
        <v>851</v>
      </c>
      <c r="H14" s="39">
        <f>H9-H10+H12+H13</f>
        <v>94</v>
      </c>
      <c r="I14" s="11">
        <f>I9-I10+I12+I13</f>
        <v>1060</v>
      </c>
    </row>
    <row r="18" spans="2:7" ht="12" customHeight="1">
      <c r="B18" s="35" t="s">
        <v>178</v>
      </c>
      <c r="D18" t="s">
        <v>189</v>
      </c>
      <c r="G18" t="s">
        <v>186</v>
      </c>
    </row>
    <row r="19" spans="4:7" ht="12.75">
      <c r="D19" t="s">
        <v>183</v>
      </c>
      <c r="G19" t="s">
        <v>185</v>
      </c>
    </row>
    <row r="20" ht="12.75" customHeight="1"/>
  </sheetData>
  <sheetProtection/>
  <mergeCells count="3">
    <mergeCell ref="B3:I3"/>
    <mergeCell ref="B4:I4"/>
    <mergeCell ref="B1:I1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4"/>
  <sheetViews>
    <sheetView zoomScalePageLayoutView="0" workbookViewId="0" topLeftCell="A13">
      <selection activeCell="G28" sqref="G28"/>
    </sheetView>
  </sheetViews>
  <sheetFormatPr defaultColWidth="9.140625" defaultRowHeight="12.75"/>
  <cols>
    <col min="1" max="1" width="2.7109375" style="0" customWidth="1"/>
    <col min="2" max="2" width="53.00390625" style="0" customWidth="1"/>
    <col min="3" max="3" width="14.421875" style="0" customWidth="1"/>
    <col min="4" max="4" width="14.7109375" style="0" customWidth="1"/>
  </cols>
  <sheetData>
    <row r="1" spans="2:4" ht="15.75" customHeight="1">
      <c r="B1" s="74" t="s">
        <v>174</v>
      </c>
      <c r="C1" s="74"/>
      <c r="D1" s="74"/>
    </row>
    <row r="2" spans="2:4" ht="12.75" customHeight="1">
      <c r="B2" s="58"/>
      <c r="C2" s="58"/>
      <c r="D2" s="58"/>
    </row>
    <row r="3" spans="2:4" ht="13.5" customHeight="1">
      <c r="B3" s="75" t="s">
        <v>156</v>
      </c>
      <c r="C3" s="75"/>
      <c r="D3" s="75"/>
    </row>
    <row r="4" spans="2:4" ht="14.25" customHeight="1">
      <c r="B4" s="74" t="s">
        <v>179</v>
      </c>
      <c r="C4" s="74"/>
      <c r="D4" s="74"/>
    </row>
    <row r="5" ht="12.75">
      <c r="D5" s="2" t="s">
        <v>4</v>
      </c>
    </row>
    <row r="6" spans="2:4" ht="12.75">
      <c r="B6" s="18"/>
      <c r="C6" s="21" t="s">
        <v>1</v>
      </c>
      <c r="D6" s="21" t="s">
        <v>3</v>
      </c>
    </row>
    <row r="7" spans="2:4" ht="12.75">
      <c r="B7" s="22" t="s">
        <v>35</v>
      </c>
      <c r="C7" s="23">
        <v>2018</v>
      </c>
      <c r="D7" s="23">
        <v>2017</v>
      </c>
    </row>
    <row r="8" spans="2:4" ht="12.75">
      <c r="B8" s="20"/>
      <c r="C8" s="24" t="s">
        <v>2</v>
      </c>
      <c r="D8" s="24" t="s">
        <v>2</v>
      </c>
    </row>
    <row r="9" spans="2:4" ht="12.75">
      <c r="B9" s="8" t="s">
        <v>5</v>
      </c>
      <c r="C9" s="10">
        <v>1</v>
      </c>
      <c r="D9" s="10">
        <v>1</v>
      </c>
    </row>
    <row r="10" spans="2:4" ht="16.5" customHeight="1">
      <c r="B10" s="9" t="s">
        <v>36</v>
      </c>
      <c r="C10" s="3"/>
      <c r="D10" s="3"/>
    </row>
    <row r="11" spans="2:4" ht="16.5" customHeight="1">
      <c r="B11" s="3" t="s">
        <v>37</v>
      </c>
      <c r="C11" s="40">
        <v>241</v>
      </c>
      <c r="D11" s="40">
        <v>239</v>
      </c>
    </row>
    <row r="12" spans="2:4" ht="16.5" customHeight="1">
      <c r="B12" s="3" t="s">
        <v>157</v>
      </c>
      <c r="C12" s="40">
        <v>177</v>
      </c>
      <c r="D12" s="40">
        <v>89</v>
      </c>
    </row>
    <row r="13" spans="2:4" ht="16.5" customHeight="1">
      <c r="B13" s="3" t="s">
        <v>158</v>
      </c>
      <c r="C13" s="40">
        <v>70</v>
      </c>
      <c r="D13" s="40">
        <v>51</v>
      </c>
    </row>
    <row r="14" spans="2:4" ht="16.5" customHeight="1">
      <c r="B14" s="3" t="s">
        <v>159</v>
      </c>
      <c r="C14" s="40">
        <v>11</v>
      </c>
      <c r="D14" s="40">
        <v>19</v>
      </c>
    </row>
    <row r="15" spans="2:4" ht="16.5" customHeight="1">
      <c r="B15" s="41" t="s">
        <v>210</v>
      </c>
      <c r="C15" s="40">
        <v>8</v>
      </c>
      <c r="D15" s="40">
        <v>6</v>
      </c>
    </row>
    <row r="16" spans="2:4" ht="16.5" customHeight="1">
      <c r="B16" s="41" t="s">
        <v>191</v>
      </c>
      <c r="C16" s="40">
        <v>15</v>
      </c>
      <c r="D16" s="40">
        <v>17</v>
      </c>
    </row>
    <row r="17" spans="2:4" ht="16.5" customHeight="1" hidden="1">
      <c r="B17" s="41" t="s">
        <v>160</v>
      </c>
      <c r="C17" s="40">
        <v>0</v>
      </c>
      <c r="D17" s="40">
        <v>0</v>
      </c>
    </row>
    <row r="18" spans="2:4" ht="16.5" customHeight="1">
      <c r="B18" s="42" t="s">
        <v>161</v>
      </c>
      <c r="C18" s="39">
        <f>C11-C12-C13-C14-C15-C16</f>
        <v>-40</v>
      </c>
      <c r="D18" s="39">
        <f>D11-D12-D13-D14-D15-D16</f>
        <v>57</v>
      </c>
    </row>
    <row r="19" spans="2:4" ht="16.5" customHeight="1">
      <c r="B19" s="5" t="s">
        <v>162</v>
      </c>
      <c r="C19" s="40"/>
      <c r="D19" s="40"/>
    </row>
    <row r="20" spans="2:4" ht="16.5" customHeight="1">
      <c r="B20" s="17" t="s">
        <v>163</v>
      </c>
      <c r="C20" s="43">
        <f>C18+C19</f>
        <v>-40</v>
      </c>
      <c r="D20" s="43">
        <f>D18+D19</f>
        <v>57</v>
      </c>
    </row>
    <row r="21" spans="2:4" ht="16.5" customHeight="1">
      <c r="B21" s="9" t="s">
        <v>38</v>
      </c>
      <c r="C21" s="44"/>
      <c r="D21" s="3">
        <v>-118</v>
      </c>
    </row>
    <row r="22" spans="2:4" ht="16.5" customHeight="1" hidden="1">
      <c r="B22" s="3" t="s">
        <v>67</v>
      </c>
      <c r="C22" s="3"/>
      <c r="D22" s="3"/>
    </row>
    <row r="23" spans="2:4" ht="16.5" customHeight="1" hidden="1">
      <c r="B23" s="3" t="s">
        <v>68</v>
      </c>
      <c r="C23" s="3"/>
      <c r="D23" s="3"/>
    </row>
    <row r="24" spans="2:4" ht="16.5" customHeight="1" hidden="1">
      <c r="B24" s="3" t="s">
        <v>66</v>
      </c>
      <c r="C24" s="3"/>
      <c r="D24" s="3"/>
    </row>
    <row r="25" spans="2:4" ht="16.5" customHeight="1" hidden="1">
      <c r="B25" s="11" t="s">
        <v>164</v>
      </c>
      <c r="C25" s="11">
        <f>SUM(C22:C24)</f>
        <v>0</v>
      </c>
      <c r="D25" s="11">
        <f>SUM(D22:D24)</f>
        <v>0</v>
      </c>
    </row>
    <row r="26" spans="2:4" ht="16.5" customHeight="1">
      <c r="B26" s="9" t="s">
        <v>39</v>
      </c>
      <c r="C26" s="3"/>
      <c r="D26" s="3"/>
    </row>
    <row r="27" spans="2:4" ht="16.5" customHeight="1">
      <c r="B27" s="3" t="s">
        <v>132</v>
      </c>
      <c r="C27" s="44">
        <v>-1</v>
      </c>
      <c r="D27" s="44">
        <v>-1</v>
      </c>
    </row>
    <row r="28" spans="2:4" ht="16.5" customHeight="1">
      <c r="B28" s="41" t="s">
        <v>165</v>
      </c>
      <c r="C28" s="44"/>
      <c r="D28" s="19"/>
    </row>
    <row r="29" spans="2:4" ht="16.5" customHeight="1">
      <c r="B29" s="18" t="s">
        <v>166</v>
      </c>
      <c r="C29" s="78">
        <f>SUM(C27:C28)</f>
        <v>-1</v>
      </c>
      <c r="D29" s="78">
        <f>SUM(D27:D28)</f>
        <v>-1</v>
      </c>
    </row>
    <row r="30" spans="2:4" ht="16.5" customHeight="1">
      <c r="B30" s="18" t="s">
        <v>40</v>
      </c>
      <c r="C30" s="18"/>
      <c r="D30" s="18"/>
    </row>
    <row r="31" spans="2:4" ht="16.5" customHeight="1">
      <c r="B31" s="20" t="s">
        <v>41</v>
      </c>
      <c r="C31" s="48">
        <f>C20+C21+C29</f>
        <v>-41</v>
      </c>
      <c r="D31" s="48">
        <f>D20+D21+D29</f>
        <v>-62</v>
      </c>
    </row>
    <row r="32" spans="2:4" ht="16.5" customHeight="1">
      <c r="B32" s="18" t="s">
        <v>42</v>
      </c>
      <c r="C32" s="18"/>
      <c r="D32" s="18"/>
    </row>
    <row r="33" spans="2:4" ht="16.5" customHeight="1">
      <c r="B33" s="20" t="s">
        <v>43</v>
      </c>
      <c r="C33" s="20">
        <v>767</v>
      </c>
      <c r="D33" s="20">
        <v>829</v>
      </c>
    </row>
    <row r="34" spans="2:4" ht="16.5" customHeight="1">
      <c r="B34" s="18" t="s">
        <v>42</v>
      </c>
      <c r="C34" s="18"/>
      <c r="D34" s="18"/>
    </row>
    <row r="35" spans="2:4" ht="16.5" customHeight="1">
      <c r="B35" s="20" t="s">
        <v>44</v>
      </c>
      <c r="C35" s="20">
        <f>SUM(C31:C33)</f>
        <v>726</v>
      </c>
      <c r="D35" s="20">
        <f>SUM(D31:D33)</f>
        <v>767</v>
      </c>
    </row>
    <row r="36" spans="2:4" ht="14.25" customHeight="1">
      <c r="B36" s="30"/>
      <c r="C36" s="30"/>
      <c r="D36" s="30"/>
    </row>
    <row r="37" spans="2:4" ht="11.25" customHeight="1">
      <c r="B37" s="30"/>
      <c r="C37" s="30"/>
      <c r="D37" s="30"/>
    </row>
    <row r="38" spans="2:4" ht="12.75">
      <c r="B38" s="4"/>
      <c r="C38" s="4"/>
      <c r="D38" s="4"/>
    </row>
    <row r="39" spans="2:3" ht="12" customHeight="1">
      <c r="B39" s="35" t="s">
        <v>178</v>
      </c>
      <c r="C39" t="s">
        <v>180</v>
      </c>
    </row>
    <row r="40" ht="12.75">
      <c r="C40" t="s">
        <v>183</v>
      </c>
    </row>
    <row r="43" ht="13.5" customHeight="1">
      <c r="C43" t="s">
        <v>192</v>
      </c>
    </row>
    <row r="44" ht="12.75">
      <c r="C44" t="s">
        <v>181</v>
      </c>
    </row>
  </sheetData>
  <sheetProtection/>
  <mergeCells count="3">
    <mergeCell ref="B3:D3"/>
    <mergeCell ref="B4:D4"/>
    <mergeCell ref="B1:D1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32.7109375" style="0" customWidth="1"/>
    <col min="2" max="2" width="11.2812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421875" style="0" customWidth="1"/>
    <col min="7" max="7" width="10.8515625" style="0" customWidth="1"/>
    <col min="8" max="8" width="13.7109375" style="0" customWidth="1"/>
    <col min="9" max="9" width="12.8515625" style="0" customWidth="1"/>
    <col min="10" max="10" width="10.00390625" style="0" customWidth="1"/>
  </cols>
  <sheetData>
    <row r="1" spans="1:10" ht="14.25" customHeight="1">
      <c r="A1" s="74" t="s">
        <v>204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77" t="s">
        <v>134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3.5" customHeight="1">
      <c r="A4" s="77" t="s">
        <v>199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3.5" customHeight="1">
      <c r="A5" s="65"/>
      <c r="B5" s="65"/>
      <c r="C5" s="65"/>
      <c r="D5" s="65"/>
      <c r="E5" s="65"/>
      <c r="F5" s="65"/>
      <c r="G5" s="65"/>
      <c r="H5" s="65"/>
      <c r="I5" s="73" t="s">
        <v>69</v>
      </c>
      <c r="J5" s="65"/>
    </row>
    <row r="6" spans="1:10" ht="13.5" customHeight="1">
      <c r="A6" s="72"/>
      <c r="B6" s="72"/>
      <c r="C6" s="72"/>
      <c r="D6" s="72"/>
      <c r="E6" s="72"/>
      <c r="F6" s="72"/>
      <c r="G6" s="72"/>
      <c r="H6" s="72"/>
      <c r="I6" s="73"/>
      <c r="J6" s="2" t="s">
        <v>4</v>
      </c>
    </row>
    <row r="7" spans="1:10" ht="13.5" customHeight="1">
      <c r="A7" s="25" t="s">
        <v>70</v>
      </c>
      <c r="B7" s="25" t="s">
        <v>71</v>
      </c>
      <c r="C7" s="25" t="s">
        <v>72</v>
      </c>
      <c r="D7" s="25" t="s">
        <v>73</v>
      </c>
      <c r="E7" s="25" t="s">
        <v>75</v>
      </c>
      <c r="F7" s="25" t="s">
        <v>76</v>
      </c>
      <c r="G7" s="25" t="s">
        <v>30</v>
      </c>
      <c r="H7" s="25" t="s">
        <v>133</v>
      </c>
      <c r="I7" s="25" t="s">
        <v>30</v>
      </c>
      <c r="J7" s="25" t="s">
        <v>31</v>
      </c>
    </row>
    <row r="8" spans="1:10" ht="15" customHeight="1">
      <c r="A8" s="7"/>
      <c r="B8" s="26"/>
      <c r="C8" s="26"/>
      <c r="D8" s="26" t="s">
        <v>74</v>
      </c>
      <c r="E8" s="26"/>
      <c r="F8" s="26" t="s">
        <v>77</v>
      </c>
      <c r="G8" s="26"/>
      <c r="H8" s="26" t="s">
        <v>78</v>
      </c>
      <c r="I8" s="26" t="s">
        <v>135</v>
      </c>
      <c r="J8" s="26"/>
    </row>
    <row r="9" spans="1:10" ht="12.75">
      <c r="A9" s="9" t="s">
        <v>200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 t="s">
        <v>79</v>
      </c>
      <c r="B10" s="3">
        <v>68</v>
      </c>
      <c r="C10" s="3">
        <v>453</v>
      </c>
      <c r="D10" s="3">
        <v>178</v>
      </c>
      <c r="E10" s="3">
        <v>46</v>
      </c>
      <c r="F10" s="3">
        <v>25</v>
      </c>
      <c r="G10" s="3">
        <v>7</v>
      </c>
      <c r="H10" s="3"/>
      <c r="I10" s="3">
        <v>5</v>
      </c>
      <c r="J10" s="3">
        <f>SUM(B10:I10)</f>
        <v>782</v>
      </c>
    </row>
    <row r="11" spans="1:10" ht="12.75">
      <c r="A11" s="3" t="s">
        <v>80</v>
      </c>
      <c r="B11" s="3"/>
      <c r="C11" s="3">
        <v>386</v>
      </c>
      <c r="D11" s="3">
        <v>178</v>
      </c>
      <c r="E11" s="3">
        <v>44</v>
      </c>
      <c r="F11" s="3">
        <v>25</v>
      </c>
      <c r="G11" s="3">
        <v>4</v>
      </c>
      <c r="H11" s="3"/>
      <c r="I11" s="3">
        <v>3</v>
      </c>
      <c r="J11" s="3">
        <f>SUM(B11:I11)</f>
        <v>640</v>
      </c>
    </row>
    <row r="12" spans="1:10" ht="12.75">
      <c r="A12" s="3" t="s">
        <v>81</v>
      </c>
      <c r="B12" s="3">
        <f>B10-B11</f>
        <v>68</v>
      </c>
      <c r="C12" s="3">
        <f aca="true" t="shared" si="0" ref="C12:I12">C10-C11</f>
        <v>67</v>
      </c>
      <c r="D12" s="3">
        <f t="shared" si="0"/>
        <v>0</v>
      </c>
      <c r="E12" s="3">
        <f t="shared" si="0"/>
        <v>2</v>
      </c>
      <c r="F12" s="3">
        <f t="shared" si="0"/>
        <v>0</v>
      </c>
      <c r="G12" s="3">
        <f t="shared" si="0"/>
        <v>3</v>
      </c>
      <c r="H12" s="3">
        <f t="shared" si="0"/>
        <v>0</v>
      </c>
      <c r="I12" s="3">
        <f t="shared" si="0"/>
        <v>2</v>
      </c>
      <c r="J12" s="3">
        <f>SUM(B12:I12)</f>
        <v>142</v>
      </c>
    </row>
    <row r="13" spans="1:10" ht="12.75">
      <c r="A13" s="9" t="s">
        <v>201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2.75">
      <c r="A14" s="3" t="s">
        <v>82</v>
      </c>
      <c r="B14" s="49">
        <f>B12</f>
        <v>68</v>
      </c>
      <c r="C14" s="49">
        <v>67</v>
      </c>
      <c r="D14" s="49">
        <f aca="true" t="shared" si="1" ref="D14:I14">D12</f>
        <v>0</v>
      </c>
      <c r="E14" s="49">
        <v>2</v>
      </c>
      <c r="F14" s="49">
        <f t="shared" si="1"/>
        <v>0</v>
      </c>
      <c r="G14" s="49">
        <v>3</v>
      </c>
      <c r="H14" s="49">
        <f t="shared" si="1"/>
        <v>0</v>
      </c>
      <c r="I14" s="49">
        <f t="shared" si="1"/>
        <v>2</v>
      </c>
      <c r="J14" s="49">
        <f aca="true" t="shared" si="2" ref="J14:J20">SUM(B14:I14)</f>
        <v>142</v>
      </c>
    </row>
    <row r="15" spans="1:10" ht="12.75">
      <c r="A15" s="3" t="s">
        <v>83</v>
      </c>
      <c r="B15" s="49"/>
      <c r="C15" s="49"/>
      <c r="D15" s="49"/>
      <c r="E15" s="49"/>
      <c r="F15" s="49"/>
      <c r="G15" s="49"/>
      <c r="H15" s="49"/>
      <c r="I15" s="49"/>
      <c r="J15" s="49">
        <f t="shared" si="2"/>
        <v>0</v>
      </c>
    </row>
    <row r="16" spans="1:10" ht="12.75">
      <c r="A16" s="3" t="s">
        <v>84</v>
      </c>
      <c r="B16" s="49"/>
      <c r="C16" s="49"/>
      <c r="D16" s="49"/>
      <c r="E16" s="49"/>
      <c r="F16" s="49"/>
      <c r="G16" s="49"/>
      <c r="H16" s="49"/>
      <c r="I16" s="49"/>
      <c r="J16" s="49">
        <f t="shared" si="2"/>
        <v>0</v>
      </c>
    </row>
    <row r="17" spans="1:10" ht="12.75" customHeight="1" hidden="1">
      <c r="A17" s="3" t="s">
        <v>85</v>
      </c>
      <c r="B17" s="49"/>
      <c r="C17" s="49"/>
      <c r="D17" s="49"/>
      <c r="E17" s="49"/>
      <c r="F17" s="49"/>
      <c r="G17" s="49"/>
      <c r="H17" s="49"/>
      <c r="I17" s="49"/>
      <c r="J17" s="49">
        <f t="shared" si="2"/>
        <v>0</v>
      </c>
    </row>
    <row r="18" spans="1:10" ht="12.75" customHeight="1" hidden="1">
      <c r="A18" s="3" t="s">
        <v>84</v>
      </c>
      <c r="B18" s="49"/>
      <c r="C18" s="49">
        <v>72</v>
      </c>
      <c r="D18" s="49">
        <v>1</v>
      </c>
      <c r="E18" s="49"/>
      <c r="F18" s="49">
        <v>16</v>
      </c>
      <c r="G18" s="49">
        <v>10</v>
      </c>
      <c r="H18" s="49"/>
      <c r="I18" s="49"/>
      <c r="J18" s="49">
        <f t="shared" si="2"/>
        <v>99</v>
      </c>
    </row>
    <row r="19" spans="1:10" ht="12.75" customHeight="1" hidden="1">
      <c r="A19" s="3" t="s">
        <v>86</v>
      </c>
      <c r="B19" s="49"/>
      <c r="C19" s="49">
        <v>18</v>
      </c>
      <c r="D19" s="49"/>
      <c r="E19" s="49">
        <v>1</v>
      </c>
      <c r="F19" s="49"/>
      <c r="G19" s="49">
        <v>1</v>
      </c>
      <c r="H19" s="49"/>
      <c r="I19" s="49">
        <v>1</v>
      </c>
      <c r="J19" s="49">
        <f t="shared" si="2"/>
        <v>21</v>
      </c>
    </row>
    <row r="20" spans="1:10" ht="12.75">
      <c r="A20" s="3" t="s">
        <v>205</v>
      </c>
      <c r="B20" s="49">
        <f>B14+B18-B19</f>
        <v>68</v>
      </c>
      <c r="C20" s="49">
        <f>C14+C18-C19</f>
        <v>121</v>
      </c>
      <c r="D20" s="49">
        <f aca="true" t="shared" si="3" ref="D20:I20">D14+D18-D19</f>
        <v>1</v>
      </c>
      <c r="E20" s="49">
        <f t="shared" si="3"/>
        <v>1</v>
      </c>
      <c r="F20" s="49">
        <f t="shared" si="3"/>
        <v>16</v>
      </c>
      <c r="G20" s="49">
        <f t="shared" si="3"/>
        <v>12</v>
      </c>
      <c r="H20" s="49">
        <f t="shared" si="3"/>
        <v>0</v>
      </c>
      <c r="I20" s="49">
        <f t="shared" si="3"/>
        <v>1</v>
      </c>
      <c r="J20" s="49">
        <f t="shared" si="2"/>
        <v>220</v>
      </c>
    </row>
    <row r="21" spans="1:10" ht="12.75">
      <c r="A21" s="9" t="s">
        <v>172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2.75">
      <c r="A22" s="3" t="s">
        <v>79</v>
      </c>
      <c r="B22" s="49">
        <v>68</v>
      </c>
      <c r="C22" s="49">
        <v>525</v>
      </c>
      <c r="D22" s="49">
        <v>179</v>
      </c>
      <c r="E22" s="49">
        <v>46</v>
      </c>
      <c r="F22" s="49">
        <v>41</v>
      </c>
      <c r="G22" s="49">
        <v>17</v>
      </c>
      <c r="H22" s="49"/>
      <c r="I22" s="49">
        <v>5</v>
      </c>
      <c r="J22" s="49">
        <f>SUM(B22:I22)</f>
        <v>881</v>
      </c>
    </row>
    <row r="23" spans="1:10" ht="12.75">
      <c r="A23" s="3" t="s">
        <v>80</v>
      </c>
      <c r="B23" s="49"/>
      <c r="C23" s="49">
        <v>404</v>
      </c>
      <c r="D23" s="49">
        <v>178</v>
      </c>
      <c r="E23" s="49">
        <v>45</v>
      </c>
      <c r="F23" s="49">
        <v>25</v>
      </c>
      <c r="G23" s="49">
        <v>5</v>
      </c>
      <c r="H23" s="49"/>
      <c r="I23" s="49">
        <v>4</v>
      </c>
      <c r="J23" s="49">
        <f>SUM(B23:I23)</f>
        <v>661</v>
      </c>
    </row>
    <row r="24" spans="1:10" ht="12.75">
      <c r="A24" s="3" t="s">
        <v>81</v>
      </c>
      <c r="B24" s="49">
        <f>B22-B23</f>
        <v>68</v>
      </c>
      <c r="C24" s="49">
        <f>C22-C23</f>
        <v>121</v>
      </c>
      <c r="D24" s="49">
        <f aca="true" t="shared" si="4" ref="D24:I24">D22-D23</f>
        <v>1</v>
      </c>
      <c r="E24" s="49">
        <f t="shared" si="4"/>
        <v>1</v>
      </c>
      <c r="F24" s="49">
        <f t="shared" si="4"/>
        <v>16</v>
      </c>
      <c r="G24" s="49">
        <f t="shared" si="4"/>
        <v>12</v>
      </c>
      <c r="H24" s="49">
        <f t="shared" si="4"/>
        <v>0</v>
      </c>
      <c r="I24" s="49">
        <f t="shared" si="4"/>
        <v>1</v>
      </c>
      <c r="J24" s="49">
        <f>SUM(B24:I24)</f>
        <v>220</v>
      </c>
    </row>
    <row r="25" spans="1:10" ht="12.75">
      <c r="A25" s="9" t="s">
        <v>202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 t="s">
        <v>82</v>
      </c>
      <c r="B26" s="3">
        <f aca="true" t="shared" si="5" ref="B26:I26">B24</f>
        <v>68</v>
      </c>
      <c r="C26" s="3">
        <f t="shared" si="5"/>
        <v>121</v>
      </c>
      <c r="D26" s="3">
        <f t="shared" si="5"/>
        <v>1</v>
      </c>
      <c r="E26" s="3">
        <v>1</v>
      </c>
      <c r="F26" s="3">
        <f t="shared" si="5"/>
        <v>16</v>
      </c>
      <c r="G26" s="3">
        <v>12</v>
      </c>
      <c r="H26" s="3">
        <f t="shared" si="5"/>
        <v>0</v>
      </c>
      <c r="I26" s="3">
        <f t="shared" si="5"/>
        <v>1</v>
      </c>
      <c r="J26" s="3">
        <f aca="true" t="shared" si="6" ref="J26:J31">SUM(B26:I26)</f>
        <v>220</v>
      </c>
    </row>
    <row r="27" spans="1:10" ht="12.75">
      <c r="A27" s="3" t="s">
        <v>83</v>
      </c>
      <c r="B27" s="3"/>
      <c r="C27" s="3"/>
      <c r="D27" s="3"/>
      <c r="E27" s="3"/>
      <c r="F27" s="3"/>
      <c r="G27" s="3"/>
      <c r="H27" s="3"/>
      <c r="I27" s="3"/>
      <c r="J27" s="3">
        <f t="shared" si="6"/>
        <v>0</v>
      </c>
    </row>
    <row r="28" spans="1:10" ht="12.75">
      <c r="A28" s="3" t="s">
        <v>84</v>
      </c>
      <c r="B28" s="3"/>
      <c r="C28" s="3"/>
      <c r="D28" s="3"/>
      <c r="E28" s="3"/>
      <c r="F28" s="3"/>
      <c r="G28" s="3"/>
      <c r="H28" s="3"/>
      <c r="I28" s="3"/>
      <c r="J28" s="3">
        <f t="shared" si="6"/>
        <v>0</v>
      </c>
    </row>
    <row r="29" spans="1:10" ht="12.75">
      <c r="A29" s="3" t="s">
        <v>85</v>
      </c>
      <c r="B29" s="3"/>
      <c r="C29" s="3"/>
      <c r="D29" s="3"/>
      <c r="E29" s="3"/>
      <c r="F29" s="3"/>
      <c r="G29" s="3"/>
      <c r="H29" s="3"/>
      <c r="I29" s="3"/>
      <c r="J29" s="3">
        <f t="shared" si="6"/>
        <v>0</v>
      </c>
    </row>
    <row r="30" spans="1:10" ht="12.75">
      <c r="A30" s="3" t="s">
        <v>86</v>
      </c>
      <c r="B30" s="3"/>
      <c r="C30" s="3">
        <v>20</v>
      </c>
      <c r="D30" s="3">
        <v>1</v>
      </c>
      <c r="E30" s="3"/>
      <c r="F30" s="3">
        <v>4</v>
      </c>
      <c r="G30" s="3">
        <v>2</v>
      </c>
      <c r="H30" s="3"/>
      <c r="I30" s="3"/>
      <c r="J30" s="3">
        <f t="shared" si="6"/>
        <v>27</v>
      </c>
    </row>
    <row r="31" spans="1:10" ht="12.75">
      <c r="A31" s="3" t="s">
        <v>205</v>
      </c>
      <c r="B31" s="3">
        <f>B26+B27+B28-B29-B30</f>
        <v>68</v>
      </c>
      <c r="C31" s="3">
        <f>C26+C27+C28-C29-C30</f>
        <v>101</v>
      </c>
      <c r="D31" s="3">
        <f aca="true" t="shared" si="7" ref="D31:I31">D26+D27+D28-D29-D30</f>
        <v>0</v>
      </c>
      <c r="E31" s="3">
        <f t="shared" si="7"/>
        <v>1</v>
      </c>
      <c r="F31" s="3">
        <f t="shared" si="7"/>
        <v>12</v>
      </c>
      <c r="G31" s="3">
        <f t="shared" si="7"/>
        <v>10</v>
      </c>
      <c r="H31" s="3">
        <f t="shared" si="7"/>
        <v>0</v>
      </c>
      <c r="I31" s="3">
        <f t="shared" si="7"/>
        <v>1</v>
      </c>
      <c r="J31" s="3">
        <f t="shared" si="6"/>
        <v>193</v>
      </c>
    </row>
    <row r="32" spans="1:10" ht="12.75">
      <c r="A32" s="9" t="s">
        <v>206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 t="s">
        <v>79</v>
      </c>
      <c r="B33" s="3">
        <v>68</v>
      </c>
      <c r="C33" s="3">
        <v>525</v>
      </c>
      <c r="D33" s="3">
        <v>179</v>
      </c>
      <c r="E33" s="3">
        <v>46</v>
      </c>
      <c r="F33" s="3">
        <v>41</v>
      </c>
      <c r="G33" s="3">
        <v>17</v>
      </c>
      <c r="H33" s="3">
        <v>0</v>
      </c>
      <c r="I33" s="3">
        <v>5</v>
      </c>
      <c r="J33" s="3">
        <f>SUM(B33:I33)</f>
        <v>881</v>
      </c>
    </row>
    <row r="34" spans="1:10" ht="12.75">
      <c r="A34" s="3" t="s">
        <v>80</v>
      </c>
      <c r="B34" s="3"/>
      <c r="C34" s="3">
        <v>424</v>
      </c>
      <c r="D34" s="3">
        <v>179</v>
      </c>
      <c r="E34" s="3">
        <v>45</v>
      </c>
      <c r="F34" s="3">
        <v>29</v>
      </c>
      <c r="G34" s="3">
        <v>7</v>
      </c>
      <c r="H34" s="3">
        <v>0</v>
      </c>
      <c r="I34" s="3">
        <v>4</v>
      </c>
      <c r="J34" s="3">
        <f>SUM(B34:I34)</f>
        <v>688</v>
      </c>
    </row>
    <row r="35" spans="1:10" ht="12.75">
      <c r="A35" s="3" t="s">
        <v>81</v>
      </c>
      <c r="B35" s="3">
        <f>B33-B34</f>
        <v>68</v>
      </c>
      <c r="C35" s="3">
        <f aca="true" t="shared" si="8" ref="C35:I35">C33-C34</f>
        <v>101</v>
      </c>
      <c r="D35" s="3">
        <f t="shared" si="8"/>
        <v>0</v>
      </c>
      <c r="E35" s="3">
        <f t="shared" si="8"/>
        <v>1</v>
      </c>
      <c r="F35" s="3">
        <f>F33-F34</f>
        <v>12</v>
      </c>
      <c r="G35" s="3">
        <f>G33-G34</f>
        <v>10</v>
      </c>
      <c r="H35" s="3">
        <f t="shared" si="8"/>
        <v>0</v>
      </c>
      <c r="I35" s="3">
        <f t="shared" si="8"/>
        <v>1</v>
      </c>
      <c r="J35" s="3">
        <f>SUM(B35:I35)</f>
        <v>193</v>
      </c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">
      <c r="A37" s="76" t="s">
        <v>203</v>
      </c>
      <c r="B37" s="76"/>
      <c r="C37" s="76"/>
      <c r="D37" s="76"/>
      <c r="E37" s="76"/>
      <c r="F37" s="76"/>
      <c r="G37" s="76"/>
      <c r="H37" s="4"/>
      <c r="I37" s="4"/>
      <c r="J37" s="4"/>
    </row>
    <row r="38" spans="1:10" ht="15">
      <c r="A38" s="71"/>
      <c r="B38" s="71"/>
      <c r="C38" s="71"/>
      <c r="D38" s="71"/>
      <c r="E38" s="71"/>
      <c r="F38" s="71"/>
      <c r="G38" s="71"/>
      <c r="H38" s="4"/>
      <c r="I38" s="4"/>
      <c r="J38" s="4"/>
    </row>
    <row r="40" spans="1:7" ht="12.75">
      <c r="A40" s="35" t="s">
        <v>178</v>
      </c>
      <c r="C40" t="s">
        <v>196</v>
      </c>
      <c r="G40" t="s">
        <v>184</v>
      </c>
    </row>
    <row r="41" spans="3:7" ht="12.75">
      <c r="C41" t="s">
        <v>190</v>
      </c>
      <c r="G41" t="s">
        <v>188</v>
      </c>
    </row>
  </sheetData>
  <sheetProtection/>
  <mergeCells count="4">
    <mergeCell ref="A37:G37"/>
    <mergeCell ref="A4:J4"/>
    <mergeCell ref="A1:J1"/>
    <mergeCell ref="A3:J3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1"/>
  <sheetViews>
    <sheetView zoomScalePageLayoutView="0" workbookViewId="0" topLeftCell="A28">
      <selection activeCell="F10" sqref="F10"/>
    </sheetView>
  </sheetViews>
  <sheetFormatPr defaultColWidth="9.140625" defaultRowHeight="15.75" customHeight="1"/>
  <cols>
    <col min="1" max="1" width="4.8515625" style="27" customWidth="1"/>
    <col min="2" max="2" width="55.8515625" style="27" customWidth="1"/>
    <col min="3" max="3" width="13.140625" style="45" customWidth="1"/>
    <col min="4" max="4" width="13.8515625" style="45" customWidth="1"/>
    <col min="5" max="16384" width="9.140625" style="27" customWidth="1"/>
  </cols>
  <sheetData>
    <row r="1" spans="2:4" ht="15.75" customHeight="1">
      <c r="B1" s="74" t="s">
        <v>114</v>
      </c>
      <c r="C1" s="74"/>
      <c r="D1" s="74"/>
    </row>
    <row r="2" spans="2:4" ht="14.25" customHeight="1">
      <c r="B2" s="75" t="s">
        <v>194</v>
      </c>
      <c r="C2" s="75"/>
      <c r="D2" s="75"/>
    </row>
    <row r="3" spans="2:4" ht="15.75" customHeight="1">
      <c r="B3" s="74" t="s">
        <v>193</v>
      </c>
      <c r="C3" s="74"/>
      <c r="D3" s="74"/>
    </row>
    <row r="4" ht="14.25" customHeight="1"/>
    <row r="5" ht="16.5" customHeight="1"/>
    <row r="6" spans="2:4" ht="30" customHeight="1">
      <c r="B6" s="29" t="s">
        <v>70</v>
      </c>
      <c r="C6" s="29" t="s">
        <v>87</v>
      </c>
      <c r="D6" s="29" t="s">
        <v>88</v>
      </c>
    </row>
    <row r="7" spans="2:4" ht="20.25" customHeight="1">
      <c r="B7" s="46"/>
      <c r="C7" s="46"/>
      <c r="D7" s="46"/>
    </row>
    <row r="8" spans="2:4" s="28" customFormat="1" ht="20.25" customHeight="1">
      <c r="B8" s="3" t="s">
        <v>89</v>
      </c>
      <c r="C8" s="3"/>
      <c r="D8" s="3"/>
    </row>
    <row r="9" spans="2:4" s="28" customFormat="1" ht="20.25" customHeight="1">
      <c r="B9" s="3" t="s">
        <v>96</v>
      </c>
      <c r="C9" s="3" t="s">
        <v>90</v>
      </c>
      <c r="D9" s="3" t="s">
        <v>90</v>
      </c>
    </row>
    <row r="10" spans="2:4" s="28" customFormat="1" ht="20.25" customHeight="1">
      <c r="B10" s="3" t="s">
        <v>97</v>
      </c>
      <c r="C10" s="3" t="s">
        <v>90</v>
      </c>
      <c r="D10" s="3" t="s">
        <v>90</v>
      </c>
    </row>
    <row r="11" spans="2:4" s="28" customFormat="1" ht="20.25" customHeight="1">
      <c r="B11" s="3" t="s">
        <v>98</v>
      </c>
      <c r="C11" s="3" t="s">
        <v>90</v>
      </c>
      <c r="D11" s="3" t="s">
        <v>90</v>
      </c>
    </row>
    <row r="12" spans="2:4" s="28" customFormat="1" ht="20.25" customHeight="1">
      <c r="B12" s="3" t="s">
        <v>99</v>
      </c>
      <c r="C12" s="3" t="s">
        <v>90</v>
      </c>
      <c r="D12" s="3" t="s">
        <v>90</v>
      </c>
    </row>
    <row r="13" spans="2:4" s="28" customFormat="1" ht="20.25" customHeight="1">
      <c r="B13" s="3" t="s">
        <v>91</v>
      </c>
      <c r="C13" s="3"/>
      <c r="D13" s="3"/>
    </row>
    <row r="14" spans="2:4" s="28" customFormat="1" ht="20.25" customHeight="1">
      <c r="B14" s="3" t="s">
        <v>100</v>
      </c>
      <c r="C14" s="10" t="s">
        <v>90</v>
      </c>
      <c r="D14" s="10"/>
    </row>
    <row r="15" spans="2:4" s="28" customFormat="1" ht="20.25" customHeight="1">
      <c r="B15" s="3" t="s">
        <v>101</v>
      </c>
      <c r="C15" s="3"/>
      <c r="D15" s="3"/>
    </row>
    <row r="16" spans="2:4" s="28" customFormat="1" ht="20.25" customHeight="1">
      <c r="B16" s="3" t="s">
        <v>102</v>
      </c>
      <c r="C16" s="3"/>
      <c r="D16" s="3"/>
    </row>
    <row r="17" spans="2:4" s="28" customFormat="1" ht="20.25" customHeight="1">
      <c r="B17" s="3" t="s">
        <v>103</v>
      </c>
      <c r="C17" s="3" t="s">
        <v>90</v>
      </c>
      <c r="D17" s="3" t="s">
        <v>90</v>
      </c>
    </row>
    <row r="18" spans="2:4" s="28" customFormat="1" ht="20.25" customHeight="1">
      <c r="B18" s="3" t="s">
        <v>92</v>
      </c>
      <c r="C18" s="3"/>
      <c r="D18" s="3"/>
    </row>
    <row r="19" spans="2:4" s="28" customFormat="1" ht="20.25" customHeight="1">
      <c r="B19" s="3" t="s">
        <v>104</v>
      </c>
      <c r="C19" s="3" t="s">
        <v>90</v>
      </c>
      <c r="D19" s="3" t="s">
        <v>90</v>
      </c>
    </row>
    <row r="20" spans="2:4" s="28" customFormat="1" ht="20.25" customHeight="1">
      <c r="B20" s="3" t="s">
        <v>93</v>
      </c>
      <c r="C20" s="3" t="s">
        <v>90</v>
      </c>
      <c r="D20" s="3" t="s">
        <v>90</v>
      </c>
    </row>
    <row r="21" spans="2:4" s="28" customFormat="1" ht="20.25" customHeight="1">
      <c r="B21" s="3" t="s">
        <v>94</v>
      </c>
      <c r="C21" s="3" t="s">
        <v>90</v>
      </c>
      <c r="D21" s="3" t="s">
        <v>90</v>
      </c>
    </row>
    <row r="22" spans="2:4" s="28" customFormat="1" ht="20.25" customHeight="1">
      <c r="B22" s="3" t="s">
        <v>105</v>
      </c>
      <c r="C22" s="3" t="s">
        <v>90</v>
      </c>
      <c r="D22" s="3" t="s">
        <v>90</v>
      </c>
    </row>
    <row r="23" spans="2:4" s="28" customFormat="1" ht="20.25" customHeight="1">
      <c r="B23" s="3" t="s">
        <v>106</v>
      </c>
      <c r="C23" s="3" t="s">
        <v>90</v>
      </c>
      <c r="D23" s="3" t="s">
        <v>90</v>
      </c>
    </row>
    <row r="24" spans="2:4" s="28" customFormat="1" ht="20.25" customHeight="1">
      <c r="B24" s="3" t="s">
        <v>107</v>
      </c>
      <c r="C24" s="3" t="s">
        <v>90</v>
      </c>
      <c r="D24" s="3" t="s">
        <v>90</v>
      </c>
    </row>
    <row r="25" spans="2:4" s="28" customFormat="1" ht="20.25" customHeight="1">
      <c r="B25" s="3" t="s">
        <v>108</v>
      </c>
      <c r="C25" s="3" t="s">
        <v>90</v>
      </c>
      <c r="D25" s="3" t="s">
        <v>90</v>
      </c>
    </row>
    <row r="26" spans="2:4" s="28" customFormat="1" ht="20.25" customHeight="1">
      <c r="B26" s="3" t="s">
        <v>95</v>
      </c>
      <c r="C26" s="3"/>
      <c r="D26" s="3"/>
    </row>
    <row r="27" spans="2:4" s="28" customFormat="1" ht="20.25" customHeight="1">
      <c r="B27" s="3" t="s">
        <v>109</v>
      </c>
      <c r="C27" s="3" t="s">
        <v>90</v>
      </c>
      <c r="D27" s="3" t="s">
        <v>90</v>
      </c>
    </row>
    <row r="28" spans="2:4" s="28" customFormat="1" ht="20.25" customHeight="1">
      <c r="B28" s="3" t="s">
        <v>110</v>
      </c>
      <c r="C28" s="3" t="s">
        <v>90</v>
      </c>
      <c r="D28" s="3" t="s">
        <v>90</v>
      </c>
    </row>
    <row r="29" spans="2:4" s="28" customFormat="1" ht="20.25" customHeight="1">
      <c r="B29" s="3" t="s">
        <v>111</v>
      </c>
      <c r="C29" s="3" t="s">
        <v>90</v>
      </c>
      <c r="D29" s="3" t="s">
        <v>90</v>
      </c>
    </row>
    <row r="30" spans="2:4" s="28" customFormat="1" ht="20.25" customHeight="1">
      <c r="B30" s="3" t="s">
        <v>112</v>
      </c>
      <c r="C30" s="3" t="s">
        <v>90</v>
      </c>
      <c r="D30" s="3" t="s">
        <v>90</v>
      </c>
    </row>
    <row r="31" spans="2:4" s="28" customFormat="1" ht="20.25" customHeight="1">
      <c r="B31" s="3" t="s">
        <v>113</v>
      </c>
      <c r="C31" s="3" t="s">
        <v>90</v>
      </c>
      <c r="D31" s="3" t="s">
        <v>90</v>
      </c>
    </row>
    <row r="35" spans="2:3" ht="12" customHeight="1">
      <c r="B35" s="35" t="s">
        <v>178</v>
      </c>
      <c r="C35" t="s">
        <v>196</v>
      </c>
    </row>
    <row r="36" ht="12.75">
      <c r="C36" t="s">
        <v>190</v>
      </c>
    </row>
    <row r="37" ht="12.75"/>
    <row r="38" ht="12.75"/>
    <row r="39" ht="12.75"/>
    <row r="40" ht="12.75">
      <c r="C40" t="s">
        <v>195</v>
      </c>
    </row>
    <row r="41" ht="12.75">
      <c r="C41" t="s">
        <v>188</v>
      </c>
    </row>
  </sheetData>
  <sheetProtection/>
  <mergeCells count="3">
    <mergeCell ref="B1:D1"/>
    <mergeCell ref="B3:D3"/>
    <mergeCell ref="B2:D2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71"/>
  <sheetViews>
    <sheetView zoomScalePageLayoutView="0" workbookViewId="0" topLeftCell="A37">
      <selection activeCell="D32" sqref="D32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2" customFormat="1" ht="12.75">
      <c r="B1" s="75" t="s">
        <v>115</v>
      </c>
      <c r="C1" s="75"/>
      <c r="D1" s="75"/>
    </row>
    <row r="3" spans="2:4" s="12" customFormat="1" ht="12.75">
      <c r="B3" s="75" t="s">
        <v>167</v>
      </c>
      <c r="C3" s="75"/>
      <c r="D3" s="75"/>
    </row>
    <row r="4" spans="2:4" s="12" customFormat="1" ht="12.75">
      <c r="B4" s="74" t="s">
        <v>179</v>
      </c>
      <c r="C4" s="74"/>
      <c r="D4" s="74"/>
    </row>
    <row r="5" spans="2:4" s="12" customFormat="1" ht="12.75">
      <c r="B5" s="58"/>
      <c r="C5" s="58"/>
      <c r="D5" s="58"/>
    </row>
    <row r="6" spans="2:4" s="12" customFormat="1" ht="13.5" thickBot="1">
      <c r="B6" s="58"/>
      <c r="C6" s="58"/>
      <c r="D6" s="2" t="s">
        <v>4</v>
      </c>
    </row>
    <row r="7" spans="2:4" s="12" customFormat="1" ht="12.75">
      <c r="B7" s="13" t="s">
        <v>0</v>
      </c>
      <c r="C7" s="14" t="s">
        <v>1</v>
      </c>
      <c r="D7" s="14" t="s">
        <v>3</v>
      </c>
    </row>
    <row r="8" spans="2:4" s="12" customFormat="1" ht="12.75">
      <c r="B8" s="15"/>
      <c r="C8" s="16">
        <v>2018</v>
      </c>
      <c r="D8" s="16">
        <v>2017</v>
      </c>
    </row>
    <row r="9" spans="2:4" s="12" customFormat="1" ht="12.75">
      <c r="B9" s="15"/>
      <c r="C9" s="16" t="s">
        <v>2</v>
      </c>
      <c r="D9" s="16" t="s">
        <v>2</v>
      </c>
    </row>
    <row r="10" spans="2:4" s="12" customFormat="1" ht="12.75">
      <c r="B10" s="50" t="s">
        <v>7</v>
      </c>
      <c r="C10" s="36"/>
      <c r="D10" s="36"/>
    </row>
    <row r="11" spans="2:4" s="12" customFormat="1" ht="12.75">
      <c r="B11" s="11" t="s">
        <v>56</v>
      </c>
      <c r="C11" s="3"/>
      <c r="D11" s="3"/>
    </row>
    <row r="12" spans="2:4" s="12" customFormat="1" ht="12.75">
      <c r="B12" s="11" t="s">
        <v>148</v>
      </c>
      <c r="C12" s="3"/>
      <c r="D12" s="3"/>
    </row>
    <row r="13" spans="2:4" s="12" customFormat="1" ht="12.75">
      <c r="B13" s="3" t="s">
        <v>46</v>
      </c>
      <c r="C13" s="3">
        <v>68</v>
      </c>
      <c r="D13" s="3">
        <v>68</v>
      </c>
    </row>
    <row r="14" spans="2:4" s="12" customFormat="1" ht="12.75">
      <c r="B14" s="3" t="s">
        <v>47</v>
      </c>
      <c r="C14" s="3">
        <v>101</v>
      </c>
      <c r="D14" s="3">
        <v>121</v>
      </c>
    </row>
    <row r="15" spans="2:4" s="12" customFormat="1" ht="12.75">
      <c r="B15" s="3" t="s">
        <v>140</v>
      </c>
      <c r="C15" s="3"/>
      <c r="D15" s="3">
        <v>1</v>
      </c>
    </row>
    <row r="16" spans="2:4" s="12" customFormat="1" ht="12.75">
      <c r="B16" s="3" t="s">
        <v>141</v>
      </c>
      <c r="C16" s="3">
        <v>1</v>
      </c>
      <c r="D16" s="3">
        <v>1</v>
      </c>
    </row>
    <row r="17" spans="2:4" s="12" customFormat="1" ht="12.75">
      <c r="B17" s="3" t="s">
        <v>171</v>
      </c>
      <c r="C17" s="3">
        <v>12</v>
      </c>
      <c r="D17" s="3">
        <v>16</v>
      </c>
    </row>
    <row r="18" spans="2:4" s="12" customFormat="1" ht="12.75">
      <c r="B18" s="3" t="s">
        <v>170</v>
      </c>
      <c r="C18" s="3">
        <v>10</v>
      </c>
      <c r="D18" s="3">
        <v>12</v>
      </c>
    </row>
    <row r="19" spans="2:4" s="12" customFormat="1" ht="25.5">
      <c r="B19" s="62" t="s">
        <v>175</v>
      </c>
      <c r="C19" s="3">
        <v>88</v>
      </c>
      <c r="D19" s="3"/>
    </row>
    <row r="20" spans="2:4" s="12" customFormat="1" ht="12.75">
      <c r="B20" s="11" t="s">
        <v>176</v>
      </c>
      <c r="C20" s="3">
        <v>1</v>
      </c>
      <c r="D20" s="3">
        <v>1</v>
      </c>
    </row>
    <row r="21" spans="2:4" s="12" customFormat="1" ht="12.75">
      <c r="B21" s="41" t="s">
        <v>177</v>
      </c>
      <c r="C21" s="3">
        <v>2</v>
      </c>
      <c r="D21" s="3">
        <v>2</v>
      </c>
    </row>
    <row r="22" spans="2:4" s="12" customFormat="1" ht="12.75">
      <c r="B22" s="51" t="s">
        <v>6</v>
      </c>
      <c r="C22" s="11">
        <f>SUM(C12:C21)</f>
        <v>283</v>
      </c>
      <c r="D22" s="11">
        <f>SUM(D12:D21)</f>
        <v>222</v>
      </c>
    </row>
    <row r="23" spans="2:4" s="12" customFormat="1" ht="12.75">
      <c r="B23" s="11" t="s">
        <v>57</v>
      </c>
      <c r="C23" s="3"/>
      <c r="D23" s="3"/>
    </row>
    <row r="24" spans="2:4" s="12" customFormat="1" ht="12.75">
      <c r="B24" s="63" t="s">
        <v>8</v>
      </c>
      <c r="C24" s="3"/>
      <c r="D24" s="3"/>
    </row>
    <row r="25" spans="2:4" s="12" customFormat="1" ht="12.75">
      <c r="B25" s="3" t="s">
        <v>48</v>
      </c>
      <c r="C25" s="3">
        <v>32</v>
      </c>
      <c r="D25" s="3">
        <v>21</v>
      </c>
    </row>
    <row r="26" spans="2:4" s="12" customFormat="1" ht="12.75">
      <c r="B26" s="3" t="s">
        <v>49</v>
      </c>
      <c r="C26" s="3">
        <v>3</v>
      </c>
      <c r="D26" s="3">
        <v>3</v>
      </c>
    </row>
    <row r="27" spans="2:4" s="12" customFormat="1" ht="12.75">
      <c r="B27" s="3" t="s">
        <v>149</v>
      </c>
      <c r="C27" s="3">
        <v>13</v>
      </c>
      <c r="D27" s="3">
        <v>13</v>
      </c>
    </row>
    <row r="28" spans="2:4" s="12" customFormat="1" ht="12.75">
      <c r="B28" s="63" t="s">
        <v>9</v>
      </c>
      <c r="C28" s="3"/>
      <c r="D28" s="3"/>
    </row>
    <row r="29" spans="2:4" s="12" customFormat="1" ht="12.75">
      <c r="B29" s="63" t="s">
        <v>150</v>
      </c>
      <c r="C29" s="3"/>
      <c r="D29" s="3"/>
    </row>
    <row r="30" spans="2:4" s="12" customFormat="1" ht="12.75">
      <c r="B30" s="3" t="s">
        <v>116</v>
      </c>
      <c r="C30" s="3">
        <v>32</v>
      </c>
      <c r="D30" s="3">
        <v>30</v>
      </c>
    </row>
    <row r="31" spans="2:4" s="12" customFormat="1" ht="12.75">
      <c r="B31" s="3" t="s">
        <v>151</v>
      </c>
      <c r="C31" s="3"/>
      <c r="D31" s="3">
        <v>8</v>
      </c>
    </row>
    <row r="32" spans="2:4" s="12" customFormat="1" ht="12.75">
      <c r="B32" s="63" t="s">
        <v>10</v>
      </c>
      <c r="C32" s="3">
        <v>726</v>
      </c>
      <c r="D32" s="3">
        <v>767</v>
      </c>
    </row>
    <row r="33" spans="2:4" s="12" customFormat="1" ht="12.75">
      <c r="B33" s="63" t="s">
        <v>51</v>
      </c>
      <c r="C33" s="3"/>
      <c r="D33" s="3"/>
    </row>
    <row r="34" spans="2:4" s="12" customFormat="1" ht="12.75">
      <c r="B34" s="63" t="s">
        <v>52</v>
      </c>
      <c r="C34" s="3"/>
      <c r="D34" s="3"/>
    </row>
    <row r="35" spans="2:4" s="12" customFormat="1" ht="12.75">
      <c r="B35" s="51" t="s">
        <v>11</v>
      </c>
      <c r="C35" s="11">
        <f>SUM(C24:C34)</f>
        <v>806</v>
      </c>
      <c r="D35" s="11">
        <f>SUM(D24:D34)</f>
        <v>842</v>
      </c>
    </row>
    <row r="36" spans="2:4" s="12" customFormat="1" ht="12.75">
      <c r="B36" s="52" t="s">
        <v>168</v>
      </c>
      <c r="C36" s="18">
        <v>1</v>
      </c>
      <c r="D36" s="18">
        <v>1</v>
      </c>
    </row>
    <row r="37" spans="2:4" s="12" customFormat="1" ht="13.5" thickBot="1">
      <c r="B37" s="53" t="s">
        <v>169</v>
      </c>
      <c r="C37" s="54">
        <f>C22+C35+C36</f>
        <v>1090</v>
      </c>
      <c r="D37" s="54">
        <f>D22+D35+D36</f>
        <v>1065</v>
      </c>
    </row>
    <row r="38" spans="2:4" s="12" customFormat="1" ht="12.75">
      <c r="B38" s="4"/>
      <c r="C38" s="4"/>
      <c r="D38" s="4"/>
    </row>
    <row r="39" spans="2:4" s="12" customFormat="1" ht="12.75">
      <c r="B39" s="30"/>
      <c r="C39" s="30"/>
      <c r="D39" s="30"/>
    </row>
    <row r="40" spans="2:4" s="12" customFormat="1" ht="13.5" thickBot="1">
      <c r="B40" s="4"/>
      <c r="C40" s="4"/>
      <c r="D40" s="4"/>
    </row>
    <row r="41" spans="2:4" s="12" customFormat="1" ht="12.75">
      <c r="B41" s="55" t="s">
        <v>16</v>
      </c>
      <c r="C41" s="56"/>
      <c r="D41" s="56"/>
    </row>
    <row r="42" spans="2:4" s="12" customFormat="1" ht="12.75">
      <c r="B42" s="3" t="s">
        <v>17</v>
      </c>
      <c r="C42" s="3">
        <v>65</v>
      </c>
      <c r="D42" s="3">
        <v>65</v>
      </c>
    </row>
    <row r="43" spans="2:4" s="12" customFormat="1" ht="12.75">
      <c r="B43" s="3" t="s">
        <v>53</v>
      </c>
      <c r="C43" s="3">
        <v>971</v>
      </c>
      <c r="D43" s="3">
        <v>901</v>
      </c>
    </row>
    <row r="44" spans="2:4" s="12" customFormat="1" ht="12.75">
      <c r="B44" s="3" t="s">
        <v>54</v>
      </c>
      <c r="C44" s="40"/>
      <c r="D44" s="40"/>
    </row>
    <row r="45" spans="2:4" s="12" customFormat="1" ht="12.75">
      <c r="B45" s="3" t="s">
        <v>55</v>
      </c>
      <c r="C45" s="3">
        <v>24</v>
      </c>
      <c r="D45" s="3">
        <v>70</v>
      </c>
    </row>
    <row r="46" spans="2:4" s="12" customFormat="1" ht="12.75">
      <c r="B46" s="51" t="s">
        <v>18</v>
      </c>
      <c r="C46" s="11">
        <f>SUM(C42:C45)</f>
        <v>1060</v>
      </c>
      <c r="D46" s="11">
        <f>SUM(D42:D45)</f>
        <v>1036</v>
      </c>
    </row>
    <row r="47" spans="2:4" s="12" customFormat="1" ht="12.75">
      <c r="B47" s="57" t="s">
        <v>12</v>
      </c>
      <c r="C47" s="19"/>
      <c r="D47" s="19"/>
    </row>
    <row r="48" spans="2:4" s="12" customFormat="1" ht="12.75">
      <c r="B48" s="11" t="s">
        <v>58</v>
      </c>
      <c r="C48" s="3"/>
      <c r="D48" s="3"/>
    </row>
    <row r="49" spans="2:4" s="12" customFormat="1" ht="12.75">
      <c r="B49" s="3" t="s">
        <v>117</v>
      </c>
      <c r="C49" s="3"/>
      <c r="D49" s="3"/>
    </row>
    <row r="50" spans="2:4" s="12" customFormat="1" ht="12.75">
      <c r="B50" s="3" t="s">
        <v>118</v>
      </c>
      <c r="C50" s="3"/>
      <c r="D50" s="3"/>
    </row>
    <row r="51" spans="2:4" s="12" customFormat="1" ht="12.75">
      <c r="B51" s="51" t="s">
        <v>13</v>
      </c>
      <c r="C51" s="11">
        <f>SUM(C49:C50)</f>
        <v>0</v>
      </c>
      <c r="D51" s="11">
        <f>SUM(D49:D50)</f>
        <v>0</v>
      </c>
    </row>
    <row r="52" spans="2:4" s="12" customFormat="1" ht="12.75">
      <c r="B52" s="11" t="s">
        <v>59</v>
      </c>
      <c r="C52" s="3"/>
      <c r="D52" s="3"/>
    </row>
    <row r="53" spans="2:4" s="12" customFormat="1" ht="12.75">
      <c r="B53" s="3" t="s">
        <v>117</v>
      </c>
      <c r="C53" s="3">
        <v>0</v>
      </c>
      <c r="D53" s="3">
        <v>0</v>
      </c>
    </row>
    <row r="54" spans="2:4" s="12" customFormat="1" ht="12.75">
      <c r="B54" s="67" t="s">
        <v>152</v>
      </c>
      <c r="C54" s="3"/>
      <c r="D54" s="3"/>
    </row>
    <row r="55" spans="2:4" s="12" customFormat="1" ht="12.75">
      <c r="B55" s="67" t="s">
        <v>153</v>
      </c>
      <c r="C55" s="3">
        <v>18</v>
      </c>
      <c r="D55" s="3">
        <v>8</v>
      </c>
    </row>
    <row r="56" spans="2:4" s="12" customFormat="1" ht="12.75">
      <c r="B56" s="3" t="s">
        <v>197</v>
      </c>
      <c r="C56" s="3">
        <v>1</v>
      </c>
      <c r="D56" s="3">
        <v>1</v>
      </c>
    </row>
    <row r="57" spans="2:4" s="12" customFormat="1" ht="12.75">
      <c r="B57" s="3" t="s">
        <v>119</v>
      </c>
      <c r="C57" s="3">
        <v>2</v>
      </c>
      <c r="D57" s="3">
        <v>10</v>
      </c>
    </row>
    <row r="58" spans="2:4" ht="12.75">
      <c r="B58" s="3" t="s">
        <v>50</v>
      </c>
      <c r="C58" s="3">
        <v>8</v>
      </c>
      <c r="D58" s="3">
        <v>8</v>
      </c>
    </row>
    <row r="59" spans="2:4" ht="12.75">
      <c r="B59" s="3" t="s">
        <v>120</v>
      </c>
      <c r="C59" s="3">
        <v>1</v>
      </c>
      <c r="D59" s="3">
        <v>2</v>
      </c>
    </row>
    <row r="60" spans="2:4" ht="12.75">
      <c r="B60" s="11" t="s">
        <v>14</v>
      </c>
      <c r="C60" s="11">
        <f>SUM(C55:C59,C53)</f>
        <v>30</v>
      </c>
      <c r="D60" s="11">
        <f>SUM(D55:D59,D53)</f>
        <v>29</v>
      </c>
    </row>
    <row r="61" spans="2:4" ht="12.75">
      <c r="B61" s="11" t="s">
        <v>15</v>
      </c>
      <c r="C61" s="11">
        <f>C51+C60</f>
        <v>30</v>
      </c>
      <c r="D61" s="11">
        <f>D51+D60</f>
        <v>29</v>
      </c>
    </row>
    <row r="62" spans="2:4" ht="12.75">
      <c r="B62" s="11" t="s">
        <v>19</v>
      </c>
      <c r="C62" s="11">
        <f>SUM(C61,C46)</f>
        <v>1090</v>
      </c>
      <c r="D62" s="11">
        <f>SUM(D61,D46)</f>
        <v>1065</v>
      </c>
    </row>
    <row r="63" spans="2:4" ht="12.75">
      <c r="B63" s="30"/>
      <c r="C63" s="30"/>
      <c r="D63" s="30"/>
    </row>
    <row r="64" spans="2:4" ht="12.75">
      <c r="B64" s="30"/>
      <c r="C64" s="30"/>
      <c r="D64" s="30"/>
    </row>
    <row r="65" spans="2:3" ht="12.75">
      <c r="B65" s="35" t="s">
        <v>178</v>
      </c>
      <c r="C65" t="s">
        <v>196</v>
      </c>
    </row>
    <row r="66" ht="12.75">
      <c r="C66" t="s">
        <v>183</v>
      </c>
    </row>
    <row r="70" ht="12.75">
      <c r="C70" t="s">
        <v>198</v>
      </c>
    </row>
    <row r="71" ht="12.75">
      <c r="C71" t="s">
        <v>188</v>
      </c>
    </row>
  </sheetData>
  <sheetProtection/>
  <mergeCells count="3">
    <mergeCell ref="B4:D4"/>
    <mergeCell ref="B3:D3"/>
    <mergeCell ref="B1:D1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</cp:lastModifiedBy>
  <cp:lastPrinted>2019-01-25T08:13:51Z</cp:lastPrinted>
  <dcterms:created xsi:type="dcterms:W3CDTF">2004-01-23T07:54:44Z</dcterms:created>
  <dcterms:modified xsi:type="dcterms:W3CDTF">2019-01-25T11:05:45Z</dcterms:modified>
  <cp:category/>
  <cp:version/>
  <cp:contentType/>
  <cp:contentStatus/>
</cp:coreProperties>
</file>