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88" yWindow="65380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<sst xmlns="http://schemas.openxmlformats.org/spreadsheetml/2006/main" count="1062" uniqueCount="868">
  <si>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</si>
  <si>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</si>
  <si>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</si>
  <si>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</si>
  <si>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</si>
  <si>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</si>
  <si>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</si>
  <si>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</si>
  <si>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</si>
  <si>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</si>
  <si>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</si>
  <si>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</si>
  <si>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</si>
  <si>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</si>
  <si>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</si>
  <si>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</si>
  <si>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</si>
  <si>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</si>
  <si>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</si>
  <si>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</si>
  <si>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</si>
  <si>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</si>
  <si>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</si>
  <si>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</si>
  <si>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</si>
  <si>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</si>
  <si>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</si>
  <si>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</si>
  <si>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</si>
  <si>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</si>
  <si>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</si>
  <si>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</si>
  <si>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</si>
  <si>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</si>
  <si>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</si>
  <si>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</si>
  <si>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</si>
  <si>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</si>
  <si>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</si>
  <si>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</si>
  <si>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</si>
  <si>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</si>
  <si>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</si>
  <si>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</si>
  <si>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</si>
  <si>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</si>
  <si>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</si>
  <si>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</si>
  <si>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</si>
  <si>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</si>
  <si>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</si>
  <si>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</si>
  <si>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</si>
  <si>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</si>
  <si>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</si>
  <si>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</si>
  <si>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</si>
  <si>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</si>
  <si>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</si>
  <si>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</si>
  <si>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</si>
  <si>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</si>
  <si>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</si>
  <si>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</si>
  <si>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</si>
  <si>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</si>
  <si>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</si>
  <si>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</si>
  <si>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</si>
  <si>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</si>
  <si>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</si>
  <si>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</si>
  <si>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</si>
  <si>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</si>
  <si>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</si>
  <si>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</si>
  <si>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</si>
  <si>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</si>
  <si>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</si>
  <si>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</si>
  <si>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</si>
  <si>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</si>
  <si>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</si>
  <si>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</si>
  <si>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</si>
  <si>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</si>
  <si>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</si>
  <si>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</si>
  <si>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</si>
  <si>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</si>
  <si>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</si>
  <si>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</si>
  <si>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</si>
  <si>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</si>
  <si>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</si>
  <si>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</si>
  <si>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</si>
  <si>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</si>
  <si>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</si>
  <si>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</si>
  <si>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</si>
  <si>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</si>
  <si>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</si>
  <si>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</si>
  <si>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</si>
  <si>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</si>
  <si>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</si>
  <si>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</si>
  <si>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</si>
  <si>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</si>
  <si>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</si>
  <si>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</si>
  <si>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</si>
  <si>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</si>
  <si>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</si>
  <si>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</si>
  <si>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</si>
  <si>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</si>
  <si>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</si>
  <si>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</si>
  <si>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</si>
  <si>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</si>
  <si>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</si>
  <si>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</si>
  <si>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</si>
  <si>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</si>
  <si>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</si>
  <si>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</si>
  <si>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</si>
  <si>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</si>
  <si>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</si>
  <si>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</si>
  <si>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</si>
  <si>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</si>
  <si>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</si>
  <si>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</si>
  <si>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</si>
  <si>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</si>
  <si>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</si>
  <si>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</si>
  <si>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</si>
  <si>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</si>
  <si>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</si>
  <si>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</si>
  <si>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</si>
  <si>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</si>
  <si>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</si>
  <si>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</si>
  <si>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</si>
  <si>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</si>
  <si>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</si>
  <si>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</si>
  <si>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</si>
  <si>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</si>
  <si>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</si>
  <si>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</si>
  <si>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</si>
  <si>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</si>
  <si>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</si>
  <si>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</si>
  <si>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</si>
  <si>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</si>
  <si>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</si>
  <si>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</si>
  <si>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</si>
  <si>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</si>
  <si>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</si>
  <si>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</si>
  <si>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</si>
  <si>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</si>
  <si>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</si>
  <si>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</si>
  <si>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</si>
  <si>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</si>
  <si>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</si>
  <si>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</si>
  <si>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</si>
  <si>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</si>
  <si>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</si>
  <si>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</si>
  <si>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</si>
  <si>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</si>
  <si>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</si>
  <si>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</si>
  <si>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</si>
  <si>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</si>
  <si>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</si>
  <si>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</si>
  <si>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</si>
  <si>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</si>
  <si>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</si>
  <si>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</si>
  <si>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</si>
  <si>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</si>
  <si>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</si>
  <si>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</si>
  <si>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</si>
  <si>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</si>
  <si>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</si>
  <si>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</si>
  <si>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</si>
  <si>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</si>
  <si>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</si>
  <si>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</si>
  <si>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</si>
  <si>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</si>
  <si>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</si>
  <si>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</si>
  <si>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</si>
  <si>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</si>
  <si>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</si>
  <si>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</si>
  <si>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</si>
  <si>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</si>
  <si>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</si>
  <si>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</si>
  <si>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</si>
  <si>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</si>
  <si>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</si>
  <si>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</si>
  <si>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</si>
  <si>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</si>
  <si>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</si>
  <si>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</si>
  <si>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</si>
  <si>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</si>
  <si>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</si>
  <si>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</si>
  <si>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</si>
  <si>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</si>
  <si>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</si>
  <si>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</si>
  <si>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</si>
  <si>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</si>
  <si>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</si>
  <si>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</si>
  <si>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</si>
  <si>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</si>
  <si>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</si>
  <si>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</si>
  <si>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</si>
  <si>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</si>
  <si>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</si>
  <si>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</si>
  <si>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</si>
  <si>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</si>
  <si>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</si>
  <si>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</si>
  <si>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</si>
  <si>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</si>
  <si>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</si>
  <si>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</si>
  <si>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</si>
  <si>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</si>
  <si>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</si>
  <si>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</si>
  <si>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</si>
  <si>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</si>
  <si>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</si>
  <si>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</si>
  <si>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</si>
  <si>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</si>
  <si>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</si>
  <si>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</si>
  <si>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</si>
  <si>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</si>
  <si>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</si>
  <si>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</si>
  <si>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</si>
  <si>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</si>
  <si>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</si>
  <si>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</si>
  <si>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</si>
  <si>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</si>
  <si>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</si>
  <si>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</si>
  <si>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</si>
  <si>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</si>
  <si>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</si>
  <si>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</si>
  <si>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</si>
  <si>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</si>
  <si>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</si>
  <si>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</si>
  <si>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</si>
  <si>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</si>
  <si>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</si>
  <si>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</si>
  <si>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</si>
  <si>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</si>
  <si>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</si>
  <si>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</si>
  <si>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</si>
  <si>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</si>
  <si>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</si>
  <si>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</si>
  <si>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</si>
  <si>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</si>
  <si>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</si>
  <si>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</si>
  <si>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</si>
  <si>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</si>
  <si>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</si>
  <si>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</si>
  <si>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</si>
  <si>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</si>
  <si>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</si>
  <si>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</si>
  <si>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</si>
  <si>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</si>
  <si>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</si>
  <si>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</si>
  <si>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</si>
  <si>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</si>
  <si>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</si>
  <si>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</si>
  <si>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</si>
  <si>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</si>
  <si>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</si>
  <si>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</si>
  <si>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</si>
  <si>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</si>
  <si>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</si>
  <si>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</si>
  <si>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</si>
  <si>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</si>
  <si>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</si>
  <si>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</si>
  <si>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</si>
  <si>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</si>
  <si>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</si>
  <si>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</si>
  <si>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</si>
  <si>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</si>
  <si>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</si>
  <si>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</si>
  <si>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</si>
  <si>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</si>
  <si>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</si>
  <si>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</si>
  <si>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</si>
  <si>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</si>
  <si>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</si>
  <si>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</si>
  <si>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</si>
  <si>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</si>
  <si>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</si>
  <si>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</si>
  <si>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</si>
  <si>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</si>
  <si>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</si>
  <si>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</si>
  <si>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</si>
  <si>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</si>
  <si>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</si>
  <si>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</si>
  <si>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</si>
  <si>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</si>
  <si>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</si>
  <si>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</si>
  <si>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</si>
  <si>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</si>
  <si>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</si>
  <si>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</si>
  <si>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</si>
  <si>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</si>
  <si>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</si>
  <si>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</si>
  <si>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</si>
  <si>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</si>
  <si>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</si>
  <si>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</si>
  <si>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</si>
  <si>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</si>
  <si>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</si>
  <si>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</si>
  <si>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</si>
  <si>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</si>
  <si>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</si>
  <si>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</si>
  <si>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</si>
  <si>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</si>
  <si>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</si>
  <si>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</si>
  <si>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</si>
  <si>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</si>
  <si>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</si>
  <si>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</si>
  <si>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</si>
  <si>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</si>
  <si>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</si>
  <si>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</si>
  <si>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</si>
  <si>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</si>
  <si>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</si>
  <si>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</si>
  <si>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</si>
  <si>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</si>
  <si>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</si>
  <si>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</si>
  <si>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</si>
  <si>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</si>
  <si>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</si>
  <si>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</si>
  <si>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</si>
  <si>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</si>
  <si>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</si>
  <si>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</si>
  <si>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</si>
  <si>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</si>
  <si>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</si>
  <si>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</si>
  <si>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</si>
  <si>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</si>
  <si>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</si>
  <si>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</si>
  <si>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</si>
  <si>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</si>
  <si>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</si>
  <si>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</si>
  <si>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</si>
  <si>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</si>
  <si>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</si>
  <si>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</si>
  <si>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</si>
  <si>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</si>
  <si>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</si>
  <si>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</si>
  <si>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</si>
  <si>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</si>
  <si>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</si>
  <si>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</si>
  <si>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</si>
  <si>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</si>
  <si>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</si>
  <si>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</si>
  <si>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</si>
  <si>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</si>
  <si>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</si>
  <si>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</si>
  <si>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</si>
  <si>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</si>
  <si>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</si>
  <si>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</si>
  <si>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</si>
  <si>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</si>
  <si>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</si>
  <si>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</si>
  <si>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</si>
  <si>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</si>
  <si>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</si>
  <si>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</si>
  <si>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</si>
  <si>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</si>
  <si>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</si>
  <si>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</si>
  <si>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</si>
  <si>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</si>
  <si>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</si>
  <si>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</si>
  <si>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</si>
  <si>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</si>
  <si>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</si>
  <si>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</si>
  <si>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</si>
  <si>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</si>
  <si>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</si>
  <si>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</si>
  <si>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</si>
  <si>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</si>
  <si>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</si>
  <si>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</si>
  <si>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</si>
  <si>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</si>
  <si>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</si>
  <si>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</si>
  <si>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</si>
  <si>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</si>
  <si>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</si>
  <si>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</si>
  <si>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</si>
  <si>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</si>
  <si>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</si>
  <si>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</si>
  <si>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</si>
  <si>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</si>
  <si>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</si>
  <si>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</si>
  <si>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</si>
  <si>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</si>
  <si>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</si>
  <si>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</si>
  <si>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</si>
  <si>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</si>
  <si>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</si>
  <si>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</si>
  <si>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</si>
  <si>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</si>
  <si>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</si>
  <si>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</si>
  <si>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</si>
  <si>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</si>
  <si>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</si>
  <si>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</si>
  <si>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</si>
  <si>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</si>
  <si>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</si>
  <si>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</si>
  <si>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</si>
  <si>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</si>
  <si>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</si>
  <si>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</si>
  <si>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</si>
  <si>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</si>
  <si>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</si>
  <si>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</si>
  <si>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</si>
  <si>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</si>
  <si>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</si>
  <si>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</si>
  <si>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</si>
  <si>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</si>
  <si>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</si>
  <si>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</si>
  <si>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</si>
  <si>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</si>
  <si>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</si>
  <si>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</si>
  <si>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</si>
  <si>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</si>
  <si>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</si>
  <si>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</si>
  <si>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</si>
  <si>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</si>
  <si>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</si>
  <si>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</si>
  <si>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</si>
  <si>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</si>
  <si>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</si>
  <si>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</si>
  <si>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</si>
  <si>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</si>
  <si>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</si>
  <si>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</si>
  <si>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</si>
  <si>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</si>
  <si>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</si>
  <si>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</si>
  <si>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</si>
  <si>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</si>
  <si>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</si>
  <si>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</si>
  <si>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</si>
  <si>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</si>
  <si>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</si>
  <si>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</si>
  <si>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</si>
  <si>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</si>
  <si>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</si>
  <si>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</si>
  <si>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</si>
  <si>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</si>
  <si>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</si>
  <si>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</si>
  <si>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</si>
  <si>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</si>
  <si>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</si>
  <si>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</si>
  <si>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</si>
  <si>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</si>
  <si>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</si>
  <si>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</si>
  <si>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</si>
  <si>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</si>
  <si>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</si>
  <si>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</si>
  <si>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</si>
  <si>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</si>
  <si>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</si>
  <si>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</si>
  <si>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</si>
  <si>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</si>
  <si>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</si>
  <si>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</si>
  <si>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</si>
  <si>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</si>
  <si>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</si>
  <si>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</si>
  <si>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</si>
  <si>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</si>
  <si>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</si>
  <si>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</si>
  <si>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</si>
  <si>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</si>
  <si>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</si>
  <si>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</si>
  <si>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</si>
  <si>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</si>
  <si>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</si>
  <si>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</si>
  <si>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</si>
  <si>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</si>
  <si>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</si>
  <si>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</si>
  <si>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</si>
  <si>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</si>
  <si>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</si>
  <si>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</si>
  <si>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</si>
  <si>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</si>
  <si>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</si>
  <si>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</si>
  <si>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</si>
  <si>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</si>
  <si>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</si>
  <si>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</si>
  <si>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</si>
  <si>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</si>
  <si>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</si>
  <si>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</si>
  <si>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</si>
  <si>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</si>
  <si>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</si>
  <si>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</si>
  <si>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</si>
  <si>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</si>
  <si>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</si>
  <si>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</si>
  <si>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</si>
  <si>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</si>
  <si>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</si>
  <si>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</si>
  <si>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</si>
  <si>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</si>
  <si>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</si>
  <si>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</si>
  <si>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</si>
  <si>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</si>
  <si>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</si>
  <si>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</si>
  <si>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</si>
  <si>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</si>
  <si>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</si>
  <si>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</si>
  <si>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</si>
  <si>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</si>
  <si>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</si>
  <si>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</si>
  <si>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</si>
  <si>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</si>
  <si>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</si>
  <si>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</si>
  <si>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</si>
  <si>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</si>
  <si>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</si>
  <si>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</si>
  <si>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</si>
  <si>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</si>
  <si>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</si>
  <si>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</si>
  <si>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</si>
  <si>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</si>
  <si>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</si>
  <si>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</si>
  <si>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</si>
  <si>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</si>
  <si>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</si>
  <si>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</si>
  <si>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</si>
  <si>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</si>
  <si>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</si>
  <si>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</si>
  <si>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</si>
  <si>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</si>
  <si>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</si>
  <si>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</si>
  <si>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</si>
  <si>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</si>
  <si>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</si>
  <si>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</si>
  <si>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</si>
  <si>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</si>
  <si>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</si>
  <si>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</si>
  <si>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</si>
  <si>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</si>
  <si>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</si>
  <si>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</si>
  <si>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</si>
  <si>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</si>
  <si>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</si>
  <si>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</si>
  <si>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</si>
  <si>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</si>
  <si>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</si>
  <si>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</si>
  <si>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</si>
  <si>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</si>
  <si>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</si>
  <si>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</si>
  <si>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</si>
  <si>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</si>
  <si>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</si>
  <si>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</si>
  <si>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</si>
  <si>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</si>
  <si>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</si>
  <si>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</si>
  <si>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</si>
  <si>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</si>
  <si>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</si>
  <si>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</si>
  <si>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</si>
  <si>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</si>
  <si>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</si>
  <si>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</si>
  <si>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</si>
  <si>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</si>
  <si>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</si>
  <si>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</si>
  <si>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</si>
  <si>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</si>
  <si>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</si>
  <si>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</si>
  <si>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</si>
  <si>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</si>
  <si>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</si>
  <si>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</si>
  <si>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</si>
  <si>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</si>
  <si>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</si>
  <si>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</si>
  <si>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</si>
  <si>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</si>
  <si>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</si>
  <si>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</si>
  <si>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</si>
  <si>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</si>
  <si>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</si>
  <si>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</si>
  <si>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</si>
  <si>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</si>
  <si>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</si>
  <si>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</si>
  <si>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</si>
  <si>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</si>
  <si>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</si>
  <si>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</si>
  <si>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</si>
  <si>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</si>
  <si>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</si>
  <si>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</si>
  <si>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</si>
  <si>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</si>
  <si>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</si>
  <si>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</si>
  <si>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</si>
  <si>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</si>
  <si>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</si>
  <si>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</si>
  <si>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</si>
  <si>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</si>
  <si>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</si>
  <si>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</si>
  <si>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</si>
  <si>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</si>
  <si>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</si>
  <si>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</si>
  <si>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</si>
  <si>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</si>
  <si>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</si>
  <si>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</si>
  <si>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</si>
  <si>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</si>
  <si>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</si>
  <si>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</si>
  <si>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</si>
  <si>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</si>
  <si>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</si>
  <si>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</si>
  <si>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</si>
  <si>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</si>
  <si>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</si>
  <si>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</si>
  <si>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</si>
  <si>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</si>
  <si>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</si>
  <si>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</si>
  <si>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</si>
  <si>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</si>
  <si>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</si>
  <si>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</si>
  <si>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</si>
  <si>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</si>
  <si>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</si>
  <si>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</si>
  <si>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</si>
  <si>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</si>
  <si>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</si>
  <si>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</si>
  <si>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</si>
  <si>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</si>
  <si>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</si>
  <si>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</si>
  <si>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</si>
  <si>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</si>
  <si>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</si>
  <si>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</si>
  <si>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</si>
  <si>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</si>
  <si>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</si>
  <si>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</si>
  <si>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</si>
  <si>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</si>
  <si>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</si>
  <si>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</si>
  <si>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</si>
  <si>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</si>
  <si>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</si>
  <si>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</si>
  <si>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</si>
  <si>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</si>
  <si>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</si>
  <si>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</si>
  <si>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</si>
  <si>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</si>
  <si>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</si>
  <si>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</si>
  <si>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</si>
  <si>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</si>
  <si>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</si>
  <si>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</si>
  <si>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</si>
  <si>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</si>
  <si>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</si>
  <si>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</si>
  <si>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</si>
  <si>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</si>
  <si>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</si>
  <si>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</si>
  <si>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</si>
  <si>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</si>
  <si>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</si>
  <si>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</si>
  <si>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</si>
  <si>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</si>
  <si>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</si>
  <si>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</si>
  <si>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</si>
  <si>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</si>
  <si>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</si>
  <si>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</si>
  <si>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</si>
  <si>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</si>
  <si>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</si>
  <si>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</si>
  <si>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"МЕБЕЛСИСТЕМ" АД ПАЗАРДЖИК</t>
  </si>
  <si>
    <t>неконсолидиран</t>
  </si>
  <si>
    <t>Съставител: Александър Долев</t>
  </si>
  <si>
    <t>Ръководител: Бисер Унтов</t>
  </si>
  <si>
    <t>Бисер Унтов</t>
  </si>
  <si>
    <t>Александър Долев</t>
  </si>
  <si>
    <t xml:space="preserve"> Ръководител: Бисер Унтов</t>
  </si>
  <si>
    <t>Съставител:Александър Долев</t>
  </si>
  <si>
    <t>Ръководител: Бисре Унтов</t>
  </si>
  <si>
    <t>Дата на съставяне: 08.02.2016 г.</t>
  </si>
  <si>
    <t>2015 г.</t>
  </si>
  <si>
    <t>Дата  на съставяне: 08.02.2016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</si>
</sst>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 applyAlignment="1">
      <alignment horizontal="centerContinuous" wrapText="1"/>
      <protection/>
    </xf>
    <xf numFmtId="0" fontId="14" fillId="0" borderId="0" xfId="44" applyFont="1">
      <alignment/>
      <protection/>
    </xf>
    <xf numFmtId="0" fontId="12" fillId="0" borderId="0" xfId="41" applyFont="1" applyBorder="1" applyAlignment="1" applyProtection="1">
      <alignment vertical="top" wrapText="1"/>
      <protection locked="0"/>
    </xf>
    <xf numFmtId="0" fontId="12" fillId="0" borderId="0" xfId="44" applyFont="1" applyAlignment="1">
      <alignment/>
      <protection/>
    </xf>
    <xf numFmtId="0" fontId="14" fillId="0" borderId="0" xfId="44" applyFont="1" applyAlignment="1">
      <alignment/>
      <protection/>
    </xf>
    <xf numFmtId="0" fontId="12" fillId="0" borderId="0" xfId="44" applyFont="1">
      <alignment/>
      <protection/>
    </xf>
    <xf numFmtId="0" fontId="12" fillId="0" borderId="0" xfId="42" applyFont="1" applyAlignment="1">
      <alignment wrapText="1"/>
      <protection/>
    </xf>
    <xf numFmtId="0" fontId="12" fillId="0" borderId="0" xfId="42" applyFont="1" applyAlignment="1">
      <alignment horizontal="right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Continuous" vertical="center" wrapText="1"/>
      <protection/>
    </xf>
    <xf numFmtId="0" fontId="12" fillId="0" borderId="0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44" applyFont="1" applyBorder="1" applyAlignment="1">
      <alignment vertical="center" wrapText="1"/>
      <protection/>
    </xf>
    <xf numFmtId="0" fontId="13" fillId="0" borderId="0" xfId="44" applyFont="1" applyBorder="1">
      <alignment/>
      <protection/>
    </xf>
    <xf numFmtId="0" fontId="11" fillId="0" borderId="0" xfId="44" applyFont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3" fontId="13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Protection="1">
      <alignment/>
      <protection locked="0"/>
    </xf>
    <xf numFmtId="0" fontId="11" fillId="0" borderId="0" xfId="44" applyFont="1" applyAlignment="1">
      <alignment wrapText="1"/>
      <protection/>
    </xf>
    <xf numFmtId="0" fontId="11" fillId="0" borderId="0" xfId="44" applyFont="1" applyBorder="1">
      <alignment/>
      <protection/>
    </xf>
    <xf numFmtId="0" fontId="11" fillId="0" borderId="0" xfId="43" applyFont="1">
      <alignment/>
      <protection/>
    </xf>
    <xf numFmtId="0" fontId="13" fillId="0" borderId="0" xfId="43" applyFont="1" applyBorder="1" applyAlignment="1" applyProtection="1">
      <alignment horizontal="centerContinuous"/>
      <protection locked="0"/>
    </xf>
    <xf numFmtId="0" fontId="11" fillId="0" borderId="0" xfId="43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9" fillId="0" borderId="0" xfId="43" applyFont="1" applyBorder="1" applyAlignment="1">
      <alignment vertical="center" wrapText="1"/>
      <protection/>
    </xf>
    <xf numFmtId="0" fontId="11" fillId="0" borderId="0" xfId="43" applyFont="1" applyAlignment="1">
      <alignment wrapText="1"/>
      <protection/>
    </xf>
    <xf numFmtId="49" fontId="12" fillId="0" borderId="11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0" xfId="44" applyNumberFormat="1" applyFont="1" applyAlignment="1">
      <alignment horizontal="center"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49" fontId="12" fillId="0" borderId="0" xfId="44" applyNumberFormat="1" applyFont="1" applyBorder="1" applyAlignment="1" applyProtection="1">
      <alignment horizontal="center" wrapText="1"/>
      <protection locked="0"/>
    </xf>
    <xf numFmtId="49" fontId="11" fillId="0" borderId="0" xfId="44" applyNumberFormat="1" applyFont="1" applyAlignment="1">
      <alignment horizontal="center" wrapText="1"/>
      <protection/>
    </xf>
    <xf numFmtId="49" fontId="13" fillId="33" borderId="10" xfId="44" applyNumberFormat="1" applyFont="1" applyFill="1" applyBorder="1" applyAlignment="1">
      <alignment horizontal="center" vertical="center" wrapText="1"/>
      <protection/>
    </xf>
    <xf numFmtId="0" fontId="12" fillId="0" borderId="0" xfId="41" applyFont="1" applyFill="1" applyBorder="1" applyAlignment="1" applyProtection="1">
      <alignment vertical="top" wrapText="1"/>
      <protection locked="0"/>
    </xf>
    <xf numFmtId="49" fontId="12" fillId="0" borderId="12" xfId="44" applyNumberFormat="1" applyFont="1" applyBorder="1" applyAlignment="1">
      <alignment horizontal="center" vertical="center" wrapText="1"/>
      <protection/>
    </xf>
    <xf numFmtId="0" fontId="13" fillId="0" borderId="0" xfId="40" applyFont="1">
      <alignment/>
      <protection/>
    </xf>
    <xf numFmtId="0" fontId="21" fillId="0" borderId="0" xfId="40" applyFont="1">
      <alignment/>
      <protection/>
    </xf>
    <xf numFmtId="0" fontId="22" fillId="0" borderId="0" xfId="40" applyFont="1">
      <alignment/>
      <protection/>
    </xf>
    <xf numFmtId="0" fontId="13" fillId="0" borderId="0" xfId="39" applyFont="1" applyAlignment="1">
      <alignment horizontal="center"/>
      <protection/>
    </xf>
    <xf numFmtId="0" fontId="21" fillId="0" borderId="0" xfId="40" applyFont="1" applyBorder="1">
      <alignment/>
      <protection/>
    </xf>
    <xf numFmtId="49" fontId="21" fillId="0" borderId="0" xfId="40" applyNumberFormat="1" applyFont="1">
      <alignment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0" fillId="0" borderId="0" xfId="40" applyFont="1">
      <alignment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0" fillId="0" borderId="0" xfId="40" applyFont="1" applyAlignment="1">
      <alignment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24" fillId="0" borderId="0" xfId="40" applyFont="1" applyBorder="1">
      <alignment/>
      <protection/>
    </xf>
    <xf numFmtId="0" fontId="24" fillId="0" borderId="0" xfId="40" applyFont="1">
      <alignment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5" fillId="0" borderId="10" xfId="38" applyNumberFormat="1" applyFont="1" applyBorder="1" applyAlignment="1">
      <alignment horizontal="center" vertical="center" wrapText="1"/>
      <protection/>
    </xf>
    <xf numFmtId="49" fontId="23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0" fillId="0" borderId="0" xfId="40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1" fontId="13" fillId="36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Border="1" applyProtection="1">
      <alignment/>
      <protection/>
    </xf>
    <xf numFmtId="1" fontId="11" fillId="34" borderId="10" xfId="43" applyNumberFormat="1" applyFont="1" applyFill="1" applyBorder="1" applyProtection="1">
      <alignment/>
      <protection locked="0"/>
    </xf>
    <xf numFmtId="0" fontId="11" fillId="0" borderId="10" xfId="43" applyFont="1" applyBorder="1" applyProtection="1">
      <alignment/>
      <protection/>
    </xf>
    <xf numFmtId="1" fontId="11" fillId="36" borderId="10" xfId="43" applyNumberFormat="1" applyFont="1" applyFill="1" applyBorder="1" applyProtection="1">
      <alignment/>
      <protection locked="0"/>
    </xf>
    <xf numFmtId="3" fontId="11" fillId="0" borderId="10" xfId="43" applyNumberFormat="1" applyFont="1" applyBorder="1" applyProtection="1">
      <alignment/>
      <protection/>
    </xf>
    <xf numFmtId="3" fontId="11" fillId="0" borderId="10" xfId="43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wrapText="1"/>
      <protection locked="0"/>
    </xf>
    <xf numFmtId="3" fontId="13" fillId="0" borderId="10" xfId="42" applyNumberFormat="1" applyFont="1" applyFill="1" applyBorder="1" applyAlignment="1" applyProtection="1">
      <alignment wrapText="1"/>
      <protection/>
    </xf>
    <xf numFmtId="1" fontId="13" fillId="36" borderId="10" xfId="42" applyNumberFormat="1" applyFont="1" applyFill="1" applyBorder="1" applyAlignment="1" applyProtection="1">
      <alignment wrapText="1"/>
      <protection locked="0"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3" fontId="13" fillId="0" borderId="10" xfId="44" applyNumberFormat="1" applyFont="1" applyFill="1" applyBorder="1" applyAlignment="1" applyProtection="1">
      <alignment vertical="center"/>
      <protection/>
    </xf>
    <xf numFmtId="3" fontId="13" fillId="0" borderId="10" xfId="44" applyNumberFormat="1" applyFont="1" applyBorder="1" applyAlignment="1" applyProtection="1">
      <alignment vertical="center"/>
      <protection/>
    </xf>
    <xf numFmtId="1" fontId="13" fillId="35" borderId="10" xfId="44" applyNumberFormat="1" applyFont="1" applyFill="1" applyBorder="1" applyAlignment="1" applyProtection="1">
      <alignment vertical="center"/>
      <protection locked="0"/>
    </xf>
    <xf numFmtId="3" fontId="13" fillId="0" borderId="13" xfId="44" applyNumberFormat="1" applyFont="1" applyBorder="1" applyAlignment="1" applyProtection="1">
      <alignment vertical="center"/>
      <protection/>
    </xf>
    <xf numFmtId="3" fontId="13" fillId="0" borderId="11" xfId="44" applyNumberFormat="1" applyFont="1" applyBorder="1" applyAlignment="1" applyProtection="1">
      <alignment vertical="center"/>
      <protection/>
    </xf>
    <xf numFmtId="1" fontId="15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9" applyNumberFormat="1" applyFont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9" applyFont="1" applyBorder="1" applyAlignment="1" applyProtection="1">
      <alignment horizontal="center" vertical="center" wrapText="1"/>
      <protection/>
    </xf>
    <xf numFmtId="0" fontId="13" fillId="0" borderId="13" xfId="39" applyFont="1" applyFill="1" applyBorder="1" applyAlignment="1" applyProtection="1">
      <alignment horizontal="center" vertical="center" wrapText="1"/>
      <protection/>
    </xf>
    <xf numFmtId="0" fontId="21" fillId="0" borderId="0" xfId="40" applyFont="1" applyProtection="1">
      <alignment/>
      <protection/>
    </xf>
    <xf numFmtId="1" fontId="13" fillId="33" borderId="14" xfId="39" applyNumberFormat="1" applyFont="1" applyFill="1" applyBorder="1" applyAlignment="1" applyProtection="1">
      <alignment horizontal="left" vertical="center" wrapText="1"/>
      <protection/>
    </xf>
    <xf numFmtId="1" fontId="13" fillId="33" borderId="14" xfId="39" applyNumberFormat="1" applyFont="1" applyFill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11" xfId="39" applyFont="1" applyFill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3" fillId="0" borderId="10" xfId="39" applyFont="1" applyFill="1" applyBorder="1" applyAlignment="1" applyProtection="1">
      <alignment horizontal="center" vertical="center" wrapText="1"/>
      <protection/>
    </xf>
    <xf numFmtId="0" fontId="15" fillId="0" borderId="10" xfId="39" applyFont="1" applyBorder="1" applyAlignment="1" applyProtection="1">
      <alignment horizontal="center" vertical="center" wrapText="1"/>
      <protection/>
    </xf>
    <xf numFmtId="0" fontId="21" fillId="0" borderId="0" xfId="40" applyFont="1" applyBorder="1" applyProtection="1">
      <alignment/>
      <protection/>
    </xf>
    <xf numFmtId="1" fontId="21" fillId="0" borderId="0" xfId="40" applyNumberFormat="1" applyFont="1" applyBorder="1" applyProtection="1">
      <alignment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1" fontId="13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49" fontId="12" fillId="0" borderId="15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horizontal="right" vertical="center" wrapText="1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Fill="1" applyBorder="1" applyAlignment="1" applyProtection="1">
      <alignment vertical="center" wrapText="1"/>
      <protection/>
    </xf>
    <xf numFmtId="49" fontId="13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49" fontId="12" fillId="0" borderId="0" xfId="37" applyNumberFormat="1" applyFont="1" applyBorder="1" applyAlignment="1" applyProtection="1">
      <alignment horizontal="right" vertical="center" wrapText="1"/>
      <protection/>
    </xf>
    <xf numFmtId="49" fontId="21" fillId="0" borderId="0" xfId="40" applyNumberFormat="1" applyFont="1" applyProtection="1">
      <alignment/>
      <protection/>
    </xf>
    <xf numFmtId="1" fontId="13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6" applyFont="1" applyAlignment="1">
      <alignment/>
      <protection/>
    </xf>
    <xf numFmtId="0" fontId="13" fillId="0" borderId="0" xfId="36" applyFont="1">
      <alignment/>
      <protection/>
    </xf>
    <xf numFmtId="0" fontId="12" fillId="0" borderId="0" xfId="40" applyFont="1">
      <alignment/>
      <protection/>
    </xf>
    <xf numFmtId="0" fontId="13" fillId="0" borderId="0" xfId="40" applyFont="1" applyBorder="1">
      <alignment/>
      <protection/>
    </xf>
    <xf numFmtId="0" fontId="22" fillId="0" borderId="0" xfId="40" applyFont="1" applyAlignment="1">
      <alignment horizontal="center"/>
      <protection/>
    </xf>
    <xf numFmtId="49" fontId="13" fillId="0" borderId="0" xfId="40" applyNumberFormat="1" applyFont="1">
      <alignment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0" fontId="13" fillId="0" borderId="10" xfId="36" applyFont="1" applyFill="1" applyBorder="1" applyAlignment="1" applyProtection="1">
      <alignment horizontal="right" vertical="center" wrapText="1"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6" applyNumberFormat="1" applyFont="1" applyFill="1" applyBorder="1" applyAlignment="1" applyProtection="1">
      <alignment horizontal="right"/>
      <protection locked="0"/>
    </xf>
    <xf numFmtId="1" fontId="13" fillId="36" borderId="10" xfId="36" applyNumberFormat="1" applyFont="1" applyFill="1" applyBorder="1" applyAlignment="1" applyProtection="1">
      <alignment horizontal="right"/>
      <protection locked="0"/>
    </xf>
    <xf numFmtId="1" fontId="13" fillId="0" borderId="10" xfId="36" applyNumberFormat="1" applyFont="1" applyBorder="1" applyAlignment="1" applyProtection="1">
      <alignment horizontal="right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Protection="1">
      <alignment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2" fillId="0" borderId="0" xfId="40" applyFont="1" applyAlignment="1" applyProtection="1">
      <alignment horizontal="center"/>
      <protection/>
    </xf>
    <xf numFmtId="0" fontId="22" fillId="0" borderId="0" xfId="40" applyFont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center"/>
      <protection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1" fontId="13" fillId="0" borderId="10" xfId="36" applyNumberFormat="1" applyFont="1" applyFill="1" applyBorder="1" applyAlignment="1" applyProtection="1">
      <alignment horizontal="right" vertical="center" wrapText="1"/>
      <protection/>
    </xf>
    <xf numFmtId="1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horizontal="center" vertical="center" wrapText="1"/>
      <protection/>
    </xf>
    <xf numFmtId="1" fontId="21" fillId="0" borderId="0" xfId="40" applyNumberFormat="1" applyFont="1" applyProtection="1">
      <alignment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0" fontId="12" fillId="0" borderId="10" xfId="36" applyFont="1" applyBorder="1" applyProtection="1">
      <alignment/>
      <protection/>
    </xf>
    <xf numFmtId="1" fontId="13" fillId="0" borderId="10" xfId="36" applyNumberFormat="1" applyFont="1" applyFill="1" applyBorder="1" applyAlignment="1" applyProtection="1">
      <alignment horizontal="right"/>
      <protection/>
    </xf>
    <xf numFmtId="1" fontId="12" fillId="34" borderId="16" xfId="43" applyNumberFormat="1" applyFont="1" applyFill="1" applyBorder="1" applyAlignment="1" applyProtection="1">
      <alignment vertical="center"/>
      <protection locked="0"/>
    </xf>
    <xf numFmtId="0" fontId="12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Continuous" wrapText="1"/>
      <protection/>
    </xf>
    <xf numFmtId="0" fontId="11" fillId="0" borderId="0" xfId="43" applyFont="1" applyProtection="1">
      <alignment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3" fillId="34" borderId="10" xfId="42" applyNumberFormat="1" applyFont="1" applyFill="1" applyBorder="1" applyAlignment="1" applyProtection="1">
      <alignment wrapText="1"/>
      <protection locked="0"/>
    </xf>
    <xf numFmtId="1" fontId="13" fillId="0" borderId="0" xfId="42" applyNumberFormat="1" applyFont="1" applyAlignment="1" applyProtection="1">
      <alignment wrapText="1"/>
      <protection/>
    </xf>
    <xf numFmtId="1" fontId="11" fillId="0" borderId="0" xfId="42" applyNumberFormat="1" applyFont="1" applyAlignment="1" applyProtection="1">
      <alignment wrapText="1"/>
      <protection/>
    </xf>
    <xf numFmtId="0" fontId="13" fillId="0" borderId="0" xfId="44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2" fillId="0" borderId="0" xfId="44" applyFont="1" applyBorder="1" applyAlignment="1">
      <alignment horizontal="centerContinuous" vertical="center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3" fillId="0" borderId="0" xfId="36" applyFont="1" applyAlignment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" fontId="13" fillId="0" borderId="0" xfId="39" applyNumberFormat="1" applyFont="1" applyBorder="1" applyAlignment="1">
      <alignment vertical="justify" wrapText="1"/>
      <protection/>
    </xf>
    <xf numFmtId="0" fontId="12" fillId="0" borderId="12" xfId="37" applyFont="1" applyBorder="1" applyAlignment="1" applyProtection="1">
      <alignment horizontal="centerContinuous" vertical="center" wrapText="1"/>
      <protection/>
    </xf>
    <xf numFmtId="0" fontId="12" fillId="0" borderId="14" xfId="37" applyFont="1" applyBorder="1" applyAlignment="1" applyProtection="1">
      <alignment horizontal="centerContinuous" vertical="center" wrapText="1"/>
      <protection/>
    </xf>
    <xf numFmtId="0" fontId="12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horizontal="centerContinuous" vertical="center" wrapText="1"/>
      <protection/>
    </xf>
    <xf numFmtId="170" fontId="12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2" fillId="0" borderId="13" xfId="44" applyFont="1" applyBorder="1" applyAlignment="1">
      <alignment horizontal="centerContinuous" vertical="center" wrapText="1"/>
      <protection/>
    </xf>
    <xf numFmtId="0" fontId="12" fillId="0" borderId="15" xfId="44" applyFont="1" applyBorder="1" applyAlignment="1">
      <alignment horizontal="centerContinuous" vertical="center" wrapText="1"/>
      <protection/>
    </xf>
    <xf numFmtId="0" fontId="12" fillId="0" borderId="11" xfId="44" applyFont="1" applyBorder="1" applyAlignment="1">
      <alignment horizontal="centerContinuous" vertical="center" wrapText="1"/>
      <protection/>
    </xf>
    <xf numFmtId="0" fontId="12" fillId="33" borderId="13" xfId="44" applyFont="1" applyFill="1" applyBorder="1" applyAlignment="1">
      <alignment horizontal="centerContinuous" vertical="center" wrapText="1"/>
      <protection/>
    </xf>
    <xf numFmtId="0" fontId="12" fillId="33" borderId="11" xfId="44" applyFont="1" applyFill="1" applyBorder="1" applyAlignment="1">
      <alignment horizontal="centerContinuous" vertical="center" wrapText="1"/>
      <protection/>
    </xf>
    <xf numFmtId="1" fontId="13" fillId="33" borderId="12" xfId="44" applyNumberFormat="1" applyFont="1" applyFill="1" applyBorder="1" applyAlignment="1" applyProtection="1">
      <alignment vertical="center"/>
      <protection locked="0"/>
    </xf>
    <xf numFmtId="1" fontId="13" fillId="33" borderId="14" xfId="44" applyNumberFormat="1" applyFont="1" applyFill="1" applyBorder="1" applyAlignment="1" applyProtection="1">
      <alignment vertical="center"/>
      <protection locked="0"/>
    </xf>
    <xf numFmtId="1" fontId="13" fillId="33" borderId="16" xfId="44" applyNumberFormat="1" applyFont="1" applyFill="1" applyBorder="1" applyAlignment="1" applyProtection="1">
      <alignment vertical="center"/>
      <protection locked="0"/>
    </xf>
    <xf numFmtId="1" fontId="13" fillId="34" borderId="10" xfId="44" applyNumberFormat="1" applyFont="1" applyFill="1" applyBorder="1" applyAlignment="1" applyProtection="1">
      <alignment vertical="center"/>
      <protection locked="0"/>
    </xf>
    <xf numFmtId="0" fontId="12" fillId="0" borderId="13" xfId="44" applyFont="1" applyBorder="1" applyAlignment="1">
      <alignment horizontal="left" vertical="center" wrapText="1"/>
      <protection/>
    </xf>
    <xf numFmtId="1" fontId="15" fillId="34" borderId="10" xfId="39" applyNumberFormat="1" applyFont="1" applyFill="1" applyBorder="1" applyAlignment="1" applyProtection="1">
      <alignment vertical="center"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0" fontId="15" fillId="0" borderId="13" xfId="39" applyFont="1" applyBorder="1" applyAlignment="1" applyProtection="1">
      <alignment vertical="center" wrapText="1"/>
      <protection/>
    </xf>
    <xf numFmtId="1" fontId="13" fillId="33" borderId="14" xfId="39" applyNumberFormat="1" applyFont="1" applyFill="1" applyBorder="1" applyAlignment="1" applyProtection="1">
      <alignment vertical="center" wrapText="1"/>
      <protection/>
    </xf>
    <xf numFmtId="0" fontId="13" fillId="0" borderId="11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0" fontId="15" fillId="0" borderId="10" xfId="39" applyFont="1" applyBorder="1" applyAlignment="1" applyProtection="1">
      <alignment vertical="center" wrapText="1"/>
      <protection/>
    </xf>
    <xf numFmtId="0" fontId="21" fillId="0" borderId="0" xfId="40" applyFont="1" applyAlignment="1">
      <alignment/>
      <protection/>
    </xf>
    <xf numFmtId="1" fontId="13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Continuous" vertical="center" wrapText="1"/>
      <protection/>
    </xf>
    <xf numFmtId="1" fontId="13" fillId="0" borderId="12" xfId="44" applyNumberFormat="1" applyFont="1" applyFill="1" applyBorder="1" applyAlignment="1" applyProtection="1">
      <alignment vertical="center"/>
      <protection locked="0"/>
    </xf>
    <xf numFmtId="3" fontId="13" fillId="0" borderId="0" xfId="44" applyNumberFormat="1" applyFont="1" applyBorder="1" applyProtection="1">
      <alignment/>
      <protection/>
    </xf>
    <xf numFmtId="0" fontId="12" fillId="0" borderId="12" xfId="44" applyFont="1" applyBorder="1" applyAlignment="1">
      <alignment horizontal="centerContinuous" vertical="center" wrapText="1"/>
      <protection/>
    </xf>
    <xf numFmtId="0" fontId="12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4" applyFont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23" xfId="44" applyFont="1" applyBorder="1" applyAlignment="1">
      <alignment horizontal="centerContinuous" vertical="center" wrapText="1"/>
      <protection/>
    </xf>
    <xf numFmtId="0" fontId="12" fillId="33" borderId="15" xfId="44" applyFont="1" applyFill="1" applyBorder="1" applyAlignment="1">
      <alignment horizontal="center" vertical="center" wrapText="1"/>
      <protection/>
    </xf>
    <xf numFmtId="0" fontId="12" fillId="0" borderId="18" xfId="44" applyFont="1" applyBorder="1" applyAlignment="1">
      <alignment horizontal="centerContinuous" vertical="center" wrapText="1"/>
      <protection/>
    </xf>
    <xf numFmtId="0" fontId="12" fillId="0" borderId="19" xfId="44" applyFont="1" applyBorder="1" applyAlignment="1">
      <alignment horizontal="center" vertical="center" wrapText="1"/>
      <protection/>
    </xf>
    <xf numFmtId="0" fontId="12" fillId="0" borderId="24" xfId="44" applyFont="1" applyBorder="1" applyAlignment="1">
      <alignment horizontal="centerContinuous" vertical="center" wrapText="1"/>
      <protection/>
    </xf>
    <xf numFmtId="0" fontId="12" fillId="0" borderId="25" xfId="44" applyFont="1" applyBorder="1" applyAlignment="1">
      <alignment horizontal="centerContinuous" vertical="center" wrapText="1"/>
      <protection/>
    </xf>
    <xf numFmtId="49" fontId="12" fillId="0" borderId="18" xfId="44" applyNumberFormat="1" applyFont="1" applyBorder="1" applyAlignment="1">
      <alignment horizontal="centerContinuous" vertical="center" wrapText="1"/>
      <protection/>
    </xf>
    <xf numFmtId="49" fontId="12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26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26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1" applyNumberFormat="1" applyFont="1" applyFill="1" applyBorder="1" applyAlignment="1" applyProtection="1">
      <alignment vertical="top"/>
      <protection/>
    </xf>
    <xf numFmtId="0" fontId="26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2" fillId="0" borderId="0" xfId="43" applyFont="1" applyBorder="1" applyAlignment="1" applyProtection="1">
      <alignment horizontal="centerContinuous" vertical="center" wrapText="1"/>
      <protection locked="0"/>
    </xf>
    <xf numFmtId="0" fontId="13" fillId="0" borderId="35" xfId="43" applyFont="1" applyBorder="1" applyAlignment="1" applyProtection="1">
      <alignment horizontal="centerContinuous"/>
      <protection locked="0"/>
    </xf>
    <xf numFmtId="0" fontId="13" fillId="0" borderId="0" xfId="43" applyFont="1" applyAlignment="1" applyProtection="1">
      <alignment horizontal="centerContinuous" wrapText="1"/>
      <protection locked="0"/>
    </xf>
    <xf numFmtId="0" fontId="11" fillId="0" borderId="0" xfId="43" applyFont="1" applyAlignment="1" applyProtection="1">
      <alignment horizontal="centerContinuous" wrapText="1"/>
      <protection locked="0"/>
    </xf>
    <xf numFmtId="0" fontId="11" fillId="0" borderId="0" xfId="43" applyFont="1" applyProtection="1">
      <alignment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14" fillId="0" borderId="0" xfId="43" applyFont="1" applyAlignment="1" applyProtection="1">
      <alignment horizontal="right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2" xfId="43" applyFont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0" fontId="13" fillId="0" borderId="10" xfId="43" applyFont="1" applyBorder="1" applyAlignment="1" applyProtection="1">
      <alignment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6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3" fontId="15" fillId="0" borderId="10" xfId="43" applyNumberFormat="1" applyFont="1" applyBorder="1" applyAlignment="1" applyProtection="1">
      <alignment horizontal="center"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5" fillId="0" borderId="16" xfId="43" applyFont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horizontal="left" vertical="center" wrapText="1"/>
      <protection/>
    </xf>
    <xf numFmtId="0" fontId="15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7" fillId="0" borderId="10" xfId="43" applyFont="1" applyBorder="1" applyAlignment="1" applyProtection="1">
      <alignment vertical="center" wrapText="1"/>
      <protection/>
    </xf>
    <xf numFmtId="0" fontId="13" fillId="0" borderId="29" xfId="43" applyFont="1" applyBorder="1" applyAlignment="1" applyProtection="1">
      <alignment vertical="center" wrapText="1"/>
      <protection/>
    </xf>
    <xf numFmtId="49" fontId="13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0" fontId="13" fillId="0" borderId="14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3" fillId="0" borderId="0" xfId="43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3" applyNumberFormat="1" applyFont="1" applyBorder="1" applyAlignment="1" applyProtection="1">
      <alignment vertical="center"/>
      <protection/>
    </xf>
    <xf numFmtId="1" fontId="11" fillId="0" borderId="10" xfId="43" applyNumberFormat="1" applyFont="1" applyBorder="1" applyProtection="1">
      <alignment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0" xfId="42" applyFont="1" applyFill="1" applyBorder="1" applyAlignment="1" applyProtection="1">
      <alignment horizontal="centerContinuous" vertical="center" wrapText="1"/>
      <protection locked="0"/>
    </xf>
    <xf numFmtId="0" fontId="7" fillId="0" borderId="0" xfId="41" applyFont="1" applyFill="1" applyAlignment="1" applyProtection="1">
      <alignment vertical="top"/>
      <protection locked="0"/>
    </xf>
    <xf numFmtId="0" fontId="7" fillId="0" borderId="0" xfId="41" applyFont="1" applyFill="1" applyAlignment="1" applyProtection="1">
      <alignment vertical="top" wrapText="1"/>
      <protection locked="0"/>
    </xf>
    <xf numFmtId="0" fontId="12" fillId="0" borderId="0" xfId="42" applyFont="1" applyFill="1" applyBorder="1" applyAlignment="1" applyProtection="1">
      <alignment horizontal="right" vertical="center"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centerContinuous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12" fillId="0" borderId="10" xfId="42" applyFont="1" applyBorder="1" applyAlignment="1" applyProtection="1">
      <alignment horizontal="center" vertical="center" wrapText="1"/>
      <protection/>
    </xf>
    <xf numFmtId="14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right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1" fontId="13" fillId="0" borderId="10" xfId="42" applyNumberFormat="1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Fill="1" applyAlignment="1" applyProtection="1">
      <alignment wrapText="1"/>
      <protection/>
    </xf>
    <xf numFmtId="0" fontId="12" fillId="0" borderId="0" xfId="42" applyFont="1" applyAlignment="1" applyProtection="1">
      <alignment horizontal="center"/>
      <protection/>
    </xf>
    <xf numFmtId="1" fontId="13" fillId="0" borderId="10" xfId="44" applyNumberFormat="1" applyFont="1" applyFill="1" applyBorder="1" applyAlignment="1" applyProtection="1">
      <alignment vertical="center"/>
      <protection/>
    </xf>
    <xf numFmtId="1" fontId="13" fillId="0" borderId="12" xfId="44" applyNumberFormat="1" applyFont="1" applyFill="1" applyBorder="1" applyAlignment="1" applyProtection="1">
      <alignment vertical="center"/>
      <protection/>
    </xf>
    <xf numFmtId="0" fontId="12" fillId="0" borderId="0" xfId="44" applyFont="1" applyBorder="1" applyAlignment="1" applyProtection="1">
      <alignment vertical="center" wrapText="1"/>
      <protection locked="0"/>
    </xf>
    <xf numFmtId="49" fontId="12" fillId="0" borderId="0" xfId="44" applyNumberFormat="1" applyFont="1" applyBorder="1" applyAlignment="1" applyProtection="1">
      <alignment horizontal="center" vertical="center" wrapText="1"/>
      <protection locked="0"/>
    </xf>
    <xf numFmtId="0" fontId="13" fillId="0" borderId="0" xfId="44" applyFont="1" applyBorder="1" applyProtection="1">
      <alignment/>
      <protection locked="0"/>
    </xf>
    <xf numFmtId="3" fontId="13" fillId="0" borderId="0" xfId="44" applyNumberFormat="1" applyFont="1" applyBorder="1" applyProtection="1">
      <alignment/>
      <protection locked="0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Border="1" applyProtection="1">
      <alignment/>
      <protection locked="0"/>
    </xf>
    <xf numFmtId="0" fontId="13" fillId="0" borderId="0" xfId="40" applyFont="1" applyProtection="1">
      <alignment/>
      <protection locked="0"/>
    </xf>
    <xf numFmtId="0" fontId="12" fillId="0" borderId="0" xfId="39" applyFont="1" applyAlignment="1" applyProtection="1">
      <alignment horizontal="centerContinuous"/>
      <protection locked="0"/>
    </xf>
    <xf numFmtId="0" fontId="13" fillId="0" borderId="0" xfId="39" applyFont="1" applyProtection="1">
      <alignment/>
      <protection locked="0"/>
    </xf>
    <xf numFmtId="0" fontId="21" fillId="0" borderId="0" xfId="40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justify"/>
      <protection locked="0"/>
    </xf>
    <xf numFmtId="0" fontId="12" fillId="0" borderId="0" xfId="39" applyFont="1" applyAlignment="1" applyProtection="1">
      <alignment horizontal="center"/>
      <protection locked="0"/>
    </xf>
    <xf numFmtId="0" fontId="12" fillId="0" borderId="0" xfId="39" applyFont="1" applyBorder="1" applyAlignment="1" applyProtection="1">
      <alignment vertical="justify" wrapText="1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3" fillId="0" borderId="0" xfId="39" applyFont="1" applyAlignment="1" applyProtection="1">
      <alignment vertical="center" wrapText="1"/>
      <protection locked="0"/>
    </xf>
    <xf numFmtId="0" fontId="12" fillId="0" borderId="0" xfId="39" applyFont="1" applyProtection="1">
      <alignment/>
      <protection locked="0"/>
    </xf>
    <xf numFmtId="0" fontId="13" fillId="0" borderId="0" xfId="39" applyFont="1" applyAlignment="1" applyProtection="1">
      <alignment/>
      <protection locked="0"/>
    </xf>
    <xf numFmtId="0" fontId="12" fillId="0" borderId="0" xfId="39" applyFont="1" applyBorder="1" applyAlignment="1" applyProtection="1">
      <alignment horizontal="centerContinuous"/>
      <protection locked="0"/>
    </xf>
    <xf numFmtId="0" fontId="21" fillId="0" borderId="0" xfId="40" applyFont="1" applyAlignment="1" applyProtection="1">
      <alignment/>
      <protection locked="0"/>
    </xf>
    <xf numFmtId="0" fontId="12" fillId="0" borderId="10" xfId="39" applyFont="1" applyBorder="1" applyAlignment="1" applyProtection="1">
      <alignment horizontal="centerContinuous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Continuous"/>
      <protection/>
    </xf>
    <xf numFmtId="0" fontId="12" fillId="0" borderId="10" xfId="39" applyFont="1" applyBorder="1" applyAlignment="1" applyProtection="1">
      <alignment horizontal="center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vertical="justify" wrapText="1"/>
      <protection/>
    </xf>
    <xf numFmtId="49" fontId="12" fillId="33" borderId="10" xfId="39" applyNumberFormat="1" applyFont="1" applyFill="1" applyBorder="1" applyAlignment="1" applyProtection="1">
      <alignment vertical="justify" wrapText="1"/>
      <protection/>
    </xf>
    <xf numFmtId="0" fontId="13" fillId="33" borderId="10" xfId="39" applyFont="1" applyFill="1" applyBorder="1" applyAlignment="1" applyProtection="1">
      <alignment horizontal="left" vertical="center" wrapText="1"/>
      <protection/>
    </xf>
    <xf numFmtId="0" fontId="13" fillId="0" borderId="10" xfId="39" applyFont="1" applyBorder="1" applyProtection="1">
      <alignment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5" fillId="0" borderId="10" xfId="39" applyFont="1" applyBorder="1" applyAlignment="1" applyProtection="1">
      <alignment horizontal="right"/>
      <protection/>
    </xf>
    <xf numFmtId="49" fontId="15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Protection="1">
      <alignment/>
      <protection/>
    </xf>
    <xf numFmtId="0" fontId="12" fillId="0" borderId="10" xfId="39" applyFont="1" applyBorder="1" applyAlignment="1" applyProtection="1">
      <alignment horizontal="left"/>
      <protection/>
    </xf>
    <xf numFmtId="0" fontId="12" fillId="0" borderId="10" xfId="39" applyFont="1" applyBorder="1" applyAlignment="1" applyProtection="1">
      <alignment vertical="top"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49" fontId="15" fillId="0" borderId="13" xfId="39" applyNumberFormat="1" applyFont="1" applyBorder="1" applyAlignment="1" applyProtection="1">
      <alignment horizontal="center" vertical="center" wrapText="1"/>
      <protection/>
    </xf>
    <xf numFmtId="0" fontId="12" fillId="0" borderId="12" xfId="39" applyFont="1" applyBorder="1" applyAlignment="1" applyProtection="1">
      <alignment vertical="justify" wrapText="1"/>
      <protection/>
    </xf>
    <xf numFmtId="49" fontId="13" fillId="33" borderId="12" xfId="39" applyNumberFormat="1" applyFont="1" applyFill="1" applyBorder="1" applyAlignment="1" applyProtection="1">
      <alignment horizontal="center" vertical="center" wrapText="1"/>
      <protection/>
    </xf>
    <xf numFmtId="0" fontId="23" fillId="0" borderId="10" xfId="39" applyFont="1" applyBorder="1" applyAlignment="1" applyProtection="1">
      <alignment vertical="justify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vertical="justify"/>
      <protection/>
    </xf>
    <xf numFmtId="1" fontId="13" fillId="33" borderId="16" xfId="39" applyNumberFormat="1" applyFont="1" applyFill="1" applyBorder="1" applyAlignment="1" applyProtection="1">
      <alignment horizontal="center" vertical="center" wrapText="1"/>
      <protection/>
    </xf>
    <xf numFmtId="1" fontId="13" fillId="0" borderId="0" xfId="39" applyNumberFormat="1" applyFont="1" applyAlignment="1" applyProtection="1">
      <alignment vertical="center" wrapText="1"/>
      <protection locked="0"/>
    </xf>
    <xf numFmtId="1" fontId="13" fillId="0" borderId="0" xfId="39" applyNumberFormat="1" applyFont="1" applyAlignment="1" applyProtection="1">
      <alignment horizontal="left" vertical="center" wrapText="1"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49" fontId="13" fillId="0" borderId="0" xfId="40" applyNumberFormat="1" applyFont="1" applyProtection="1">
      <alignment/>
      <protection locked="0"/>
    </xf>
    <xf numFmtId="0" fontId="12" fillId="0" borderId="12" xfId="36" applyFont="1" applyBorder="1" applyAlignment="1" applyProtection="1">
      <alignment horizontal="centerContinuous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1" fontId="12" fillId="0" borderId="16" xfId="36" applyNumberFormat="1" applyFont="1" applyBorder="1" applyAlignment="1" applyProtection="1">
      <alignment horizontal="centerContinuous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right"/>
      <protection/>
    </xf>
    <xf numFmtId="0" fontId="13" fillId="0" borderId="10" xfId="36" applyFont="1" applyBorder="1" applyAlignment="1" applyProtection="1">
      <alignment vertical="center" wrapText="1"/>
      <protection/>
    </xf>
    <xf numFmtId="49" fontId="23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 quotePrefix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center"/>
      <protection/>
    </xf>
    <xf numFmtId="0" fontId="15" fillId="0" borderId="10" xfId="36" applyFont="1" applyBorder="1" applyAlignment="1" applyProtection="1">
      <alignment horizontal="left" vertical="center" wrapText="1"/>
      <protection/>
    </xf>
    <xf numFmtId="0" fontId="15" fillId="0" borderId="0" xfId="36" applyFont="1" applyBorder="1" applyAlignment="1" applyProtection="1">
      <alignment horizontal="left" vertical="center" wrapText="1"/>
      <protection/>
    </xf>
    <xf numFmtId="49" fontId="15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Alignment="1" applyProtection="1">
      <alignment horizontal="center" vertical="center"/>
      <protection locked="0"/>
    </xf>
    <xf numFmtId="49" fontId="12" fillId="0" borderId="0" xfId="36" applyNumberFormat="1" applyFont="1" applyAlignment="1" applyProtection="1">
      <alignment horizontal="center" vertical="center"/>
      <protection locked="0"/>
    </xf>
    <xf numFmtId="1" fontId="12" fillId="0" borderId="0" xfId="36" applyNumberFormat="1" applyFont="1" applyAlignment="1" applyProtection="1">
      <alignment horizontal="center" vertical="center"/>
      <protection locked="0"/>
    </xf>
    <xf numFmtId="1" fontId="21" fillId="0" borderId="0" xfId="40" applyNumberFormat="1" applyFont="1" applyProtection="1">
      <alignment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1" fontId="13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0" fontId="13" fillId="0" borderId="0" xfId="37" applyFont="1" applyAlignment="1" applyProtection="1">
      <alignment vertical="center" wrapText="1"/>
      <protection locked="0"/>
    </xf>
    <xf numFmtId="49" fontId="13" fillId="0" borderId="0" xfId="37" applyNumberFormat="1" applyFont="1" applyAlignment="1" applyProtection="1">
      <alignment vertical="center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2" fillId="0" borderId="0" xfId="37" applyFont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center" vertical="center" wrapText="1"/>
      <protection locked="0"/>
    </xf>
    <xf numFmtId="49" fontId="21" fillId="0" borderId="0" xfId="40" applyNumberFormat="1" applyFont="1" applyProtection="1">
      <alignment/>
      <protection locked="0"/>
    </xf>
    <xf numFmtId="0" fontId="12" fillId="0" borderId="0" xfId="37" applyFont="1" applyProtection="1">
      <alignment/>
      <protection locked="0"/>
    </xf>
    <xf numFmtId="0" fontId="12" fillId="0" borderId="0" xfId="39" applyFont="1" applyBorder="1" applyAlignment="1" applyProtection="1">
      <alignment vertical="justify"/>
      <protection locked="0"/>
    </xf>
    <xf numFmtId="49" fontId="12" fillId="0" borderId="0" xfId="39" applyNumberFormat="1" applyFont="1" applyBorder="1" applyAlignment="1" applyProtection="1">
      <alignment vertical="justify" wrapText="1"/>
      <protection locked="0"/>
    </xf>
    <xf numFmtId="1" fontId="13" fillId="0" borderId="0" xfId="37" applyNumberFormat="1" applyFont="1" applyAlignment="1" applyProtection="1">
      <alignment horizontal="centerContinuous" vertical="center" wrapText="1"/>
      <protection/>
    </xf>
    <xf numFmtId="1" fontId="13" fillId="0" borderId="0" xfId="37" applyNumberFormat="1" applyFont="1" applyAlignment="1" applyProtection="1">
      <alignment vertical="center" wrapText="1"/>
      <protection locked="0"/>
    </xf>
    <xf numFmtId="0" fontId="20" fillId="0" borderId="0" xfId="40" applyFont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2" fillId="0" borderId="0" xfId="43" applyFont="1" applyBorder="1" applyAlignment="1" applyProtection="1">
      <alignment horizontal="right"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1" fontId="11" fillId="0" borderId="0" xfId="43" applyNumberFormat="1" applyFont="1" applyProtection="1">
      <alignment/>
      <protection locked="0"/>
    </xf>
    <xf numFmtId="0" fontId="19" fillId="0" borderId="0" xfId="43" applyFont="1" applyBorder="1" applyAlignment="1" applyProtection="1">
      <alignment vertical="center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3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1" applyFont="1" applyFill="1" applyAlignment="1" applyProtection="1">
      <alignment horizontal="right"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25" fillId="37" borderId="10" xfId="41" applyFont="1" applyFill="1" applyBorder="1" applyAlignment="1" applyProtection="1">
      <alignment horizontal="left" vertical="top" wrapText="1"/>
      <protection/>
    </xf>
    <xf numFmtId="1" fontId="25" fillId="37" borderId="10" xfId="41" applyNumberFormat="1" applyFont="1" applyFill="1" applyBorder="1" applyAlignment="1" applyProtection="1">
      <alignment vertical="top" wrapText="1"/>
      <protection/>
    </xf>
    <xf numFmtId="0" fontId="25" fillId="37" borderId="37" xfId="41" applyFont="1" applyFill="1" applyBorder="1" applyAlignment="1" applyProtection="1">
      <alignment horizontal="left" vertical="top" wrapText="1"/>
      <protection/>
    </xf>
    <xf numFmtId="0" fontId="25" fillId="37" borderId="29" xfId="41" applyFont="1" applyFill="1" applyBorder="1" applyAlignment="1" applyProtection="1">
      <alignment vertical="top" wrapText="1"/>
      <protection/>
    </xf>
    <xf numFmtId="0" fontId="25" fillId="37" borderId="38" xfId="41" applyFont="1" applyFill="1" applyBorder="1" applyAlignment="1" applyProtection="1">
      <alignment vertical="top" wrapText="1"/>
      <protection/>
    </xf>
    <xf numFmtId="49" fontId="25" fillId="37" borderId="36" xfId="41" applyNumberFormat="1" applyFont="1" applyFill="1" applyBorder="1" applyAlignment="1" applyProtection="1">
      <alignment vertical="center" wrapText="1"/>
      <protection/>
    </xf>
    <xf numFmtId="0" fontId="25" fillId="37" borderId="10" xfId="41" applyFont="1" applyFill="1" applyBorder="1" applyAlignment="1" applyProtection="1">
      <alignment vertical="top" wrapText="1"/>
      <protection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2" fillId="0" borderId="0" xfId="44" applyFont="1" applyBorder="1" applyAlignment="1" applyProtection="1">
      <alignment horizontal="left" wrapText="1"/>
      <protection locked="0"/>
    </xf>
    <xf numFmtId="0" fontId="13" fillId="0" borderId="10" xfId="39" applyFont="1" applyBorder="1" applyAlignment="1" applyProtection="1">
      <alignment/>
      <protection/>
    </xf>
    <xf numFmtId="49" fontId="13" fillId="0" borderId="10" xfId="39" applyNumberFormat="1" applyFont="1" applyBorder="1" applyAlignment="1" applyProtection="1">
      <alignment horizontal="center" vertical="center"/>
      <protection/>
    </xf>
    <xf numFmtId="1" fontId="13" fillId="34" borderId="10" xfId="39" applyNumberFormat="1" applyFont="1" applyFill="1" applyBorder="1" applyAlignment="1" applyProtection="1">
      <alignment vertical="center"/>
      <protection locked="0"/>
    </xf>
    <xf numFmtId="1" fontId="13" fillId="34" borderId="10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0" applyFont="1" applyAlignment="1" applyProtection="1">
      <alignment/>
      <protection/>
    </xf>
    <xf numFmtId="0" fontId="12" fillId="0" borderId="0" xfId="37" applyFont="1" applyAlignment="1" applyProtection="1">
      <alignment horizontal="left" vertical="center" wrapText="1"/>
      <protection locked="0"/>
    </xf>
    <xf numFmtId="0" fontId="27" fillId="0" borderId="0" xfId="43" applyFont="1" applyAlignment="1" applyProtection="1">
      <alignment horizontal="left" wrapText="1"/>
      <protection locked="0"/>
    </xf>
    <xf numFmtId="3" fontId="12" fillId="0" borderId="16" xfId="43" applyNumberFormat="1" applyFont="1" applyFill="1" applyBorder="1" applyAlignment="1" applyProtection="1">
      <alignment vertical="center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49" fontId="12" fillId="0" borderId="32" xfId="41" applyNumberFormat="1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/>
      <protection locked="0"/>
    </xf>
    <xf numFmtId="49" fontId="12" fillId="0" borderId="0" xfId="41" applyNumberFormat="1" applyFont="1" applyBorder="1" applyAlignment="1" applyProtection="1">
      <alignment horizontal="left" vertical="top" wrapText="1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8" fillId="0" borderId="10" xfId="41" applyFont="1" applyBorder="1" applyAlignment="1" applyProtection="1">
      <alignment horizontal="left" vertical="top"/>
      <protection locked="0"/>
    </xf>
    <xf numFmtId="0" fontId="13" fillId="0" borderId="0" xfId="39" applyFont="1" applyBorder="1" applyAlignment="1" applyProtection="1">
      <alignment horizontal="center" vertical="justify" wrapText="1"/>
      <protection locked="0"/>
    </xf>
    <xf numFmtId="49" fontId="12" fillId="0" borderId="0" xfId="39" applyNumberFormat="1" applyFont="1" applyAlignment="1" applyProtection="1">
      <alignment horizontal="center" vertical="justify"/>
      <protection locked="0"/>
    </xf>
    <xf numFmtId="49" fontId="12" fillId="0" borderId="0" xfId="39" applyNumberFormat="1" applyFont="1" applyBorder="1" applyAlignment="1" applyProtection="1">
      <alignment horizontal="center" vertical="justify"/>
      <protection locked="0"/>
    </xf>
    <xf numFmtId="0" fontId="10" fillId="0" borderId="0" xfId="39" applyFont="1" applyAlignment="1" applyProtection="1">
      <alignment horizontal="left"/>
      <protection locked="0"/>
    </xf>
    <xf numFmtId="0" fontId="21" fillId="0" borderId="0" xfId="40" applyFont="1" applyAlignment="1" applyProtection="1">
      <alignment horizontal="center"/>
      <protection/>
    </xf>
    <xf numFmtId="0" fontId="10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9" applyFont="1" applyAlignment="1" applyProtection="1">
      <alignment horizontal="left"/>
      <protection locked="0"/>
    </xf>
    <xf numFmtId="0" fontId="12" fillId="0" borderId="0" xfId="39" applyFont="1" applyBorder="1" applyAlignment="1" applyProtection="1">
      <alignment horizontal="left" vertical="justify" wrapText="1"/>
      <protection locked="0"/>
    </xf>
    <xf numFmtId="49" fontId="4" fillId="0" borderId="0" xfId="38" applyNumberFormat="1" applyFont="1" applyAlignment="1" applyProtection="1">
      <alignment horizontal="left" vertical="center" wrapText="1"/>
      <protection locked="0"/>
    </xf>
    <xf numFmtId="0" fontId="10" fillId="0" borderId="0" xfId="40" applyFont="1" applyAlignment="1" applyProtection="1">
      <alignment horizontal="right"/>
      <protection locked="0"/>
    </xf>
    <xf numFmtId="0" fontId="10" fillId="0" borderId="0" xfId="39" applyFont="1" applyAlignment="1" applyProtection="1">
      <alignment horizontal="right"/>
      <protection locked="0"/>
    </xf>
    <xf numFmtId="0" fontId="5" fillId="0" borderId="0" xfId="38" applyNumberFormat="1" applyFont="1" applyAlignment="1" applyProtection="1">
      <alignment horizontal="right" vertical="center" wrapText="1"/>
      <protection locked="0"/>
    </xf>
    <xf numFmtId="0" fontId="5" fillId="0" borderId="0" xfId="39" applyFont="1" applyAlignment="1" applyProtection="1">
      <alignment horizontal="right"/>
      <protection locked="0"/>
    </xf>
    <xf numFmtId="0" fontId="10" fillId="0" borderId="0" xfId="44" applyFont="1" applyAlignment="1" applyProtection="1">
      <alignment horizontal="right"/>
      <protection locked="0"/>
    </xf>
    <xf numFmtId="0" fontId="10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1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" fontId="13" fillId="35" borderId="10" xfId="39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27" fillId="0" borderId="0" xfId="43" applyFont="1" applyAlignment="1" applyProtection="1">
      <alignment horizontal="left" wrapText="1"/>
      <protection locked="0"/>
    </xf>
    <xf numFmtId="0" fontId="11" fillId="0" borderId="0" xfId="42" applyFont="1" applyFill="1" applyAlignment="1" applyProtection="1">
      <alignment horizontal="center" wrapText="1"/>
      <protection locked="0"/>
    </xf>
    <xf numFmtId="0" fontId="12" fillId="0" borderId="0" xfId="44" applyFont="1" applyAlignment="1">
      <alignment horizontal="center" wrapText="1"/>
      <protection/>
    </xf>
    <xf numFmtId="0" fontId="12" fillId="0" borderId="0" xfId="44" applyFont="1" applyBorder="1" applyAlignment="1" applyProtection="1">
      <alignment horizontal="left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4" applyFont="1" applyAlignment="1">
      <alignment horizontal="left" vertical="top" wrapText="1"/>
      <protection/>
    </xf>
    <xf numFmtId="0" fontId="5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righ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0" fontId="13" fillId="0" borderId="0" xfId="39" applyFont="1" applyBorder="1" applyAlignment="1" applyProtection="1">
      <alignment horizontal="right" vertical="justify" wrapText="1"/>
      <protection locked="0"/>
    </xf>
    <xf numFmtId="0" fontId="4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9" applyFont="1" applyBorder="1" applyAlignment="1" applyProtection="1">
      <alignment horizontal="center" vertical="center" wrapText="1"/>
      <protection/>
    </xf>
    <xf numFmtId="0" fontId="12" fillId="0" borderId="24" xfId="39" applyFont="1" applyBorder="1" applyAlignment="1" applyProtection="1">
      <alignment horizontal="center" vertical="center" wrapText="1"/>
      <protection/>
    </xf>
    <xf numFmtId="0" fontId="12" fillId="0" borderId="23" xfId="39" applyFont="1" applyBorder="1" applyAlignment="1" applyProtection="1">
      <alignment horizontal="center" vertical="center" wrapText="1"/>
      <protection/>
    </xf>
    <xf numFmtId="0" fontId="12" fillId="0" borderId="25" xfId="39" applyFont="1" applyBorder="1" applyAlignment="1" applyProtection="1">
      <alignment horizontal="center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3" fillId="0" borderId="0" xfId="39" applyFont="1" applyAlignment="1" applyProtection="1">
      <alignment horizontal="center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12" fillId="0" borderId="0" xfId="36" applyFont="1" applyBorder="1" applyAlignment="1" applyProtection="1">
      <alignment horizontal="left" vertical="center" wrapText="1"/>
      <protection locked="0"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2" fillId="0" borderId="0" xfId="39" applyFont="1" applyAlignment="1" applyProtection="1">
      <alignment horizontal="left" vertical="justify" wrapText="1"/>
      <protection locked="0"/>
    </xf>
    <xf numFmtId="0" fontId="12" fillId="0" borderId="0" xfId="39" applyFont="1" applyAlignment="1" applyProtection="1">
      <alignment horizontal="left" vertical="justify"/>
      <protection locked="0"/>
    </xf>
    <xf numFmtId="1" fontId="12" fillId="0" borderId="0" xfId="37" applyNumberFormat="1" applyFont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" vertical="center" wrapText="1"/>
      <protection locked="0"/>
    </xf>
    <xf numFmtId="0" fontId="12" fillId="0" borderId="0" xfId="4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1" sqref="A1"/>
    </sheetView>
  </sheetViews>
  <sheetFormatPr defaultColWidth="9.37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3.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3.5">
      <c r="A2" s="271"/>
      <c r="B2" s="271"/>
      <c r="C2" s="272"/>
      <c r="D2" s="272"/>
      <c r="E2" s="272"/>
      <c r="F2" s="224"/>
      <c r="G2" s="225"/>
      <c r="H2" s="226"/>
    </row>
    <row r="3" spans="1:8" ht="13.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112011240</v>
      </c>
    </row>
    <row r="4" spans="1:8" ht="27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854</v>
      </c>
    </row>
    <row r="5" spans="1:8" ht="13.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4.25" thickBot="1">
      <c r="A6" s="204"/>
      <c r="B6" s="204"/>
      <c r="C6" s="274"/>
      <c r="D6" s="275"/>
      <c r="E6" s="275"/>
      <c r="F6" s="224"/>
      <c r="G6" s="225"/>
      <c r="H6" s="275"/>
    </row>
    <row r="7" spans="1:8" ht="27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3.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3.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3.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3.5">
      <c r="A11" s="291" t="s">
        <v>20</v>
      </c>
      <c r="B11" s="297" t="s">
        <v>21</v>
      </c>
      <c r="C11" s="205">
        <v>640</v>
      </c>
      <c r="D11" s="205">
        <v>640</v>
      </c>
      <c r="E11" s="293" t="s">
        <v>22</v>
      </c>
      <c r="F11" s="298" t="s">
        <v>23</v>
      </c>
      <c r="G11" s="206">
        <v>58</v>
      </c>
      <c r="H11" s="206">
        <v>58</v>
      </c>
    </row>
    <row r="12" spans="1:8" ht="13.5">
      <c r="A12" s="291" t="s">
        <v>24</v>
      </c>
      <c r="B12" s="297" t="s">
        <v>25</v>
      </c>
      <c r="C12" s="205">
        <v>839</v>
      </c>
      <c r="D12" s="205">
        <v>885</v>
      </c>
      <c r="E12" s="293" t="s">
        <v>26</v>
      </c>
      <c r="F12" s="298" t="s">
        <v>27</v>
      </c>
      <c r="G12" s="207">
        <v>57811</v>
      </c>
      <c r="H12" s="207">
        <v>57811</v>
      </c>
    </row>
    <row r="13" spans="1:8" ht="13.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3.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3.5">
      <c r="A15" s="291" t="s">
        <v>36</v>
      </c>
      <c r="B15" s="297" t="s">
        <v>37</v>
      </c>
      <c r="C15" s="205">
        <v>1</v>
      </c>
      <c r="D15" s="205">
        <v>3</v>
      </c>
      <c r="E15" s="299" t="s">
        <v>38</v>
      </c>
      <c r="F15" s="298" t="s">
        <v>39</v>
      </c>
      <c r="G15" s="391"/>
      <c r="H15" s="391"/>
    </row>
    <row r="16" spans="1:8" ht="13.5">
      <c r="A16" s="291" t="s">
        <v>40</v>
      </c>
      <c r="B16" s="300" t="s">
        <v>41</v>
      </c>
      <c r="C16" s="205">
        <v>3</v>
      </c>
      <c r="D16" s="205">
        <v>4</v>
      </c>
      <c r="E16" s="299" t="s">
        <v>42</v>
      </c>
      <c r="F16" s="298" t="s">
        <v>43</v>
      </c>
      <c r="G16" s="391"/>
      <c r="H16" s="391"/>
    </row>
    <row r="17" spans="1:18" ht="26.2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58</v>
      </c>
      <c r="H17" s="208">
        <f>H11+H14+H15+H16</f>
        <v>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4.2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3.5">
      <c r="A19" s="291" t="s">
        <v>51</v>
      </c>
      <c r="B19" s="305" t="s">
        <v>52</v>
      </c>
      <c r="C19" s="209">
        <f>SUM(C11:C18)</f>
        <v>1483</v>
      </c>
      <c r="D19" s="209">
        <f>SUM(D11:D18)</f>
        <v>1532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3.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1449</v>
      </c>
      <c r="H20" s="212">
        <v>1449</v>
      </c>
    </row>
    <row r="21" spans="1:18" ht="13.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520</v>
      </c>
      <c r="H21" s="210">
        <f>SUM(H22:H24)</f>
        <v>520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3.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3.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14</v>
      </c>
      <c r="H23" s="206">
        <v>14</v>
      </c>
      <c r="M23" s="211"/>
    </row>
    <row r="24" spans="1:8" ht="13.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506</v>
      </c>
      <c r="H24" s="206">
        <v>506</v>
      </c>
    </row>
    <row r="25" spans="1:18" ht="13.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1969</v>
      </c>
      <c r="H25" s="208">
        <f>H19+H20+H21</f>
        <v>1969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4.25">
      <c r="A26" s="291" t="s">
        <v>78</v>
      </c>
      <c r="B26" s="297" t="s">
        <v>79</v>
      </c>
      <c r="C26" s="205">
        <v>13</v>
      </c>
      <c r="D26" s="205">
        <v>28</v>
      </c>
      <c r="E26" s="293" t="s">
        <v>80</v>
      </c>
      <c r="F26" s="302"/>
      <c r="G26" s="303"/>
      <c r="H26" s="304"/>
    </row>
    <row r="27" spans="1:18" ht="13.5">
      <c r="A27" s="291" t="s">
        <v>81</v>
      </c>
      <c r="B27" s="306" t="s">
        <v>82</v>
      </c>
      <c r="C27" s="209">
        <f>SUM(C23:C26)</f>
        <v>13</v>
      </c>
      <c r="D27" s="209">
        <f>SUM(D23:D26)</f>
        <v>28</v>
      </c>
      <c r="E27" s="309" t="s">
        <v>83</v>
      </c>
      <c r="F27" s="298" t="s">
        <v>84</v>
      </c>
      <c r="G27" s="208">
        <f>SUM(G28:G30)</f>
        <v>-545</v>
      </c>
      <c r="H27" s="208">
        <f>SUM(H28:H30)</f>
        <v>-418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3.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3.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f>-545</f>
        <v>-545</v>
      </c>
      <c r="H29" s="391">
        <v>-418</v>
      </c>
      <c r="M29" s="211"/>
    </row>
    <row r="30" spans="1:8" ht="13.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3.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3.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-131</v>
      </c>
      <c r="H32" s="391">
        <v>-127</v>
      </c>
      <c r="I32" s="346"/>
      <c r="J32" s="346"/>
      <c r="K32" s="346"/>
      <c r="L32" s="346"/>
      <c r="M32" s="346"/>
      <c r="N32" s="346"/>
      <c r="O32" s="346"/>
    </row>
    <row r="33" spans="1:18" ht="13.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-676</v>
      </c>
      <c r="H33" s="208">
        <f>H27+H31+H32</f>
        <v>-545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3.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3.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3.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1351</v>
      </c>
      <c r="H36" s="208">
        <f>H25+H17+H33</f>
        <v>1482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3.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3.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3.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3.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3.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3.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3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3.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3.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3.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3.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3.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3.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3.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3.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3.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3.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3.5">
      <c r="A54" s="291" t="s">
        <v>166</v>
      </c>
      <c r="B54" s="305" t="s">
        <v>167</v>
      </c>
      <c r="C54" s="205">
        <v>63</v>
      </c>
      <c r="D54" s="205">
        <v>56</v>
      </c>
      <c r="E54" s="293" t="s">
        <v>168</v>
      </c>
      <c r="F54" s="301" t="s">
        <v>169</v>
      </c>
      <c r="G54" s="206"/>
      <c r="H54" s="206"/>
    </row>
    <row r="55" spans="1:18" ht="26.25">
      <c r="A55" s="325" t="s">
        <v>170</v>
      </c>
      <c r="B55" s="326" t="s">
        <v>171</v>
      </c>
      <c r="C55" s="209">
        <f>C19+C20+C21+C27+C32+C45+C51+C53+C54</f>
        <v>1559</v>
      </c>
      <c r="D55" s="209">
        <f>D19+D20+D21+D27+D32+D45+D51+D53+D54</f>
        <v>1616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3.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3.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3.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3.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3.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3.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221</v>
      </c>
      <c r="H61" s="208">
        <f>SUM(H62:H68)</f>
        <v>158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3.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153</v>
      </c>
      <c r="H62" s="206">
        <v>101</v>
      </c>
    </row>
    <row r="63" spans="1:13" ht="13.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3.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10</v>
      </c>
      <c r="H64" s="206">
        <v>11</v>
      </c>
      <c r="I64" s="346"/>
      <c r="J64" s="346"/>
      <c r="K64" s="346"/>
      <c r="L64" s="346"/>
      <c r="M64" s="346"/>
      <c r="N64" s="346"/>
      <c r="O64" s="346"/>
    </row>
    <row r="65" spans="1:8" ht="13.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3.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1</v>
      </c>
    </row>
    <row r="67" spans="1:8" ht="13.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2</v>
      </c>
      <c r="H67" s="206">
        <v>4</v>
      </c>
    </row>
    <row r="68" spans="1:8" ht="13.5">
      <c r="A68" s="291" t="s">
        <v>211</v>
      </c>
      <c r="B68" s="297" t="s">
        <v>212</v>
      </c>
      <c r="C68" s="205">
        <v>41</v>
      </c>
      <c r="D68" s="205">
        <v>50</v>
      </c>
      <c r="E68" s="293" t="s">
        <v>213</v>
      </c>
      <c r="F68" s="298" t="s">
        <v>214</v>
      </c>
      <c r="G68" s="206">
        <v>56</v>
      </c>
      <c r="H68" s="206">
        <v>41</v>
      </c>
    </row>
    <row r="69" spans="1:8" ht="13.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29</v>
      </c>
      <c r="H69" s="206">
        <v>29</v>
      </c>
    </row>
    <row r="70" spans="1:8" ht="13.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3.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250</v>
      </c>
      <c r="H71" s="215">
        <f>H59+H60+H61+H69+H70</f>
        <v>187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3.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3.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3.5">
      <c r="A74" s="291" t="s">
        <v>229</v>
      </c>
      <c r="B74" s="297" t="s">
        <v>230</v>
      </c>
      <c r="C74" s="205">
        <v>1</v>
      </c>
      <c r="D74" s="205">
        <v>1</v>
      </c>
      <c r="E74" s="293" t="s">
        <v>231</v>
      </c>
      <c r="F74" s="336" t="s">
        <v>232</v>
      </c>
      <c r="G74" s="206"/>
      <c r="H74" s="206"/>
    </row>
    <row r="75" spans="1:15" ht="13.5">
      <c r="A75" s="291" t="s">
        <v>76</v>
      </c>
      <c r="B75" s="305" t="s">
        <v>233</v>
      </c>
      <c r="C75" s="209">
        <f>SUM(C67:C74)</f>
        <v>42</v>
      </c>
      <c r="D75" s="209">
        <f>SUM(D67:D74)</f>
        <v>51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3.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3.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3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3.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250</v>
      </c>
      <c r="H79" s="216">
        <f>H71+H74+H75+H76</f>
        <v>187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3.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3.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3.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3.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3.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3.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3.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3.5">
      <c r="A87" s="291" t="s">
        <v>254</v>
      </c>
      <c r="B87" s="297" t="s">
        <v>255</v>
      </c>
      <c r="C87" s="205"/>
      <c r="D87" s="205">
        <v>2</v>
      </c>
      <c r="E87" s="217"/>
      <c r="F87" s="341"/>
      <c r="G87" s="341"/>
      <c r="H87" s="342"/>
      <c r="M87" s="211"/>
    </row>
    <row r="88" spans="1:8" ht="13.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3.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3.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3.5">
      <c r="A91" s="291" t="s">
        <v>262</v>
      </c>
      <c r="B91" s="305" t="s">
        <v>263</v>
      </c>
      <c r="C91" s="209">
        <f>SUM(C87:C90)</f>
        <v>0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3.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3.5">
      <c r="A93" s="291" t="s">
        <v>266</v>
      </c>
      <c r="B93" s="343" t="s">
        <v>267</v>
      </c>
      <c r="C93" s="209">
        <f>C64+C75+C84+C91+C92</f>
        <v>42</v>
      </c>
      <c r="D93" s="209">
        <f>D64+D75+D84+D91+D92</f>
        <v>53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7" thickBot="1">
      <c r="A94" s="557" t="s">
        <v>268</v>
      </c>
      <c r="B94" s="344" t="s">
        <v>269</v>
      </c>
      <c r="C94" s="218">
        <f>C93+C55</f>
        <v>1601</v>
      </c>
      <c r="D94" s="218">
        <f>D93+D55</f>
        <v>1669</v>
      </c>
      <c r="E94" s="558" t="s">
        <v>270</v>
      </c>
      <c r="F94" s="345" t="s">
        <v>271</v>
      </c>
      <c r="G94" s="219">
        <f>G36+G39+G55+G79</f>
        <v>1601</v>
      </c>
      <c r="H94" s="219">
        <f>H36+H39+H55+H79</f>
        <v>1669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3.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3.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3.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3.5">
      <c r="A98" s="78" t="s">
        <v>865</v>
      </c>
      <c r="B98" s="539"/>
      <c r="C98" s="599" t="s">
        <v>858</v>
      </c>
      <c r="D98" s="599"/>
      <c r="E98" s="599"/>
      <c r="F98" s="224"/>
      <c r="G98" s="225"/>
      <c r="H98" s="226"/>
      <c r="M98" s="211"/>
    </row>
    <row r="99" spans="3:8" ht="13.5">
      <c r="C99" s="78"/>
      <c r="D99" s="1"/>
      <c r="E99" s="78"/>
      <c r="F99" s="224"/>
      <c r="G99" s="225"/>
      <c r="H99" s="226"/>
    </row>
    <row r="100" spans="1:5" ht="13.5">
      <c r="A100" s="227"/>
      <c r="B100" s="227"/>
      <c r="C100" s="599" t="s">
        <v>859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2" header="0.21" footer="0.17"/>
  <pageSetup fitToHeight="1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3.5">
      <c r="A2" s="6" t="s">
        <v>1</v>
      </c>
      <c r="B2" s="533"/>
      <c r="C2" s="533"/>
      <c r="D2" s="533"/>
      <c r="E2" s="533" t="str">
        <f>'справка №1-БАЛАНС'!E3</f>
        <v>"МЕБЕЛСИСТЕМ" АД ПАЗАРДЖИК</v>
      </c>
      <c r="F2" s="603" t="s">
        <v>2</v>
      </c>
      <c r="G2" s="603"/>
      <c r="H2" s="353">
        <f>'справка №1-БАЛАНС'!H3</f>
        <v>112011240</v>
      </c>
    </row>
    <row r="3" spans="1:8" ht="13.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854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2015 г.</v>
      </c>
      <c r="F4" s="351"/>
      <c r="G4" s="352"/>
      <c r="H4" s="355" t="s">
        <v>274</v>
      </c>
    </row>
    <row r="5" spans="1:8" ht="22.5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41</v>
      </c>
      <c r="D9" s="79">
        <v>37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13</v>
      </c>
      <c r="D10" s="79">
        <v>20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49</v>
      </c>
      <c r="D11" s="79">
        <v>49</v>
      </c>
      <c r="E11" s="366" t="s">
        <v>291</v>
      </c>
      <c r="F11" s="365" t="s">
        <v>292</v>
      </c>
      <c r="G11" s="87">
        <v>75</v>
      </c>
      <c r="H11" s="87">
        <v>71</v>
      </c>
    </row>
    <row r="12" spans="1:8" ht="12">
      <c r="A12" s="363" t="s">
        <v>293</v>
      </c>
      <c r="B12" s="364" t="s">
        <v>294</v>
      </c>
      <c r="C12" s="79">
        <v>100</v>
      </c>
      <c r="D12" s="79">
        <v>102</v>
      </c>
      <c r="E12" s="366" t="s">
        <v>78</v>
      </c>
      <c r="F12" s="365" t="s">
        <v>295</v>
      </c>
      <c r="G12" s="87">
        <v>54</v>
      </c>
      <c r="H12" s="87">
        <v>64</v>
      </c>
    </row>
    <row r="13" spans="1:18" ht="12">
      <c r="A13" s="363" t="s">
        <v>296</v>
      </c>
      <c r="B13" s="364" t="s">
        <v>297</v>
      </c>
      <c r="C13" s="79">
        <v>15</v>
      </c>
      <c r="D13" s="79">
        <v>15</v>
      </c>
      <c r="E13" s="367" t="s">
        <v>51</v>
      </c>
      <c r="F13" s="368" t="s">
        <v>298</v>
      </c>
      <c r="G13" s="88">
        <f>SUM(G9:G12)</f>
        <v>129</v>
      </c>
      <c r="H13" s="88">
        <f>SUM(H9:H12)</f>
        <v>135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15</v>
      </c>
      <c r="D14" s="79">
        <v>21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24</v>
      </c>
      <c r="D16" s="80">
        <v>24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257</v>
      </c>
      <c r="D19" s="82">
        <f>SUM(D9:D15)+D16</f>
        <v>268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11</v>
      </c>
      <c r="D22" s="79">
        <v>7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11</v>
      </c>
      <c r="D26" s="82">
        <f>SUM(D22:D25)</f>
        <v>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2.5">
      <c r="A28" s="174" t="s">
        <v>335</v>
      </c>
      <c r="B28" s="357" t="s">
        <v>336</v>
      </c>
      <c r="C28" s="83">
        <f>C26+C19</f>
        <v>268</v>
      </c>
      <c r="D28" s="83">
        <f>D26+D19</f>
        <v>275</v>
      </c>
      <c r="E28" s="174" t="s">
        <v>337</v>
      </c>
      <c r="F28" s="370" t="s">
        <v>338</v>
      </c>
      <c r="G28" s="88">
        <f>G13+G15+G24</f>
        <v>129</v>
      </c>
      <c r="H28" s="88">
        <f>H13+H15+H24</f>
        <v>135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139</v>
      </c>
      <c r="H30" s="90">
        <f>IF((D28-H28)&gt;0,D28-H28,0)</f>
        <v>140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268</v>
      </c>
      <c r="D33" s="82">
        <f>D28+D31+D32</f>
        <v>275</v>
      </c>
      <c r="E33" s="174" t="s">
        <v>351</v>
      </c>
      <c r="F33" s="370" t="s">
        <v>352</v>
      </c>
      <c r="G33" s="90">
        <f>G32+G31+G28</f>
        <v>129</v>
      </c>
      <c r="H33" s="90">
        <f>H32+H31+H28</f>
        <v>135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139</v>
      </c>
      <c r="H34" s="88">
        <f>IF((D33-H33)&gt;0,D33-H33,0)</f>
        <v>140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-8</v>
      </c>
      <c r="D35" s="82">
        <f>D36+D37+D38</f>
        <v>-13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-8</v>
      </c>
      <c r="D37" s="537">
        <v>-13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12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131</v>
      </c>
      <c r="H39" s="91">
        <f>IF(H34&gt;0,IF(D35+H34&lt;0,0,D35+H34),IF(D34-D35&lt;0,D35-D34,0))</f>
        <v>127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131</v>
      </c>
      <c r="H41" s="85">
        <f>IF(D39=0,IF(H39-H40&gt;0,H39-H40+D40,0),IF(D39-D40&lt;0,D40-D39+H40,0))</f>
        <v>127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260</v>
      </c>
      <c r="D42" s="86">
        <f>D33+D35+D39</f>
        <v>262</v>
      </c>
      <c r="E42" s="177" t="s">
        <v>378</v>
      </c>
      <c r="F42" s="178" t="s">
        <v>379</v>
      </c>
      <c r="G42" s="90">
        <f>G39+G33</f>
        <v>260</v>
      </c>
      <c r="H42" s="90">
        <f>H39+H33</f>
        <v>262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817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 t="s">
        <v>860</v>
      </c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" bottom="0.54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2.5">
      <c r="A4" s="533" t="s">
        <v>383</v>
      </c>
      <c r="B4" s="533" t="str">
        <f>'справка №1-БАЛАНС'!E3</f>
        <v>"МЕБЕЛСИСТЕМ" АД ПАЗАРДЖИК</v>
      </c>
      <c r="C4" s="397" t="s">
        <v>2</v>
      </c>
      <c r="D4" s="353">
        <f>'справка №1-БАЛАНС'!H3</f>
        <v>112011240</v>
      </c>
      <c r="E4" s="401"/>
      <c r="F4" s="401"/>
      <c r="G4" s="182"/>
      <c r="H4" s="182"/>
      <c r="I4" s="182"/>
      <c r="J4" s="182"/>
    </row>
    <row r="5" spans="1:10" ht="13.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854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2015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127</v>
      </c>
      <c r="D10" s="92">
        <v>124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-56</v>
      </c>
      <c r="D11" s="92">
        <v>-53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-117</v>
      </c>
      <c r="D13" s="92">
        <v>-116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</v>
      </c>
      <c r="D14" s="92">
        <v>-11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</v>
      </c>
      <c r="D19" s="92">
        <v>-10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-54</v>
      </c>
      <c r="D20" s="93">
        <f>SUM(D10:D19)</f>
        <v>-66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52</v>
      </c>
      <c r="D36" s="92">
        <v>67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52</v>
      </c>
      <c r="D42" s="93">
        <f>SUM(D34:D41)</f>
        <v>67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0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861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4" t="s">
        <v>860</v>
      </c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3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"МЕБЕЛСИСТЕМ" АД ПАЗАРДЖИК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112011240</v>
      </c>
      <c r="N3" s="3"/>
    </row>
    <row r="4" spans="1:15" s="5" customFormat="1" ht="13.5" customHeight="1">
      <c r="A4" s="6" t="s">
        <v>460</v>
      </c>
      <c r="B4" s="574"/>
      <c r="C4" s="607" t="str">
        <f>'справка №1-БАЛАНС'!E4</f>
        <v>неконсолидиран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>
        <f>'справка №1-БАЛАНС'!H4</f>
        <v>854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2015 г.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57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58</v>
      </c>
      <c r="D11" s="96">
        <f>'справка №1-БАЛАНС'!H19</f>
        <v>0</v>
      </c>
      <c r="E11" s="96">
        <f>'справка №1-БАЛАНС'!H20</f>
        <v>1449</v>
      </c>
      <c r="F11" s="96">
        <f>'справка №1-БАЛАНС'!H22</f>
        <v>0</v>
      </c>
      <c r="G11" s="96">
        <f>'справка №1-БАЛАНС'!H23</f>
        <v>14</v>
      </c>
      <c r="H11" s="98">
        <v>506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-545</v>
      </c>
      <c r="K11" s="98"/>
      <c r="L11" s="424">
        <f>SUM(C11:K11)</f>
        <v>1482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58</v>
      </c>
      <c r="D15" s="99">
        <f aca="true" t="shared" si="2" ref="D15:M15">D11+D12</f>
        <v>0</v>
      </c>
      <c r="E15" s="99">
        <f t="shared" si="2"/>
        <v>1449</v>
      </c>
      <c r="F15" s="99">
        <f t="shared" si="2"/>
        <v>0</v>
      </c>
      <c r="G15" s="99">
        <f t="shared" si="2"/>
        <v>14</v>
      </c>
      <c r="H15" s="99">
        <f t="shared" si="2"/>
        <v>506</v>
      </c>
      <c r="I15" s="99">
        <f t="shared" si="2"/>
        <v>0</v>
      </c>
      <c r="J15" s="99">
        <f t="shared" si="2"/>
        <v>-545</v>
      </c>
      <c r="K15" s="99">
        <f t="shared" si="2"/>
        <v>0</v>
      </c>
      <c r="L15" s="424">
        <f t="shared" si="1"/>
        <v>1482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-131</v>
      </c>
      <c r="K16" s="98"/>
      <c r="L16" s="424">
        <f t="shared" si="1"/>
        <v>-131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58</v>
      </c>
      <c r="D29" s="97">
        <f aca="true" t="shared" si="6" ref="D29:M29">D17+D20+D21+D24+D28+D27+D15+D16</f>
        <v>0</v>
      </c>
      <c r="E29" s="97">
        <f t="shared" si="6"/>
        <v>1449</v>
      </c>
      <c r="F29" s="97">
        <f t="shared" si="6"/>
        <v>0</v>
      </c>
      <c r="G29" s="97">
        <f t="shared" si="6"/>
        <v>14</v>
      </c>
      <c r="H29" s="97">
        <f t="shared" si="6"/>
        <v>506</v>
      </c>
      <c r="I29" s="97">
        <f t="shared" si="6"/>
        <v>0</v>
      </c>
      <c r="J29" s="97">
        <f t="shared" si="6"/>
        <v>-676</v>
      </c>
      <c r="K29" s="97">
        <f t="shared" si="6"/>
        <v>0</v>
      </c>
      <c r="L29" s="424">
        <f t="shared" si="1"/>
        <v>1351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58</v>
      </c>
      <c r="D32" s="97">
        <f t="shared" si="7"/>
        <v>0</v>
      </c>
      <c r="E32" s="97">
        <f t="shared" si="7"/>
        <v>1449</v>
      </c>
      <c r="F32" s="97">
        <f t="shared" si="7"/>
        <v>0</v>
      </c>
      <c r="G32" s="97">
        <f t="shared" si="7"/>
        <v>14</v>
      </c>
      <c r="H32" s="97">
        <f t="shared" si="7"/>
        <v>506</v>
      </c>
      <c r="I32" s="97">
        <f t="shared" si="7"/>
        <v>0</v>
      </c>
      <c r="J32" s="97">
        <f t="shared" si="7"/>
        <v>-676</v>
      </c>
      <c r="K32" s="97">
        <f t="shared" si="7"/>
        <v>0</v>
      </c>
      <c r="L32" s="424">
        <f t="shared" si="1"/>
        <v>1351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6" t="s">
        <v>858</v>
      </c>
      <c r="E35" s="606"/>
      <c r="F35" s="606"/>
      <c r="G35" s="606"/>
      <c r="H35" s="606"/>
      <c r="I35" s="606"/>
      <c r="J35" s="24" t="s">
        <v>862</v>
      </c>
      <c r="K35" s="24"/>
      <c r="L35" s="606"/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4" right="0.28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5" t="s">
        <v>383</v>
      </c>
      <c r="B2" s="616"/>
      <c r="C2" s="585"/>
      <c r="D2" s="585"/>
      <c r="E2" s="607" t="str">
        <f>'справка №1-БАЛАНС'!E3</f>
        <v>"МЕБЕЛСИСТЕМ" АД ПАЗАРДЖИК</v>
      </c>
      <c r="F2" s="617"/>
      <c r="G2" s="617"/>
      <c r="H2" s="585"/>
      <c r="I2" s="441"/>
      <c r="J2" s="441"/>
      <c r="K2" s="441"/>
      <c r="L2" s="441"/>
      <c r="M2" s="610" t="s">
        <v>2</v>
      </c>
      <c r="N2" s="611"/>
      <c r="O2" s="611"/>
      <c r="P2" s="612">
        <f>'справка №1-БАЛАНС'!H3</f>
        <v>112011240</v>
      </c>
      <c r="Q2" s="612"/>
      <c r="R2" s="353"/>
    </row>
    <row r="3" spans="1:18" ht="13.5">
      <c r="A3" s="615" t="s">
        <v>5</v>
      </c>
      <c r="B3" s="616"/>
      <c r="C3" s="586"/>
      <c r="D3" s="586"/>
      <c r="E3" s="607" t="str">
        <f>'справка №1-БАЛАНС'!E5</f>
        <v>2015 г.</v>
      </c>
      <c r="F3" s="618"/>
      <c r="G3" s="618"/>
      <c r="H3" s="443"/>
      <c r="I3" s="443"/>
      <c r="J3" s="443"/>
      <c r="K3" s="443"/>
      <c r="L3" s="443"/>
      <c r="M3" s="613" t="s">
        <v>4</v>
      </c>
      <c r="N3" s="613"/>
      <c r="O3" s="577"/>
      <c r="P3" s="614">
        <f>'справка №1-БАЛАНС'!H4</f>
        <v>854</v>
      </c>
      <c r="Q3" s="614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5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640</v>
      </c>
      <c r="E9" s="243"/>
      <c r="F9" s="243"/>
      <c r="G9" s="113">
        <f>D9+E9-F9</f>
        <v>640</v>
      </c>
      <c r="H9" s="103"/>
      <c r="I9" s="103"/>
      <c r="J9" s="113">
        <f>G9+H9-I9</f>
        <v>640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1139</v>
      </c>
      <c r="E10" s="243"/>
      <c r="F10" s="243"/>
      <c r="G10" s="113">
        <f aca="true" t="shared" si="2" ref="G10:G39">D10+E10-F10</f>
        <v>1139</v>
      </c>
      <c r="H10" s="103"/>
      <c r="I10" s="103"/>
      <c r="J10" s="113">
        <f aca="true" t="shared" si="3" ref="J10:J39">G10+H10-I10</f>
        <v>1139</v>
      </c>
      <c r="K10" s="103">
        <v>254</v>
      </c>
      <c r="L10" s="103">
        <v>46</v>
      </c>
      <c r="M10" s="103"/>
      <c r="N10" s="113">
        <f aca="true" t="shared" si="4" ref="N10:N39">K10+L10-M10</f>
        <v>300</v>
      </c>
      <c r="O10" s="103"/>
      <c r="P10" s="103"/>
      <c r="Q10" s="113">
        <f t="shared" si="0"/>
        <v>300</v>
      </c>
      <c r="R10" s="113">
        <f t="shared" si="1"/>
        <v>839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7</v>
      </c>
      <c r="E11" s="243"/>
      <c r="F11" s="243"/>
      <c r="G11" s="113">
        <f t="shared" si="2"/>
        <v>7</v>
      </c>
      <c r="H11" s="103"/>
      <c r="I11" s="103"/>
      <c r="J11" s="113">
        <f t="shared" si="3"/>
        <v>7</v>
      </c>
      <c r="K11" s="103">
        <v>7</v>
      </c>
      <c r="L11" s="103"/>
      <c r="M11" s="103"/>
      <c r="N11" s="113">
        <f t="shared" si="4"/>
        <v>7</v>
      </c>
      <c r="O11" s="103"/>
      <c r="P11" s="103"/>
      <c r="Q11" s="113">
        <f t="shared" si="0"/>
        <v>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</v>
      </c>
      <c r="E13" s="243"/>
      <c r="F13" s="243"/>
      <c r="G13" s="113">
        <f t="shared" si="2"/>
        <v>25</v>
      </c>
      <c r="H13" s="103"/>
      <c r="I13" s="103"/>
      <c r="J13" s="113">
        <f t="shared" si="3"/>
        <v>25</v>
      </c>
      <c r="K13" s="103">
        <v>22</v>
      </c>
      <c r="L13" s="103">
        <v>2</v>
      </c>
      <c r="M13" s="103"/>
      <c r="N13" s="113">
        <f t="shared" si="4"/>
        <v>24</v>
      </c>
      <c r="O13" s="103"/>
      <c r="P13" s="103"/>
      <c r="Q13" s="113">
        <f t="shared" si="0"/>
        <v>24</v>
      </c>
      <c r="R13" s="113">
        <f t="shared" si="1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8</v>
      </c>
      <c r="E14" s="243"/>
      <c r="F14" s="243"/>
      <c r="G14" s="113">
        <f t="shared" si="2"/>
        <v>8</v>
      </c>
      <c r="H14" s="103"/>
      <c r="I14" s="103"/>
      <c r="J14" s="113">
        <f t="shared" si="3"/>
        <v>8</v>
      </c>
      <c r="K14" s="103">
        <v>4</v>
      </c>
      <c r="L14" s="103">
        <v>1</v>
      </c>
      <c r="M14" s="103"/>
      <c r="N14" s="113">
        <f t="shared" si="4"/>
        <v>5</v>
      </c>
      <c r="O14" s="103"/>
      <c r="P14" s="103"/>
      <c r="Q14" s="113">
        <f t="shared" si="0"/>
        <v>5</v>
      </c>
      <c r="R14" s="11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1819</v>
      </c>
      <c r="E17" s="248">
        <f>SUM(E9:E16)</f>
        <v>0</v>
      </c>
      <c r="F17" s="248">
        <f>SUM(F9:F16)</f>
        <v>0</v>
      </c>
      <c r="G17" s="113">
        <f t="shared" si="2"/>
        <v>1819</v>
      </c>
      <c r="H17" s="114">
        <f>SUM(H9:H16)</f>
        <v>0</v>
      </c>
      <c r="I17" s="114">
        <f>SUM(I9:I16)</f>
        <v>0</v>
      </c>
      <c r="J17" s="113">
        <f t="shared" si="3"/>
        <v>1819</v>
      </c>
      <c r="K17" s="114">
        <f>SUM(K9:K16)</f>
        <v>287</v>
      </c>
      <c r="L17" s="114">
        <f>SUM(L9:L16)</f>
        <v>49</v>
      </c>
      <c r="M17" s="114">
        <f>SUM(M9:M16)</f>
        <v>0</v>
      </c>
      <c r="N17" s="113">
        <f t="shared" si="4"/>
        <v>336</v>
      </c>
      <c r="O17" s="114">
        <f>SUM(O9:O16)</f>
        <v>0</v>
      </c>
      <c r="P17" s="114">
        <f>SUM(P9:P16)</f>
        <v>0</v>
      </c>
      <c r="Q17" s="113">
        <f t="shared" si="5"/>
        <v>336</v>
      </c>
      <c r="R17" s="113">
        <f t="shared" si="6"/>
        <v>1483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28</v>
      </c>
      <c r="E24" s="243"/>
      <c r="F24" s="243">
        <v>15</v>
      </c>
      <c r="G24" s="113">
        <f t="shared" si="2"/>
        <v>13</v>
      </c>
      <c r="H24" s="103"/>
      <c r="I24" s="103"/>
      <c r="J24" s="113">
        <f t="shared" si="3"/>
        <v>13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28</v>
      </c>
      <c r="E25" s="244">
        <f aca="true" t="shared" si="7" ref="E25:P25">SUM(E21:E24)</f>
        <v>0</v>
      </c>
      <c r="F25" s="244">
        <f t="shared" si="7"/>
        <v>15</v>
      </c>
      <c r="G25" s="105">
        <f t="shared" si="2"/>
        <v>13</v>
      </c>
      <c r="H25" s="104">
        <f t="shared" si="7"/>
        <v>0</v>
      </c>
      <c r="I25" s="104">
        <f t="shared" si="7"/>
        <v>0</v>
      </c>
      <c r="J25" s="105">
        <f t="shared" si="3"/>
        <v>13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1847</v>
      </c>
      <c r="E40" s="547">
        <f>E17+E18+E19+E25+E38+E39</f>
        <v>0</v>
      </c>
      <c r="F40" s="547">
        <f aca="true" t="shared" si="13" ref="F40:R40">F17+F18+F19+F25+F38+F39</f>
        <v>15</v>
      </c>
      <c r="G40" s="547">
        <f t="shared" si="13"/>
        <v>1832</v>
      </c>
      <c r="H40" s="547">
        <f t="shared" si="13"/>
        <v>0</v>
      </c>
      <c r="I40" s="547">
        <f t="shared" si="13"/>
        <v>0</v>
      </c>
      <c r="J40" s="547">
        <f t="shared" si="13"/>
        <v>1832</v>
      </c>
      <c r="K40" s="547">
        <f t="shared" si="13"/>
        <v>287</v>
      </c>
      <c r="L40" s="547">
        <f t="shared" si="13"/>
        <v>49</v>
      </c>
      <c r="M40" s="547">
        <f t="shared" si="13"/>
        <v>0</v>
      </c>
      <c r="N40" s="547">
        <f t="shared" si="13"/>
        <v>336</v>
      </c>
      <c r="O40" s="547">
        <f t="shared" si="13"/>
        <v>0</v>
      </c>
      <c r="P40" s="547">
        <f t="shared" si="13"/>
        <v>0</v>
      </c>
      <c r="Q40" s="547">
        <f t="shared" si="13"/>
        <v>336</v>
      </c>
      <c r="R40" s="547">
        <f t="shared" si="13"/>
        <v>1496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865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7"/>
      <c r="L44" s="627"/>
      <c r="M44" s="627"/>
      <c r="N44" s="627"/>
      <c r="O44" s="611" t="s">
        <v>859</v>
      </c>
      <c r="P44" s="616"/>
      <c r="Q44" s="616"/>
      <c r="R44" s="616"/>
    </row>
    <row r="45" spans="1:18" ht="11.25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1.25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1.25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1.25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1.25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1.25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1.25">
      <c r="D51" s="249"/>
      <c r="E51" s="249"/>
      <c r="F51" s="249"/>
    </row>
    <row r="52" spans="4:6" ht="11.25">
      <c r="D52" s="249"/>
      <c r="E52" s="249"/>
      <c r="F52" s="249"/>
    </row>
    <row r="53" spans="4:6" ht="11.25">
      <c r="D53" s="249"/>
      <c r="E53" s="249"/>
      <c r="F53" s="249"/>
    </row>
    <row r="54" spans="4:6" ht="11.25">
      <c r="D54" s="249"/>
      <c r="E54" s="249"/>
      <c r="F54" s="249"/>
    </row>
    <row r="55" spans="4:6" ht="11.25">
      <c r="D55" s="249"/>
      <c r="E55" s="249"/>
      <c r="F55" s="249"/>
    </row>
    <row r="56" spans="4:6" ht="11.25">
      <c r="D56" s="249"/>
      <c r="E56" s="249"/>
      <c r="F56" s="249"/>
    </row>
    <row r="57" spans="4:6" ht="11.25">
      <c r="D57" s="249"/>
      <c r="E57" s="249"/>
      <c r="F57" s="249"/>
    </row>
    <row r="58" spans="4:6" ht="11.25">
      <c r="D58" s="249"/>
      <c r="E58" s="249"/>
      <c r="F58" s="249"/>
    </row>
    <row r="59" spans="4:6" ht="11.25">
      <c r="D59" s="249"/>
      <c r="E59" s="249"/>
      <c r="F59" s="249"/>
    </row>
    <row r="60" spans="4:6" ht="11.25">
      <c r="D60" s="249"/>
      <c r="E60" s="249"/>
      <c r="F60" s="249"/>
    </row>
    <row r="61" spans="4:6" ht="11.25">
      <c r="D61" s="249"/>
      <c r="E61" s="249"/>
      <c r="F61" s="249"/>
    </row>
    <row r="62" spans="4:6" ht="11.25">
      <c r="D62" s="249"/>
      <c r="E62" s="249"/>
      <c r="F62" s="249"/>
    </row>
    <row r="63" spans="4:6" ht="11.25">
      <c r="D63" s="249"/>
      <c r="E63" s="249"/>
      <c r="F63" s="249"/>
    </row>
    <row r="64" spans="4:6" ht="11.25">
      <c r="D64" s="249"/>
      <c r="E64" s="249"/>
      <c r="F64" s="249"/>
    </row>
    <row r="65" spans="4:6" ht="11.25">
      <c r="D65" s="249"/>
      <c r="E65" s="249"/>
      <c r="F65" s="249"/>
    </row>
    <row r="66" spans="4:6" ht="11.25">
      <c r="D66" s="249"/>
      <c r="E66" s="249"/>
      <c r="F66" s="249"/>
    </row>
    <row r="67" spans="4:6" ht="11.25">
      <c r="D67" s="249"/>
      <c r="E67" s="249"/>
      <c r="F67" s="249"/>
    </row>
    <row r="68" spans="5:6" ht="11.25">
      <c r="E68" s="249"/>
      <c r="F68" s="249"/>
    </row>
    <row r="69" spans="5:6" ht="11.25">
      <c r="E69" s="249"/>
      <c r="F69" s="249"/>
    </row>
    <row r="70" spans="5:6" ht="11.25">
      <c r="E70" s="249"/>
      <c r="F70" s="249"/>
    </row>
    <row r="71" spans="5:6" ht="11.25">
      <c r="E71" s="249"/>
      <c r="F71" s="249"/>
    </row>
    <row r="72" spans="5:6" ht="11.25">
      <c r="E72" s="249"/>
      <c r="F72" s="249"/>
    </row>
    <row r="73" spans="5:6" ht="11.25">
      <c r="E73" s="249"/>
      <c r="F73" s="249"/>
    </row>
    <row r="74" spans="5:6" ht="11.25">
      <c r="E74" s="249"/>
      <c r="F74" s="249"/>
    </row>
    <row r="75" spans="5:6" ht="11.25">
      <c r="E75" s="249"/>
      <c r="F75" s="249"/>
    </row>
    <row r="76" spans="5:6" ht="11.25">
      <c r="E76" s="249"/>
      <c r="F76" s="249"/>
    </row>
    <row r="77" spans="5:6" ht="11.25">
      <c r="E77" s="249"/>
      <c r="F77" s="249"/>
    </row>
    <row r="78" spans="5:6" ht="11.25">
      <c r="E78" s="249"/>
      <c r="F78" s="249"/>
    </row>
    <row r="79" spans="5:6" ht="11.25">
      <c r="E79" s="249"/>
      <c r="F79" s="249"/>
    </row>
    <row r="80" spans="5:6" ht="11.25">
      <c r="E80" s="249"/>
      <c r="F80" s="249"/>
    </row>
    <row r="81" spans="5:6" ht="11.25">
      <c r="E81" s="249"/>
      <c r="F81" s="249"/>
    </row>
    <row r="82" spans="5:6" ht="11.25">
      <c r="E82" s="249"/>
      <c r="F82" s="249"/>
    </row>
    <row r="83" spans="5:6" ht="11.25">
      <c r="E83" s="249"/>
      <c r="F83" s="249"/>
    </row>
    <row r="84" spans="5:6" ht="11.25">
      <c r="E84" s="249"/>
      <c r="F84" s="249"/>
    </row>
    <row r="85" spans="5:6" ht="11.25">
      <c r="E85" s="249"/>
      <c r="F85" s="249"/>
    </row>
    <row r="86" spans="5:6" ht="11.25">
      <c r="E86" s="249"/>
      <c r="F86" s="249"/>
    </row>
    <row r="87" spans="5:6" ht="11.25">
      <c r="E87" s="249"/>
      <c r="F87" s="249"/>
    </row>
    <row r="88" spans="5:6" ht="11.25">
      <c r="E88" s="249"/>
      <c r="F88" s="249"/>
    </row>
    <row r="89" spans="5:6" ht="11.25">
      <c r="E89" s="249"/>
      <c r="F89" s="249"/>
    </row>
    <row r="90" spans="5:6" ht="11.25">
      <c r="E90" s="249"/>
      <c r="F90" s="249"/>
    </row>
    <row r="91" spans="5:6" ht="11.25">
      <c r="E91" s="249"/>
      <c r="F91" s="249"/>
    </row>
    <row r="92" spans="5:6" ht="11.25">
      <c r="E92" s="249"/>
      <c r="F92" s="249"/>
    </row>
    <row r="93" spans="5:6" ht="11.25">
      <c r="E93" s="249"/>
      <c r="F93" s="249"/>
    </row>
    <row r="94" spans="5:6" ht="11.25">
      <c r="E94" s="249"/>
      <c r="F94" s="249"/>
    </row>
    <row r="95" spans="5:6" ht="11.25">
      <c r="E95" s="249"/>
      <c r="F95" s="249"/>
    </row>
    <row r="96" spans="5:6" ht="11.25">
      <c r="E96" s="249"/>
      <c r="F96" s="249"/>
    </row>
    <row r="97" spans="5:6" ht="11.25">
      <c r="E97" s="249"/>
      <c r="F97" s="249"/>
    </row>
    <row r="98" spans="5:6" ht="11.25">
      <c r="E98" s="249"/>
      <c r="F98" s="249"/>
    </row>
    <row r="99" spans="5:6" ht="11.25">
      <c r="E99" s="249"/>
      <c r="F99" s="249"/>
    </row>
    <row r="100" spans="5:6" ht="11.25">
      <c r="E100" s="249"/>
      <c r="F100" s="249"/>
    </row>
    <row r="101" spans="5:6" ht="11.25">
      <c r="E101" s="249"/>
      <c r="F101" s="249"/>
    </row>
    <row r="102" spans="5:6" ht="11.25">
      <c r="E102" s="249"/>
      <c r="F102" s="249"/>
    </row>
    <row r="103" spans="5:6" ht="11.25">
      <c r="E103" s="249"/>
      <c r="F103" s="249"/>
    </row>
    <row r="104" spans="5:6" ht="11.25">
      <c r="E104" s="249"/>
      <c r="F104" s="249"/>
    </row>
    <row r="105" spans="5:6" ht="11.25">
      <c r="E105" s="249"/>
      <c r="F105" s="249"/>
    </row>
    <row r="106" spans="5:6" ht="11.25">
      <c r="E106" s="249"/>
      <c r="F106" s="249"/>
    </row>
    <row r="107" spans="5:6" ht="11.25">
      <c r="E107" s="249"/>
      <c r="F107" s="249"/>
    </row>
    <row r="108" spans="5:6" ht="11.25">
      <c r="E108" s="249"/>
      <c r="F108" s="249"/>
    </row>
    <row r="109" spans="5:6" ht="11.25">
      <c r="E109" s="249"/>
      <c r="F109" s="249"/>
    </row>
    <row r="110" spans="5:6" ht="11.25">
      <c r="E110" s="249"/>
      <c r="F110" s="249"/>
    </row>
    <row r="111" spans="5:6" ht="11.25">
      <c r="E111" s="249"/>
      <c r="F111" s="249"/>
    </row>
    <row r="112" spans="5:6" ht="11.25">
      <c r="E112" s="249"/>
      <c r="F112" s="249"/>
    </row>
    <row r="113" spans="5:6" ht="11.25">
      <c r="E113" s="249"/>
      <c r="F113" s="249"/>
    </row>
    <row r="114" spans="5:6" ht="11.25">
      <c r="E114" s="249"/>
      <c r="F114" s="249"/>
    </row>
    <row r="115" spans="5:6" ht="11.25">
      <c r="E115" s="249"/>
      <c r="F115" s="249"/>
    </row>
    <row r="116" spans="5:6" ht="11.25">
      <c r="E116" s="249"/>
      <c r="F116" s="249"/>
    </row>
    <row r="117" spans="5:6" ht="11.25">
      <c r="E117" s="249"/>
      <c r="F117" s="249"/>
    </row>
    <row r="118" spans="5:6" ht="11.25">
      <c r="E118" s="249"/>
      <c r="F118" s="249"/>
    </row>
    <row r="119" spans="5:6" ht="11.25">
      <c r="E119" s="249"/>
      <c r="F119" s="249"/>
    </row>
    <row r="120" spans="5:6" ht="11.25">
      <c r="E120" s="249"/>
      <c r="F120" s="249"/>
    </row>
    <row r="121" spans="5:6" ht="11.25">
      <c r="E121" s="249"/>
      <c r="F121" s="249"/>
    </row>
    <row r="122" spans="5:6" ht="11.25">
      <c r="E122" s="249"/>
      <c r="F122" s="249"/>
    </row>
    <row r="123" spans="5:6" ht="11.25">
      <c r="E123" s="249"/>
      <c r="F123" s="249"/>
    </row>
    <row r="124" spans="5:6" ht="11.25">
      <c r="E124" s="249"/>
      <c r="F124" s="249"/>
    </row>
    <row r="125" spans="5:6" ht="11.25">
      <c r="E125" s="249"/>
      <c r="F125" s="249"/>
    </row>
    <row r="126" spans="5:6" ht="11.25">
      <c r="E126" s="249"/>
      <c r="F126" s="249"/>
    </row>
    <row r="127" spans="5:6" ht="11.25">
      <c r="E127" s="249"/>
      <c r="F127" s="249"/>
    </row>
    <row r="128" spans="5:6" ht="11.25">
      <c r="E128" s="249"/>
      <c r="F128" s="249"/>
    </row>
    <row r="129" spans="5:6" ht="11.25">
      <c r="E129" s="249"/>
      <c r="F129" s="249"/>
    </row>
    <row r="130" spans="5:6" ht="11.25">
      <c r="E130" s="249"/>
      <c r="F130" s="249"/>
    </row>
    <row r="131" spans="5:6" ht="11.25">
      <c r="E131" s="249"/>
      <c r="F131" s="249"/>
    </row>
    <row r="132" spans="5:6" ht="11.25">
      <c r="E132" s="249"/>
      <c r="F132" s="249"/>
    </row>
    <row r="133" spans="5:6" ht="11.25">
      <c r="E133" s="249"/>
      <c r="F133" s="249"/>
    </row>
    <row r="134" spans="5:6" ht="11.25">
      <c r="E134" s="249"/>
      <c r="F134" s="249"/>
    </row>
    <row r="135" spans="5:6" ht="11.25">
      <c r="E135" s="249"/>
      <c r="F135" s="249"/>
    </row>
    <row r="136" spans="5:6" ht="11.25">
      <c r="E136" s="249"/>
      <c r="F136" s="249"/>
    </row>
    <row r="137" spans="5:6" ht="11.25">
      <c r="E137" s="249"/>
      <c r="F137" s="249"/>
    </row>
    <row r="138" spans="5:6" ht="11.25">
      <c r="E138" s="249"/>
      <c r="F138" s="249"/>
    </row>
    <row r="139" spans="5:6" ht="11.25">
      <c r="E139" s="249"/>
      <c r="F139" s="249"/>
    </row>
    <row r="140" spans="5:6" ht="11.25">
      <c r="E140" s="249"/>
      <c r="F140" s="249"/>
    </row>
    <row r="141" spans="5:6" ht="11.25">
      <c r="E141" s="249"/>
      <c r="F141" s="249"/>
    </row>
    <row r="142" spans="5:6" ht="11.25">
      <c r="E142" s="249"/>
      <c r="F142" s="249"/>
    </row>
    <row r="143" spans="5:6" ht="11.25">
      <c r="E143" s="249"/>
      <c r="F143" s="249"/>
    </row>
    <row r="144" spans="5:6" ht="11.25">
      <c r="E144" s="249"/>
      <c r="F144" s="249"/>
    </row>
    <row r="145" spans="5:6" ht="11.25">
      <c r="E145" s="249"/>
      <c r="F145" s="249"/>
    </row>
    <row r="146" spans="5:6" ht="11.25">
      <c r="E146" s="249"/>
      <c r="F146" s="249"/>
    </row>
    <row r="147" spans="5:6" ht="11.25">
      <c r="E147" s="249"/>
      <c r="F147" s="249"/>
    </row>
    <row r="148" spans="5:6" ht="11.25">
      <c r="E148" s="249"/>
      <c r="F148" s="249"/>
    </row>
    <row r="149" spans="5:6" ht="11.25">
      <c r="E149" s="249"/>
      <c r="F149" s="249"/>
    </row>
    <row r="150" spans="5:6" ht="11.25">
      <c r="E150" s="249"/>
      <c r="F150" s="249"/>
    </row>
    <row r="151" spans="5:6" ht="11.25">
      <c r="E151" s="249"/>
      <c r="F151" s="249"/>
    </row>
    <row r="152" spans="5:6" ht="11.25">
      <c r="E152" s="249"/>
      <c r="F152" s="249"/>
    </row>
    <row r="153" spans="5:6" ht="11.25">
      <c r="E153" s="249"/>
      <c r="F153" s="249"/>
    </row>
    <row r="154" spans="5:6" ht="11.25">
      <c r="E154" s="249"/>
      <c r="F154" s="249"/>
    </row>
    <row r="155" spans="5:6" ht="11.25">
      <c r="E155" s="249"/>
      <c r="F155" s="249"/>
    </row>
    <row r="156" spans="5:6" ht="11.25">
      <c r="E156" s="249"/>
      <c r="F156" s="249"/>
    </row>
    <row r="157" spans="5:6" ht="11.25">
      <c r="E157" s="249"/>
      <c r="F157" s="249"/>
    </row>
    <row r="158" spans="5:6" ht="11.25">
      <c r="E158" s="249"/>
      <c r="F158" s="249"/>
    </row>
    <row r="159" spans="5:6" ht="11.25">
      <c r="E159" s="249"/>
      <c r="F159" s="249"/>
    </row>
    <row r="160" spans="5:6" ht="11.25">
      <c r="E160" s="249"/>
      <c r="F160" s="249"/>
    </row>
    <row r="161" spans="5:6" ht="11.25">
      <c r="E161" s="249"/>
      <c r="F161" s="249"/>
    </row>
    <row r="162" spans="5:6" ht="11.25">
      <c r="E162" s="249"/>
      <c r="F162" s="249"/>
    </row>
    <row r="163" spans="5:6" ht="11.25">
      <c r="E163" s="249"/>
      <c r="F163" s="249"/>
    </row>
    <row r="164" spans="5:6" ht="11.25">
      <c r="E164" s="249"/>
      <c r="F164" s="249"/>
    </row>
    <row r="165" spans="5:6" ht="11.25">
      <c r="E165" s="249"/>
      <c r="F165" s="249"/>
    </row>
    <row r="166" spans="5:6" ht="11.25">
      <c r="E166" s="249"/>
      <c r="F166" s="249"/>
    </row>
    <row r="167" spans="5:6" ht="11.25">
      <c r="E167" s="249"/>
      <c r="F167" s="249"/>
    </row>
    <row r="168" spans="5:6" ht="11.25">
      <c r="E168" s="249"/>
      <c r="F168" s="249"/>
    </row>
    <row r="169" spans="5:6" ht="11.25">
      <c r="E169" s="249"/>
      <c r="F169" s="249"/>
    </row>
    <row r="170" spans="5:6" ht="11.25">
      <c r="E170" s="249"/>
      <c r="F170" s="249"/>
    </row>
    <row r="171" spans="5:6" ht="11.25">
      <c r="E171" s="249"/>
      <c r="F171" s="249"/>
    </row>
    <row r="172" spans="5:6" ht="11.25">
      <c r="E172" s="249"/>
      <c r="F172" s="249"/>
    </row>
    <row r="173" spans="5:6" ht="11.25">
      <c r="E173" s="249"/>
      <c r="F173" s="249"/>
    </row>
    <row r="174" spans="5:6" ht="11.25">
      <c r="E174" s="249"/>
      <c r="F174" s="249"/>
    </row>
    <row r="175" spans="5:6" ht="11.25">
      <c r="E175" s="249"/>
      <c r="F175" s="249"/>
    </row>
    <row r="176" spans="5:6" ht="11.25">
      <c r="E176" s="249"/>
      <c r="F176" s="249"/>
    </row>
    <row r="177" spans="5:6" ht="11.25">
      <c r="E177" s="249"/>
      <c r="F177" s="249"/>
    </row>
    <row r="178" spans="5:6" ht="11.25">
      <c r="E178" s="249"/>
      <c r="F178" s="249"/>
    </row>
    <row r="179" spans="5:6" ht="11.25">
      <c r="E179" s="249"/>
      <c r="F179" s="249"/>
    </row>
    <row r="180" spans="5:6" ht="11.25">
      <c r="E180" s="249"/>
      <c r="F180" s="249"/>
    </row>
    <row r="181" spans="5:6" ht="11.25">
      <c r="E181" s="249"/>
      <c r="F181" s="249"/>
    </row>
    <row r="182" spans="5:6" ht="11.25">
      <c r="E182" s="249"/>
      <c r="F182" s="249"/>
    </row>
    <row r="183" spans="5:6" ht="11.25">
      <c r="E183" s="249"/>
      <c r="F183" s="249"/>
    </row>
    <row r="184" spans="5:6" ht="11.25">
      <c r="E184" s="249"/>
      <c r="F184" s="249"/>
    </row>
    <row r="185" spans="5:6" ht="11.25">
      <c r="E185" s="249"/>
      <c r="F185" s="249"/>
    </row>
    <row r="186" spans="5:6" ht="11.25">
      <c r="E186" s="249"/>
      <c r="F186" s="249"/>
    </row>
    <row r="187" spans="5:6" ht="11.25">
      <c r="E187" s="249"/>
      <c r="F187" s="249"/>
    </row>
    <row r="188" spans="5:6" ht="11.25">
      <c r="E188" s="249"/>
      <c r="F188" s="249"/>
    </row>
    <row r="189" spans="5:6" ht="11.25">
      <c r="E189" s="249"/>
      <c r="F189" s="249"/>
    </row>
    <row r="190" spans="5:6" ht="11.25">
      <c r="E190" s="249"/>
      <c r="F190" s="249"/>
    </row>
    <row r="191" spans="5:6" ht="11.25">
      <c r="E191" s="249"/>
      <c r="F191" s="249"/>
    </row>
    <row r="192" spans="5:6" ht="11.25">
      <c r="E192" s="249"/>
      <c r="F192" s="249"/>
    </row>
    <row r="193" spans="5:6" ht="11.25">
      <c r="E193" s="249"/>
      <c r="F193" s="249"/>
    </row>
    <row r="194" spans="5:6" ht="11.25">
      <c r="E194" s="249"/>
      <c r="F194" s="249"/>
    </row>
    <row r="195" spans="5:6" ht="11.25">
      <c r="E195" s="249"/>
      <c r="F195" s="249"/>
    </row>
    <row r="196" spans="5:6" ht="11.25">
      <c r="E196" s="249"/>
      <c r="F196" s="249"/>
    </row>
    <row r="197" spans="5:6" ht="11.25">
      <c r="E197" s="249"/>
      <c r="F197" s="249"/>
    </row>
    <row r="198" spans="5:6" ht="11.25">
      <c r="E198" s="249"/>
      <c r="F198" s="249"/>
    </row>
    <row r="199" spans="5:6" ht="11.25">
      <c r="E199" s="249"/>
      <c r="F199" s="249"/>
    </row>
    <row r="200" spans="5:6" ht="11.25">
      <c r="E200" s="249"/>
      <c r="F200" s="249"/>
    </row>
    <row r="201" spans="5:6" ht="11.25">
      <c r="E201" s="249"/>
      <c r="F201" s="249"/>
    </row>
    <row r="202" spans="5:6" ht="11.25">
      <c r="E202" s="249"/>
      <c r="F202" s="249"/>
    </row>
    <row r="203" spans="5:6" ht="11.25">
      <c r="E203" s="249"/>
      <c r="F203" s="249"/>
    </row>
    <row r="204" spans="5:6" ht="11.25">
      <c r="E204" s="249"/>
      <c r="F204" s="249"/>
    </row>
    <row r="205" spans="5:6" ht="11.25">
      <c r="E205" s="249"/>
      <c r="F205" s="249"/>
    </row>
    <row r="206" spans="5:6" ht="11.25">
      <c r="E206" s="249"/>
      <c r="F206" s="249"/>
    </row>
    <row r="207" spans="5:6" ht="11.25">
      <c r="E207" s="249"/>
      <c r="F207" s="249"/>
    </row>
    <row r="208" spans="5:6" ht="11.25">
      <c r="E208" s="249"/>
      <c r="F208" s="249"/>
    </row>
    <row r="209" spans="5:6" ht="11.25">
      <c r="E209" s="249"/>
      <c r="F209" s="249"/>
    </row>
    <row r="210" spans="5:6" ht="11.25">
      <c r="E210" s="249"/>
      <c r="F210" s="249"/>
    </row>
    <row r="211" spans="5:6" ht="11.25">
      <c r="E211" s="249"/>
      <c r="F211" s="249"/>
    </row>
    <row r="212" spans="5:6" ht="11.25">
      <c r="E212" s="249"/>
      <c r="F212" s="249"/>
    </row>
    <row r="213" spans="5:6" ht="11.25">
      <c r="E213" s="249"/>
      <c r="F213" s="249"/>
    </row>
    <row r="214" spans="5:6" ht="11.25">
      <c r="E214" s="249"/>
      <c r="F214" s="249"/>
    </row>
    <row r="215" spans="5:6" ht="11.25">
      <c r="E215" s="249"/>
      <c r="F215" s="249"/>
    </row>
    <row r="216" spans="5:6" ht="11.25">
      <c r="E216" s="249"/>
      <c r="F216" s="249"/>
    </row>
    <row r="217" spans="5:6" ht="11.25">
      <c r="E217" s="249"/>
      <c r="F217" s="249"/>
    </row>
    <row r="218" spans="5:6" ht="11.25">
      <c r="E218" s="249"/>
      <c r="F218" s="249"/>
    </row>
    <row r="219" spans="5:6" ht="11.25">
      <c r="E219" s="249"/>
      <c r="F219" s="249"/>
    </row>
    <row r="220" spans="5:6" ht="11.25">
      <c r="E220" s="249"/>
      <c r="F220" s="249"/>
    </row>
    <row r="221" spans="5:6" ht="11.25">
      <c r="E221" s="249"/>
      <c r="F221" s="249"/>
    </row>
    <row r="222" spans="5:6" ht="11.25">
      <c r="E222" s="249"/>
      <c r="F222" s="249"/>
    </row>
    <row r="223" spans="5:6" ht="11.25">
      <c r="E223" s="249"/>
      <c r="F223" s="249"/>
    </row>
    <row r="224" spans="5:6" ht="11.25">
      <c r="E224" s="249"/>
      <c r="F224" s="249"/>
    </row>
    <row r="225" spans="5:6" ht="11.25">
      <c r="E225" s="249"/>
      <c r="F225" s="249"/>
    </row>
    <row r="226" spans="5:6" ht="11.25">
      <c r="E226" s="249"/>
      <c r="F226" s="249"/>
    </row>
    <row r="227" spans="5:6" ht="11.25">
      <c r="E227" s="249"/>
      <c r="F227" s="249"/>
    </row>
    <row r="228" spans="5:6" ht="11.25">
      <c r="E228" s="249"/>
      <c r="F228" s="249"/>
    </row>
    <row r="229" spans="5:6" ht="11.25">
      <c r="E229" s="249"/>
      <c r="F229" s="249"/>
    </row>
    <row r="230" spans="5:6" ht="11.25">
      <c r="E230" s="249"/>
      <c r="F230" s="249"/>
    </row>
    <row r="231" spans="5:6" ht="11.25">
      <c r="E231" s="249"/>
      <c r="F231" s="249"/>
    </row>
    <row r="232" spans="5:6" ht="11.25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"МЕБЕЛСИСТЕМ" АД ПАЗАРДЖИК</v>
      </c>
      <c r="B3" s="634"/>
      <c r="C3" s="353" t="s">
        <v>2</v>
      </c>
      <c r="E3" s="353">
        <f>'справка №1-БАЛАНС'!H3</f>
        <v>112011240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5" t="str">
        <f>"Отчетен период:"&amp;"           "&amp;'справка №1-БАЛАНС'!E5</f>
        <v>Отчетен период:           2015 г.</v>
      </c>
      <c r="B4" s="635"/>
      <c r="C4" s="354" t="s">
        <v>4</v>
      </c>
      <c r="D4" s="354"/>
      <c r="E4" s="353">
        <f>'справка №1-БАЛАНС'!H4</f>
        <v>854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56</v>
      </c>
      <c r="D21" s="153"/>
      <c r="E21" s="166">
        <f t="shared" si="0"/>
        <v>56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41</v>
      </c>
      <c r="D28" s="153">
        <v>41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42</v>
      </c>
      <c r="D43" s="149">
        <f>D24+D28+D29+D31+D30+D32+D33+D38</f>
        <v>42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98</v>
      </c>
      <c r="D44" s="148">
        <f>D43+D21+D19+D9</f>
        <v>42</v>
      </c>
      <c r="E44" s="164">
        <f>E43+E21+E19+E9</f>
        <v>56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153</v>
      </c>
      <c r="D71" s="150">
        <f>SUM(D72:D74)</f>
        <v>153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153</v>
      </c>
      <c r="D74" s="153">
        <v>153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68</v>
      </c>
      <c r="D85" s="149">
        <f>SUM(D86:D90)+D94</f>
        <v>68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10</v>
      </c>
      <c r="D87" s="153">
        <v>10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56</v>
      </c>
      <c r="D90" s="148">
        <f>SUM(D91:D93)</f>
        <v>56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56</v>
      </c>
      <c r="D93" s="153">
        <v>56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29</v>
      </c>
      <c r="D95" s="153">
        <v>29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250</v>
      </c>
      <c r="D96" s="149">
        <f>D85+D80+D75+D71+D95</f>
        <v>250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250</v>
      </c>
      <c r="D97" s="149">
        <f>D96+D68+D66</f>
        <v>250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865</v>
      </c>
      <c r="B109" s="631"/>
      <c r="C109" s="631" t="s">
        <v>858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864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8" top="0.5118110236220472" bottom="0.3937007874015748" header="0.31496062992125984" footer="0.2755905511811024"/>
  <pageSetup fitToHeight="2" fitToWidth="1" horizontalDpi="300" verticalDpi="300" orientation="portrait" paperSize="9" scale="8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7" t="str">
        <f>'справка №1-БАЛАНС'!E3</f>
        <v>"МЕБЕЛСИСТЕМ" АД ПАЗАРДЖИК</v>
      </c>
      <c r="D4" s="618"/>
      <c r="E4" s="618"/>
      <c r="F4" s="578"/>
      <c r="G4" s="580" t="s">
        <v>2</v>
      </c>
      <c r="H4" s="580"/>
      <c r="I4" s="589">
        <f>'справка №1-БАЛАНС'!H3</f>
        <v>112011240</v>
      </c>
    </row>
    <row r="5" spans="1:9" ht="13.5">
      <c r="A5" s="522" t="s">
        <v>5</v>
      </c>
      <c r="B5" s="579"/>
      <c r="C5" s="638" t="str">
        <f>'справка №1-БАЛАНС'!E5</f>
        <v>2015 г.</v>
      </c>
      <c r="D5" s="639"/>
      <c r="E5" s="639"/>
      <c r="F5" s="579"/>
      <c r="G5" s="354" t="s">
        <v>4</v>
      </c>
      <c r="H5" s="581"/>
      <c r="I5" s="588">
        <f>'справка №1-БАЛАНС'!H4</f>
        <v>854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3.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37"/>
      <c r="C30" s="637"/>
      <c r="D30" s="568" t="s">
        <v>817</v>
      </c>
      <c r="E30" s="636" t="s">
        <v>861</v>
      </c>
      <c r="F30" s="636"/>
      <c r="G30" s="636"/>
      <c r="H30" s="519" t="s">
        <v>779</v>
      </c>
      <c r="I30" s="636" t="s">
        <v>860</v>
      </c>
      <c r="J30" s="636"/>
    </row>
    <row r="31" spans="1:9" s="115" customFormat="1" ht="11.25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1.25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1.25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1.25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1.25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1.25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1.25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1.25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1.25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1.25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1.25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1.25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1.25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1.25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1.25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1.25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1.25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1.25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1.25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1.25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1.25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1.25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1.25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1.25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1.25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1.25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1.25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1.25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1.25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1.25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1.25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1.25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1.25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1.25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1.25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1.25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1.25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1.25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1.25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1.25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1.25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1.25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1.25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1.25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1.25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1.25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1.25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1.25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1.25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1.25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1.25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1.25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1.25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1.25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1.25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1.25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1.25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1.25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1.25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1.25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1.25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1.25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1.25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1.25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1.25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1.25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1.25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1.25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1.25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1.25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1.25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1.25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1.25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1.25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1.25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1.25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1.25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1.25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1.25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1.25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1.25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1.25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1.25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1.25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1.25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1.25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1.25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1.25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1.25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1.25">
      <c r="D120" s="168"/>
      <c r="E120" s="168"/>
      <c r="F120" s="168"/>
      <c r="G120" s="168"/>
      <c r="H120" s="168"/>
      <c r="I120" s="168"/>
    </row>
    <row r="121" spans="4:9" ht="11.25">
      <c r="D121" s="168"/>
      <c r="E121" s="168"/>
      <c r="F121" s="168"/>
      <c r="G121" s="168"/>
      <c r="H121" s="168"/>
      <c r="I121" s="168"/>
    </row>
    <row r="122" spans="4:9" ht="11.25">
      <c r="D122" s="168"/>
      <c r="E122" s="168"/>
      <c r="F122" s="168"/>
      <c r="G122" s="168"/>
      <c r="H122" s="168"/>
      <c r="I122" s="168"/>
    </row>
    <row r="123" spans="4:9" ht="11.25">
      <c r="D123" s="168"/>
      <c r="E123" s="168"/>
      <c r="F123" s="168"/>
      <c r="G123" s="168"/>
      <c r="H123" s="168"/>
      <c r="I123" s="168"/>
    </row>
    <row r="124" spans="4:9" ht="11.25">
      <c r="D124" s="168"/>
      <c r="E124" s="168"/>
      <c r="F124" s="168"/>
      <c r="G124" s="168"/>
      <c r="H124" s="168"/>
      <c r="I124" s="168"/>
    </row>
    <row r="125" spans="4:9" ht="11.25">
      <c r="D125" s="168"/>
      <c r="E125" s="168"/>
      <c r="F125" s="168"/>
      <c r="G125" s="168"/>
      <c r="H125" s="168"/>
      <c r="I125" s="168"/>
    </row>
    <row r="126" spans="4:9" ht="11.25">
      <c r="D126" s="168"/>
      <c r="E126" s="168"/>
      <c r="F126" s="168"/>
      <c r="G126" s="168"/>
      <c r="H126" s="168"/>
      <c r="I126" s="168"/>
    </row>
    <row r="127" spans="4:9" ht="11.25">
      <c r="D127" s="168"/>
      <c r="E127" s="168"/>
      <c r="F127" s="168"/>
      <c r="G127" s="168"/>
      <c r="H127" s="168"/>
      <c r="I127" s="168"/>
    </row>
    <row r="128" spans="4:9" ht="11.25">
      <c r="D128" s="168"/>
      <c r="E128" s="168"/>
      <c r="F128" s="168"/>
      <c r="G128" s="168"/>
      <c r="H128" s="168"/>
      <c r="I128" s="168"/>
    </row>
    <row r="129" spans="4:9" ht="11.25">
      <c r="D129" s="168"/>
      <c r="E129" s="168"/>
      <c r="F129" s="168"/>
      <c r="G129" s="168"/>
      <c r="H129" s="168"/>
      <c r="I129" s="168"/>
    </row>
    <row r="130" spans="4:9" ht="11.25">
      <c r="D130" s="168"/>
      <c r="E130" s="168"/>
      <c r="F130" s="168"/>
      <c r="G130" s="168"/>
      <c r="H130" s="168"/>
      <c r="I130" s="168"/>
    </row>
    <row r="131" spans="4:9" ht="11.25">
      <c r="D131" s="168"/>
      <c r="E131" s="168"/>
      <c r="F131" s="168"/>
      <c r="G131" s="168"/>
      <c r="H131" s="168"/>
      <c r="I131" s="168"/>
    </row>
    <row r="132" spans="4:9" ht="11.25">
      <c r="D132" s="168"/>
      <c r="E132" s="168"/>
      <c r="F132" s="168"/>
      <c r="G132" s="168"/>
      <c r="H132" s="168"/>
      <c r="I132" s="168"/>
    </row>
    <row r="133" spans="4:9" ht="11.25">
      <c r="D133" s="168"/>
      <c r="E133" s="168"/>
      <c r="F133" s="168"/>
      <c r="G133" s="168"/>
      <c r="H133" s="168"/>
      <c r="I133" s="168"/>
    </row>
    <row r="134" spans="4:9" ht="11.25">
      <c r="D134" s="168"/>
      <c r="E134" s="168"/>
      <c r="F134" s="168"/>
      <c r="G134" s="168"/>
      <c r="H134" s="168"/>
      <c r="I134" s="168"/>
    </row>
    <row r="135" spans="4:9" ht="11.25">
      <c r="D135" s="168"/>
      <c r="E135" s="168"/>
      <c r="F135" s="168"/>
      <c r="G135" s="168"/>
      <c r="H135" s="168"/>
      <c r="I135" s="168"/>
    </row>
    <row r="136" spans="4:9" ht="11.25">
      <c r="D136" s="168"/>
      <c r="E136" s="168"/>
      <c r="F136" s="168"/>
      <c r="G136" s="168"/>
      <c r="H136" s="168"/>
      <c r="I136" s="168"/>
    </row>
    <row r="137" spans="4:9" ht="11.25">
      <c r="D137" s="168"/>
      <c r="E137" s="168"/>
      <c r="F137" s="168"/>
      <c r="G137" s="168"/>
      <c r="H137" s="168"/>
      <c r="I137" s="168"/>
    </row>
    <row r="138" spans="4:9" ht="11.25">
      <c r="D138" s="168"/>
      <c r="E138" s="168"/>
      <c r="F138" s="168"/>
      <c r="G138" s="168"/>
      <c r="H138" s="168"/>
      <c r="I138" s="168"/>
    </row>
    <row r="139" spans="4:9" ht="11.25">
      <c r="D139" s="168"/>
      <c r="E139" s="168"/>
      <c r="F139" s="168"/>
      <c r="G139" s="168"/>
      <c r="H139" s="168"/>
      <c r="I139" s="168"/>
    </row>
    <row r="140" spans="4:9" ht="11.25">
      <c r="D140" s="168"/>
      <c r="E140" s="168"/>
      <c r="F140" s="168"/>
      <c r="G140" s="168"/>
      <c r="H140" s="168"/>
      <c r="I140" s="168"/>
    </row>
    <row r="141" spans="4:9" ht="11.25">
      <c r="D141" s="168"/>
      <c r="E141" s="168"/>
      <c r="F141" s="168"/>
      <c r="G141" s="168"/>
      <c r="H141" s="168"/>
      <c r="I141" s="168"/>
    </row>
    <row r="142" spans="4:9" ht="11.25">
      <c r="D142" s="168"/>
      <c r="E142" s="168"/>
      <c r="F142" s="168"/>
      <c r="G142" s="168"/>
      <c r="H142" s="168"/>
      <c r="I142" s="168"/>
    </row>
    <row r="143" spans="4:9" ht="11.25">
      <c r="D143" s="168"/>
      <c r="E143" s="168"/>
      <c r="F143" s="168"/>
      <c r="G143" s="168"/>
      <c r="H143" s="168"/>
      <c r="I143" s="168"/>
    </row>
    <row r="144" spans="4:9" ht="11.25">
      <c r="D144" s="168"/>
      <c r="E144" s="168"/>
      <c r="F144" s="168"/>
      <c r="G144" s="168"/>
      <c r="H144" s="168"/>
      <c r="I144" s="168"/>
    </row>
    <row r="145" spans="4:9" ht="11.25">
      <c r="D145" s="168"/>
      <c r="E145" s="168"/>
      <c r="F145" s="168"/>
      <c r="G145" s="168"/>
      <c r="H145" s="168"/>
      <c r="I145" s="168"/>
    </row>
    <row r="146" spans="4:9" ht="11.25">
      <c r="D146" s="168"/>
      <c r="E146" s="168"/>
      <c r="F146" s="168"/>
      <c r="G146" s="168"/>
      <c r="H146" s="168"/>
      <c r="I146" s="168"/>
    </row>
    <row r="147" spans="4:9" ht="11.25">
      <c r="D147" s="168"/>
      <c r="E147" s="168"/>
      <c r="F147" s="168"/>
      <c r="G147" s="168"/>
      <c r="H147" s="168"/>
      <c r="I147" s="168"/>
    </row>
    <row r="148" spans="4:9" ht="11.25">
      <c r="D148" s="168"/>
      <c r="E148" s="168"/>
      <c r="F148" s="168"/>
      <c r="G148" s="168"/>
      <c r="H148" s="168"/>
      <c r="I148" s="168"/>
    </row>
    <row r="149" spans="4:9" ht="11.25">
      <c r="D149" s="168"/>
      <c r="E149" s="168"/>
      <c r="F149" s="168"/>
      <c r="G149" s="168"/>
      <c r="H149" s="168"/>
      <c r="I149" s="168"/>
    </row>
    <row r="150" spans="4:9" ht="11.25">
      <c r="D150" s="168"/>
      <c r="E150" s="168"/>
      <c r="F150" s="168"/>
      <c r="G150" s="168"/>
      <c r="H150" s="168"/>
      <c r="I150" s="168"/>
    </row>
    <row r="151" spans="4:9" ht="11.25">
      <c r="D151" s="168"/>
      <c r="E151" s="168"/>
      <c r="F151" s="168"/>
      <c r="G151" s="168"/>
      <c r="H151" s="168"/>
      <c r="I151" s="168"/>
    </row>
    <row r="152" spans="4:9" ht="11.25">
      <c r="D152" s="168"/>
      <c r="E152" s="168"/>
      <c r="F152" s="168"/>
      <c r="G152" s="168"/>
      <c r="H152" s="168"/>
      <c r="I152" s="168"/>
    </row>
    <row r="153" spans="4:9" ht="11.25">
      <c r="D153" s="168"/>
      <c r="E153" s="168"/>
      <c r="F153" s="168"/>
      <c r="G153" s="168"/>
      <c r="H153" s="168"/>
      <c r="I153" s="168"/>
    </row>
    <row r="154" spans="4:9" ht="11.25">
      <c r="D154" s="168"/>
      <c r="E154" s="168"/>
      <c r="F154" s="168"/>
      <c r="G154" s="168"/>
      <c r="H154" s="168"/>
      <c r="I154" s="168"/>
    </row>
    <row r="155" spans="4:9" ht="11.25">
      <c r="D155" s="168"/>
      <c r="E155" s="168"/>
      <c r="F155" s="168"/>
      <c r="G155" s="168"/>
      <c r="H155" s="168"/>
      <c r="I155" s="168"/>
    </row>
    <row r="156" spans="4:9" ht="11.25">
      <c r="D156" s="168"/>
      <c r="E156" s="168"/>
      <c r="F156" s="168"/>
      <c r="G156" s="168"/>
      <c r="H156" s="168"/>
      <c r="I156" s="168"/>
    </row>
    <row r="157" spans="4:9" ht="11.25">
      <c r="D157" s="168"/>
      <c r="E157" s="168"/>
      <c r="F157" s="168"/>
      <c r="G157" s="168"/>
      <c r="H157" s="168"/>
      <c r="I157" s="168"/>
    </row>
    <row r="158" spans="4:9" ht="11.25">
      <c r="D158" s="168"/>
      <c r="E158" s="168"/>
      <c r="F158" s="168"/>
      <c r="G158" s="168"/>
      <c r="H158" s="168"/>
      <c r="I158" s="168"/>
    </row>
    <row r="159" spans="4:9" ht="11.25">
      <c r="D159" s="168"/>
      <c r="E159" s="168"/>
      <c r="F159" s="168"/>
      <c r="G159" s="168"/>
      <c r="H159" s="168"/>
      <c r="I159" s="168"/>
    </row>
    <row r="160" spans="4:9" ht="11.25">
      <c r="D160" s="168"/>
      <c r="E160" s="168"/>
      <c r="F160" s="168"/>
      <c r="G160" s="168"/>
      <c r="H160" s="168"/>
      <c r="I160" s="168"/>
    </row>
    <row r="161" spans="4:9" ht="11.25">
      <c r="D161" s="168"/>
      <c r="E161" s="168"/>
      <c r="F161" s="168"/>
      <c r="G161" s="168"/>
      <c r="H161" s="168"/>
      <c r="I161" s="168"/>
    </row>
    <row r="162" spans="4:9" ht="11.25">
      <c r="D162" s="168"/>
      <c r="E162" s="168"/>
      <c r="F162" s="168"/>
      <c r="G162" s="168"/>
      <c r="H162" s="168"/>
      <c r="I162" s="168"/>
    </row>
    <row r="163" spans="4:9" ht="11.25">
      <c r="D163" s="168"/>
      <c r="E163" s="168"/>
      <c r="F163" s="168"/>
      <c r="G163" s="168"/>
      <c r="H163" s="168"/>
      <c r="I163" s="168"/>
    </row>
    <row r="164" spans="4:9" ht="11.25">
      <c r="D164" s="168"/>
      <c r="E164" s="168"/>
      <c r="F164" s="168"/>
      <c r="G164" s="168"/>
      <c r="H164" s="168"/>
      <c r="I164" s="168"/>
    </row>
    <row r="165" spans="4:9" ht="11.25">
      <c r="D165" s="168"/>
      <c r="E165" s="168"/>
      <c r="F165" s="168"/>
      <c r="G165" s="168"/>
      <c r="H165" s="168"/>
      <c r="I165" s="168"/>
    </row>
    <row r="166" spans="4:9" ht="11.25">
      <c r="D166" s="168"/>
      <c r="E166" s="168"/>
      <c r="F166" s="168"/>
      <c r="G166" s="168"/>
      <c r="H166" s="168"/>
      <c r="I166" s="168"/>
    </row>
    <row r="167" spans="4:9" ht="11.25">
      <c r="D167" s="168"/>
      <c r="E167" s="168"/>
      <c r="F167" s="168"/>
      <c r="G167" s="168"/>
      <c r="H167" s="168"/>
      <c r="I167" s="168"/>
    </row>
    <row r="168" spans="4:9" ht="11.25">
      <c r="D168" s="168"/>
      <c r="E168" s="168"/>
      <c r="F168" s="168"/>
      <c r="G168" s="168"/>
      <c r="H168" s="168"/>
      <c r="I168" s="168"/>
    </row>
    <row r="169" spans="4:9" ht="11.25">
      <c r="D169" s="168"/>
      <c r="E169" s="168"/>
      <c r="F169" s="168"/>
      <c r="G169" s="168"/>
      <c r="H169" s="168"/>
      <c r="I169" s="168"/>
    </row>
    <row r="170" spans="4:9" ht="11.25">
      <c r="D170" s="168"/>
      <c r="E170" s="168"/>
      <c r="F170" s="168"/>
      <c r="G170" s="168"/>
      <c r="H170" s="168"/>
      <c r="I170" s="168"/>
    </row>
    <row r="171" spans="4:9" ht="11.25">
      <c r="D171" s="168"/>
      <c r="E171" s="168"/>
      <c r="F171" s="168"/>
      <c r="G171" s="168"/>
      <c r="H171" s="168"/>
      <c r="I171" s="168"/>
    </row>
    <row r="172" spans="4:9" ht="11.25">
      <c r="D172" s="168"/>
      <c r="E172" s="168"/>
      <c r="F172" s="168"/>
      <c r="G172" s="168"/>
      <c r="H172" s="168"/>
      <c r="I172" s="168"/>
    </row>
    <row r="173" spans="4:9" ht="11.25">
      <c r="D173" s="168"/>
      <c r="E173" s="168"/>
      <c r="F173" s="168"/>
      <c r="G173" s="168"/>
      <c r="H173" s="168"/>
      <c r="I173" s="168"/>
    </row>
    <row r="174" spans="4:9" ht="11.25">
      <c r="D174" s="168"/>
      <c r="E174" s="168"/>
      <c r="F174" s="168"/>
      <c r="G174" s="168"/>
      <c r="H174" s="168"/>
      <c r="I174" s="168"/>
    </row>
    <row r="175" spans="4:9" ht="11.25">
      <c r="D175" s="168"/>
      <c r="E175" s="168"/>
      <c r="F175" s="168"/>
      <c r="G175" s="168"/>
      <c r="H175" s="168"/>
      <c r="I175" s="168"/>
    </row>
    <row r="176" spans="4:9" ht="11.25">
      <c r="D176" s="168"/>
      <c r="E176" s="168"/>
      <c r="F176" s="168"/>
      <c r="G176" s="168"/>
      <c r="H176" s="168"/>
      <c r="I176" s="168"/>
    </row>
    <row r="177" spans="4:9" ht="11.25">
      <c r="D177" s="168"/>
      <c r="E177" s="168"/>
      <c r="F177" s="168"/>
      <c r="G177" s="168"/>
      <c r="H177" s="168"/>
      <c r="I177" s="168"/>
    </row>
    <row r="178" spans="4:9" ht="11.25">
      <c r="D178" s="168"/>
      <c r="E178" s="168"/>
      <c r="F178" s="168"/>
      <c r="G178" s="168"/>
      <c r="H178" s="168"/>
      <c r="I178" s="168"/>
    </row>
    <row r="179" spans="4:9" ht="11.25">
      <c r="D179" s="168"/>
      <c r="E179" s="168"/>
      <c r="F179" s="168"/>
      <c r="G179" s="168"/>
      <c r="H179" s="168"/>
      <c r="I179" s="168"/>
    </row>
    <row r="180" spans="4:9" ht="11.25">
      <c r="D180" s="168"/>
      <c r="E180" s="168"/>
      <c r="F180" s="168"/>
      <c r="G180" s="168"/>
      <c r="H180" s="168"/>
      <c r="I180" s="168"/>
    </row>
    <row r="181" spans="4:9" ht="11.25">
      <c r="D181" s="168"/>
      <c r="E181" s="168"/>
      <c r="F181" s="168"/>
      <c r="G181" s="168"/>
      <c r="H181" s="168"/>
      <c r="I181" s="168"/>
    </row>
    <row r="182" spans="4:9" ht="11.25">
      <c r="D182" s="168"/>
      <c r="E182" s="168"/>
      <c r="F182" s="168"/>
      <c r="G182" s="168"/>
      <c r="H182" s="168"/>
      <c r="I182" s="168"/>
    </row>
    <row r="183" spans="4:9" ht="11.25">
      <c r="D183" s="168"/>
      <c r="E183" s="168"/>
      <c r="F183" s="168"/>
      <c r="G183" s="168"/>
      <c r="H183" s="168"/>
      <c r="I183" s="168"/>
    </row>
    <row r="184" spans="4:9" ht="11.25">
      <c r="D184" s="168"/>
      <c r="E184" s="168"/>
      <c r="F184" s="168"/>
      <c r="G184" s="168"/>
      <c r="H184" s="168"/>
      <c r="I184" s="168"/>
    </row>
    <row r="185" spans="4:9" ht="11.25">
      <c r="D185" s="168"/>
      <c r="E185" s="168"/>
      <c r="F185" s="168"/>
      <c r="G185" s="168"/>
      <c r="H185" s="168"/>
      <c r="I185" s="168"/>
    </row>
    <row r="186" spans="4:9" ht="11.25">
      <c r="D186" s="168"/>
      <c r="E186" s="168"/>
      <c r="F186" s="168"/>
      <c r="G186" s="168"/>
      <c r="H186" s="168"/>
      <c r="I186" s="168"/>
    </row>
    <row r="187" spans="4:9" ht="11.25">
      <c r="D187" s="168"/>
      <c r="E187" s="168"/>
      <c r="F187" s="168"/>
      <c r="G187" s="168"/>
      <c r="H187" s="168"/>
      <c r="I187" s="168"/>
    </row>
    <row r="188" spans="4:9" ht="11.25">
      <c r="D188" s="168"/>
      <c r="E188" s="168"/>
      <c r="F188" s="168"/>
      <c r="G188" s="168"/>
      <c r="H188" s="168"/>
      <c r="I188" s="168"/>
    </row>
    <row r="189" spans="4:9" ht="11.25">
      <c r="D189" s="168"/>
      <c r="E189" s="168"/>
      <c r="F189" s="168"/>
      <c r="G189" s="168"/>
      <c r="H189" s="168"/>
      <c r="I189" s="168"/>
    </row>
    <row r="190" spans="4:9" ht="11.25">
      <c r="D190" s="168"/>
      <c r="E190" s="168"/>
      <c r="F190" s="168"/>
      <c r="G190" s="168"/>
      <c r="H190" s="168"/>
      <c r="I190" s="168"/>
    </row>
    <row r="191" spans="4:9" ht="11.25">
      <c r="D191" s="168"/>
      <c r="E191" s="168"/>
      <c r="F191" s="168"/>
      <c r="G191" s="168"/>
      <c r="H191" s="168"/>
      <c r="I191" s="168"/>
    </row>
    <row r="192" spans="4:9" ht="11.25">
      <c r="D192" s="168"/>
      <c r="E192" s="168"/>
      <c r="F192" s="168"/>
      <c r="G192" s="168"/>
      <c r="H192" s="168"/>
      <c r="I192" s="168"/>
    </row>
    <row r="193" spans="4:9" ht="11.25">
      <c r="D193" s="168"/>
      <c r="E193" s="168"/>
      <c r="F193" s="168"/>
      <c r="G193" s="168"/>
      <c r="H193" s="168"/>
      <c r="I193" s="168"/>
    </row>
    <row r="194" spans="4:9" ht="11.25">
      <c r="D194" s="168"/>
      <c r="E194" s="168"/>
      <c r="F194" s="168"/>
      <c r="G194" s="168"/>
      <c r="H194" s="168"/>
      <c r="I194" s="168"/>
    </row>
    <row r="195" spans="4:9" ht="11.25">
      <c r="D195" s="168"/>
      <c r="E195" s="168"/>
      <c r="F195" s="168"/>
      <c r="G195" s="168"/>
      <c r="H195" s="168"/>
      <c r="I195" s="168"/>
    </row>
    <row r="196" spans="4:9" ht="11.25">
      <c r="D196" s="168"/>
      <c r="E196" s="168"/>
      <c r="F196" s="168"/>
      <c r="G196" s="168"/>
      <c r="H196" s="168"/>
      <c r="I196" s="168"/>
    </row>
    <row r="197" spans="4:9" ht="11.25">
      <c r="D197" s="168"/>
      <c r="E197" s="168"/>
      <c r="F197" s="168"/>
      <c r="G197" s="168"/>
      <c r="H197" s="168"/>
      <c r="I197" s="168"/>
    </row>
    <row r="198" spans="4:9" ht="11.25">
      <c r="D198" s="168"/>
      <c r="E198" s="168"/>
      <c r="F198" s="168"/>
      <c r="G198" s="168"/>
      <c r="H198" s="168"/>
      <c r="I198" s="168"/>
    </row>
    <row r="199" spans="4:9" ht="11.25">
      <c r="D199" s="168"/>
      <c r="E199" s="168"/>
      <c r="F199" s="168"/>
      <c r="G199" s="168"/>
      <c r="H199" s="168"/>
      <c r="I199" s="168"/>
    </row>
    <row r="200" spans="4:9" ht="11.25">
      <c r="D200" s="168"/>
      <c r="E200" s="168"/>
      <c r="F200" s="168"/>
      <c r="G200" s="168"/>
      <c r="H200" s="168"/>
      <c r="I200" s="168"/>
    </row>
    <row r="201" spans="4:9" ht="11.25">
      <c r="D201" s="168"/>
      <c r="E201" s="168"/>
      <c r="F201" s="168"/>
      <c r="G201" s="168"/>
      <c r="H201" s="168"/>
      <c r="I201" s="168"/>
    </row>
    <row r="202" spans="4:9" ht="11.25">
      <c r="D202" s="168"/>
      <c r="E202" s="168"/>
      <c r="F202" s="168"/>
      <c r="G202" s="168"/>
      <c r="H202" s="168"/>
      <c r="I202" s="168"/>
    </row>
    <row r="203" spans="4:9" ht="11.25">
      <c r="D203" s="168"/>
      <c r="E203" s="168"/>
      <c r="F203" s="168"/>
      <c r="G203" s="168"/>
      <c r="H203" s="168"/>
      <c r="I203" s="168"/>
    </row>
    <row r="204" spans="4:9" ht="11.25">
      <c r="D204" s="168"/>
      <c r="E204" s="168"/>
      <c r="F204" s="168"/>
      <c r="G204" s="168"/>
      <c r="H204" s="168"/>
      <c r="I204" s="168"/>
    </row>
    <row r="205" spans="4:9" ht="11.25">
      <c r="D205" s="168"/>
      <c r="E205" s="168"/>
      <c r="F205" s="168"/>
      <c r="G205" s="168"/>
      <c r="H205" s="168"/>
      <c r="I205" s="168"/>
    </row>
    <row r="206" spans="4:9" ht="11.25">
      <c r="D206" s="168"/>
      <c r="E206" s="168"/>
      <c r="F206" s="168"/>
      <c r="G206" s="168"/>
      <c r="H206" s="168"/>
      <c r="I206" s="168"/>
    </row>
    <row r="207" spans="4:9" ht="11.25">
      <c r="D207" s="168"/>
      <c r="E207" s="168"/>
      <c r="F207" s="168"/>
      <c r="G207" s="168"/>
      <c r="H207" s="168"/>
      <c r="I207" s="168"/>
    </row>
    <row r="208" spans="4:9" ht="11.25">
      <c r="D208" s="168"/>
      <c r="E208" s="168"/>
      <c r="F208" s="168"/>
      <c r="G208" s="168"/>
      <c r="H208" s="168"/>
      <c r="I208" s="168"/>
    </row>
    <row r="209" spans="4:9" ht="11.25">
      <c r="D209" s="168"/>
      <c r="E209" s="168"/>
      <c r="F209" s="168"/>
      <c r="G209" s="168"/>
      <c r="H209" s="168"/>
      <c r="I209" s="168"/>
    </row>
    <row r="210" spans="4:9" ht="11.25">
      <c r="D210" s="168"/>
      <c r="E210" s="168"/>
      <c r="F210" s="168"/>
      <c r="G210" s="168"/>
      <c r="H210" s="168"/>
      <c r="I210" s="168"/>
    </row>
    <row r="211" spans="4:9" ht="11.25">
      <c r="D211" s="168"/>
      <c r="E211" s="168"/>
      <c r="F211" s="168"/>
      <c r="G211" s="168"/>
      <c r="H211" s="168"/>
      <c r="I211" s="168"/>
    </row>
    <row r="212" spans="4:9" ht="11.25">
      <c r="D212" s="168"/>
      <c r="E212" s="168"/>
      <c r="F212" s="168"/>
      <c r="G212" s="168"/>
      <c r="H212" s="168"/>
      <c r="I212" s="168"/>
    </row>
    <row r="213" spans="4:9" ht="11.25">
      <c r="D213" s="168"/>
      <c r="E213" s="168"/>
      <c r="F213" s="168"/>
      <c r="G213" s="168"/>
      <c r="H213" s="168"/>
      <c r="I213" s="168"/>
    </row>
    <row r="214" spans="4:9" ht="11.25">
      <c r="D214" s="168"/>
      <c r="E214" s="168"/>
      <c r="F214" s="168"/>
      <c r="G214" s="168"/>
      <c r="H214" s="168"/>
      <c r="I214" s="168"/>
    </row>
    <row r="215" spans="4:9" ht="11.25">
      <c r="D215" s="168"/>
      <c r="E215" s="168"/>
      <c r="F215" s="168"/>
      <c r="G215" s="168"/>
      <c r="H215" s="168"/>
      <c r="I215" s="168"/>
    </row>
    <row r="216" spans="4:9" ht="11.25">
      <c r="D216" s="168"/>
      <c r="E216" s="168"/>
      <c r="F216" s="168"/>
      <c r="G216" s="168"/>
      <c r="H216" s="168"/>
      <c r="I216" s="168"/>
    </row>
    <row r="217" spans="4:9" ht="11.25">
      <c r="D217" s="168"/>
      <c r="E217" s="168"/>
      <c r="F217" s="168"/>
      <c r="G217" s="168"/>
      <c r="H217" s="168"/>
      <c r="I217" s="168"/>
    </row>
    <row r="218" spans="4:9" ht="11.25">
      <c r="D218" s="168"/>
      <c r="E218" s="168"/>
      <c r="F218" s="168"/>
      <c r="G218" s="168"/>
      <c r="H218" s="168"/>
      <c r="I218" s="168"/>
    </row>
    <row r="219" spans="4:9" ht="11.25">
      <c r="D219" s="168"/>
      <c r="E219" s="168"/>
      <c r="F219" s="168"/>
      <c r="G219" s="168"/>
      <c r="H219" s="168"/>
      <c r="I219" s="168"/>
    </row>
    <row r="220" spans="4:9" ht="11.25">
      <c r="D220" s="168"/>
      <c r="E220" s="168"/>
      <c r="F220" s="168"/>
      <c r="G220" s="168"/>
      <c r="H220" s="168"/>
      <c r="I220" s="168"/>
    </row>
    <row r="221" spans="4:9" ht="11.25">
      <c r="D221" s="168"/>
      <c r="E221" s="168"/>
      <c r="F221" s="168"/>
      <c r="G221" s="168"/>
      <c r="H221" s="168"/>
      <c r="I221" s="168"/>
    </row>
    <row r="222" spans="4:9" ht="11.25">
      <c r="D222" s="168"/>
      <c r="E222" s="168"/>
      <c r="F222" s="168"/>
      <c r="G222" s="168"/>
      <c r="H222" s="168"/>
      <c r="I222" s="168"/>
    </row>
    <row r="223" spans="4:9" ht="11.25">
      <c r="D223" s="168"/>
      <c r="E223" s="168"/>
      <c r="F223" s="168"/>
      <c r="G223" s="168"/>
      <c r="H223" s="168"/>
      <c r="I223" s="168"/>
    </row>
    <row r="224" spans="4:9" ht="11.25">
      <c r="D224" s="168"/>
      <c r="E224" s="168"/>
      <c r="F224" s="168"/>
      <c r="G224" s="168"/>
      <c r="H224" s="168"/>
      <c r="I224" s="168"/>
    </row>
    <row r="225" spans="4:9" ht="11.25">
      <c r="D225" s="168"/>
      <c r="E225" s="168"/>
      <c r="F225" s="168"/>
      <c r="G225" s="168"/>
      <c r="H225" s="168"/>
      <c r="I225" s="168"/>
    </row>
    <row r="226" spans="4:9" ht="11.25">
      <c r="D226" s="168"/>
      <c r="E226" s="168"/>
      <c r="F226" s="168"/>
      <c r="G226" s="168"/>
      <c r="H226" s="168"/>
      <c r="I226" s="168"/>
    </row>
    <row r="227" spans="4:9" ht="11.25">
      <c r="D227" s="168"/>
      <c r="E227" s="168"/>
      <c r="F227" s="168"/>
      <c r="G227" s="168"/>
      <c r="H227" s="168"/>
      <c r="I227" s="168"/>
    </row>
    <row r="228" spans="4:9" ht="11.25">
      <c r="D228" s="168"/>
      <c r="E228" s="168"/>
      <c r="F228" s="168"/>
      <c r="G228" s="168"/>
      <c r="H228" s="168"/>
      <c r="I228" s="168"/>
    </row>
    <row r="229" spans="4:9" ht="11.25">
      <c r="D229" s="168"/>
      <c r="E229" s="168"/>
      <c r="F229" s="168"/>
      <c r="G229" s="168"/>
      <c r="H229" s="168"/>
      <c r="I229" s="168"/>
    </row>
    <row r="230" spans="4:9" ht="11.25">
      <c r="D230" s="168"/>
      <c r="E230" s="168"/>
      <c r="F230" s="168"/>
      <c r="G230" s="168"/>
      <c r="H230" s="168"/>
      <c r="I230" s="168"/>
    </row>
    <row r="231" spans="4:9" ht="11.25">
      <c r="D231" s="168"/>
      <c r="E231" s="168"/>
      <c r="F231" s="168"/>
      <c r="G231" s="168"/>
      <c r="H231" s="168"/>
      <c r="I231" s="168"/>
    </row>
    <row r="232" spans="4:9" ht="11.25">
      <c r="D232" s="168"/>
      <c r="E232" s="168"/>
      <c r="F232" s="168"/>
      <c r="G232" s="168"/>
      <c r="H232" s="168"/>
      <c r="I232" s="168"/>
    </row>
    <row r="233" spans="4:9" ht="11.25">
      <c r="D233" s="168"/>
      <c r="E233" s="168"/>
      <c r="F233" s="168"/>
      <c r="G233" s="168"/>
      <c r="H233" s="168"/>
      <c r="I233" s="168"/>
    </row>
    <row r="234" spans="4:9" ht="11.25">
      <c r="D234" s="168"/>
      <c r="E234" s="168"/>
      <c r="F234" s="168"/>
      <c r="G234" s="168"/>
      <c r="H234" s="168"/>
      <c r="I234" s="168"/>
    </row>
    <row r="235" spans="4:9" ht="11.25">
      <c r="D235" s="168"/>
      <c r="E235" s="168"/>
      <c r="F235" s="168"/>
      <c r="G235" s="168"/>
      <c r="H235" s="168"/>
      <c r="I235" s="168"/>
    </row>
    <row r="236" spans="4:9" ht="11.25">
      <c r="D236" s="168"/>
      <c r="E236" s="168"/>
      <c r="F236" s="168"/>
      <c r="G236" s="168"/>
      <c r="H236" s="168"/>
      <c r="I236" s="168"/>
    </row>
    <row r="237" spans="4:9" ht="11.25">
      <c r="D237" s="168"/>
      <c r="E237" s="168"/>
      <c r="F237" s="168"/>
      <c r="G237" s="168"/>
      <c r="H237" s="168"/>
      <c r="I237" s="168"/>
    </row>
    <row r="238" spans="4:9" ht="11.25">
      <c r="D238" s="168"/>
      <c r="E238" s="168"/>
      <c r="F238" s="168"/>
      <c r="G238" s="168"/>
      <c r="H238" s="168"/>
      <c r="I238" s="168"/>
    </row>
    <row r="239" spans="4:9" ht="11.25">
      <c r="D239" s="168"/>
      <c r="E239" s="168"/>
      <c r="F239" s="168"/>
      <c r="G239" s="168"/>
      <c r="H239" s="168"/>
      <c r="I239" s="168"/>
    </row>
    <row r="240" spans="4:9" ht="11.25">
      <c r="D240" s="168"/>
      <c r="E240" s="168"/>
      <c r="F240" s="168"/>
      <c r="G240" s="168"/>
      <c r="H240" s="168"/>
      <c r="I240" s="168"/>
    </row>
    <row r="241" spans="4:9" ht="11.25">
      <c r="D241" s="168"/>
      <c r="E241" s="168"/>
      <c r="F241" s="168"/>
      <c r="G241" s="168"/>
      <c r="H241" s="168"/>
      <c r="I241" s="168"/>
    </row>
    <row r="242" spans="4:9" ht="11.25">
      <c r="D242" s="168"/>
      <c r="E242" s="168"/>
      <c r="F242" s="168"/>
      <c r="G242" s="168"/>
      <c r="H242" s="168"/>
      <c r="I242" s="168"/>
    </row>
    <row r="243" spans="4:9" ht="11.25">
      <c r="D243" s="168"/>
      <c r="E243" s="168"/>
      <c r="F243" s="168"/>
      <c r="G243" s="168"/>
      <c r="H243" s="168"/>
      <c r="I243" s="168"/>
    </row>
    <row r="244" spans="4:9" ht="11.25">
      <c r="D244" s="168"/>
      <c r="E244" s="168"/>
      <c r="F244" s="168"/>
      <c r="G244" s="168"/>
      <c r="H244" s="168"/>
      <c r="I244" s="168"/>
    </row>
    <row r="245" spans="4:9" ht="11.25">
      <c r="D245" s="168"/>
      <c r="E245" s="168"/>
      <c r="F245" s="168"/>
      <c r="G245" s="168"/>
      <c r="H245" s="168"/>
      <c r="I245" s="168"/>
    </row>
    <row r="246" spans="4:9" ht="11.25">
      <c r="D246" s="168"/>
      <c r="E246" s="168"/>
      <c r="F246" s="168"/>
      <c r="G246" s="168"/>
      <c r="H246" s="168"/>
      <c r="I246" s="168"/>
    </row>
    <row r="247" spans="4:9" ht="11.25">
      <c r="D247" s="168"/>
      <c r="E247" s="168"/>
      <c r="F247" s="168"/>
      <c r="G247" s="168"/>
      <c r="H247" s="168"/>
      <c r="I247" s="168"/>
    </row>
    <row r="248" spans="4:9" ht="11.25">
      <c r="D248" s="168"/>
      <c r="E248" s="168"/>
      <c r="F248" s="168"/>
      <c r="G248" s="168"/>
      <c r="H248" s="168"/>
      <c r="I248" s="168"/>
    </row>
    <row r="249" spans="4:9" ht="11.25">
      <c r="D249" s="168"/>
      <c r="E249" s="168"/>
      <c r="F249" s="168"/>
      <c r="G249" s="168"/>
      <c r="H249" s="168"/>
      <c r="I249" s="168"/>
    </row>
    <row r="250" spans="4:9" ht="11.25">
      <c r="D250" s="168"/>
      <c r="E250" s="168"/>
      <c r="F250" s="168"/>
      <c r="G250" s="168"/>
      <c r="H250" s="168"/>
      <c r="I250" s="168"/>
    </row>
    <row r="251" spans="4:9" ht="11.25">
      <c r="D251" s="168"/>
      <c r="E251" s="168"/>
      <c r="F251" s="168"/>
      <c r="G251" s="168"/>
      <c r="H251" s="168"/>
      <c r="I251" s="168"/>
    </row>
    <row r="252" spans="4:9" ht="11.25">
      <c r="D252" s="168"/>
      <c r="E252" s="168"/>
      <c r="F252" s="168"/>
      <c r="G252" s="168"/>
      <c r="H252" s="168"/>
      <c r="I252" s="168"/>
    </row>
    <row r="253" spans="4:9" ht="11.25">
      <c r="D253" s="168"/>
      <c r="E253" s="168"/>
      <c r="F253" s="168"/>
      <c r="G253" s="168"/>
      <c r="H253" s="168"/>
      <c r="I253" s="168"/>
    </row>
    <row r="254" spans="4:9" ht="11.25">
      <c r="D254" s="168"/>
      <c r="E254" s="168"/>
      <c r="F254" s="168"/>
      <c r="G254" s="168"/>
      <c r="H254" s="168"/>
      <c r="I254" s="168"/>
    </row>
    <row r="255" spans="4:9" ht="11.25">
      <c r="D255" s="168"/>
      <c r="E255" s="168"/>
      <c r="F255" s="168"/>
      <c r="G255" s="168"/>
      <c r="H255" s="168"/>
      <c r="I255" s="168"/>
    </row>
    <row r="256" spans="4:9" ht="11.25">
      <c r="D256" s="168"/>
      <c r="E256" s="168"/>
      <c r="F256" s="168"/>
      <c r="G256" s="168"/>
      <c r="H256" s="168"/>
      <c r="I256" s="168"/>
    </row>
    <row r="257" spans="4:9" ht="11.25">
      <c r="D257" s="168"/>
      <c r="E257" s="168"/>
      <c r="F257" s="168"/>
      <c r="G257" s="168"/>
      <c r="H257" s="168"/>
      <c r="I257" s="168"/>
    </row>
    <row r="258" spans="4:9" ht="11.25">
      <c r="D258" s="168"/>
      <c r="E258" s="168"/>
      <c r="F258" s="168"/>
      <c r="G258" s="168"/>
      <c r="H258" s="168"/>
      <c r="I258" s="168"/>
    </row>
    <row r="259" spans="4:9" ht="11.25">
      <c r="D259" s="168"/>
      <c r="E259" s="168"/>
      <c r="F259" s="168"/>
      <c r="G259" s="168"/>
      <c r="H259" s="168"/>
      <c r="I259" s="168"/>
    </row>
    <row r="260" spans="4:9" ht="11.25">
      <c r="D260" s="168"/>
      <c r="E260" s="168"/>
      <c r="F260" s="168"/>
      <c r="G260" s="168"/>
      <c r="H260" s="168"/>
      <c r="I260" s="168"/>
    </row>
    <row r="261" spans="4:9" ht="11.25">
      <c r="D261" s="168"/>
      <c r="E261" s="168"/>
      <c r="F261" s="168"/>
      <c r="G261" s="168"/>
      <c r="H261" s="168"/>
      <c r="I261" s="168"/>
    </row>
    <row r="262" spans="4:9" ht="11.25">
      <c r="D262" s="168"/>
      <c r="E262" s="168"/>
      <c r="F262" s="168"/>
      <c r="G262" s="168"/>
      <c r="H262" s="168"/>
      <c r="I262" s="168"/>
    </row>
    <row r="263" spans="4:9" ht="11.25">
      <c r="D263" s="168"/>
      <c r="E263" s="168"/>
      <c r="F263" s="168"/>
      <c r="G263" s="168"/>
      <c r="H263" s="168"/>
      <c r="I263" s="168"/>
    </row>
    <row r="264" spans="4:9" ht="11.25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9" right="0.28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7" t="str">
        <f>'справка №1-БАЛАНС'!E3</f>
        <v>"МЕБЕЛСИСТЕМ" АД ПАЗАРДЖИК</v>
      </c>
      <c r="C5" s="617"/>
      <c r="D5" s="587"/>
      <c r="E5" s="353" t="s">
        <v>2</v>
      </c>
      <c r="F5" s="590">
        <f>'справка №1-БАЛАНС'!H3</f>
        <v>112011240</v>
      </c>
    </row>
    <row r="6" spans="1:13" ht="15" customHeight="1">
      <c r="A6" s="54" t="s">
        <v>820</v>
      </c>
      <c r="B6" s="607" t="str">
        <f>'справка №1-БАЛАНС'!E5</f>
        <v>2015 г.</v>
      </c>
      <c r="C6" s="641"/>
      <c r="D6" s="55"/>
      <c r="E6" s="354" t="s">
        <v>4</v>
      </c>
      <c r="F6" s="591">
        <f>'справка №1-БАЛАНС'!H4</f>
        <v>854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2.5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40" t="s">
        <v>858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859</v>
      </c>
      <c r="D153" s="640"/>
      <c r="E153" s="640"/>
      <c r="F153" s="640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3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2016-03-30T07:15:00Z</cp:lastPrinted>
  <dcterms:created xsi:type="dcterms:W3CDTF">2000-06-29T12:02:40Z</dcterms:created>
  <dcterms:modified xsi:type="dcterms:W3CDTF">2016-03-30T07:16:19Z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