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<sst xmlns="http://schemas.openxmlformats.org/spreadsheetml/2006/main" count="1061" uniqueCount="873">
  <si>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</si>
  <si>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</si>
  <si>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</si>
  <si>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</si>
  <si>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</si>
  <si>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</si>
  <si>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</si>
  <si>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</si>
  <si>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</si>
  <si>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</si>
  <si>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</si>
  <si>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</si>
  <si>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</si>
  <si>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</si>
  <si>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</si>
  <si>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</si>
  <si>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</si>
  <si>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</si>
  <si>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</si>
  <si>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</si>
  <si>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</si>
  <si>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</si>
  <si>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</si>
  <si>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</si>
  <si>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</si>
  <si>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</si>
  <si>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</si>
  <si>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</si>
  <si>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</si>
  <si>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</si>
  <si>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</si>
  <si>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</si>
  <si>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</si>
  <si>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</si>
  <si>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</si>
  <si>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</si>
  <si>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</si>
  <si>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</si>
  <si>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</si>
  <si>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</si>
  <si>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</si>
  <si>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</si>
  <si>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</si>
  <si>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</si>
  <si>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</si>
  <si>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</si>
  <si>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</si>
  <si>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</si>
  <si>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</si>
  <si>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</si>
  <si>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</si>
  <si>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</si>
  <si>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</si>
  <si>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</si>
  <si>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</si>
  <si>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</si>
  <si>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</si>
  <si>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</si>
  <si>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</si>
  <si>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</si>
  <si>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</si>
  <si>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</si>
  <si>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</si>
  <si>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</si>
  <si>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</si>
  <si>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</si>
  <si>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</si>
  <si>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</si>
  <si>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</si>
  <si>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</si>
  <si>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</si>
  <si>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</si>
  <si>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</si>
  <si>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</si>
  <si>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</si>
  <si>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</si>
  <si>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</si>
  <si>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</si>
  <si>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</si>
  <si>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</si>
  <si>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</si>
  <si>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</si>
  <si>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</si>
  <si>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</si>
  <si>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</si>
  <si>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</si>
  <si>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</si>
  <si>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</si>
  <si>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</si>
  <si>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</si>
  <si>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</si>
  <si>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</si>
  <si>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</si>
  <si>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</si>
  <si>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</si>
  <si>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</si>
  <si>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</si>
  <si>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</si>
  <si>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</si>
  <si>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</si>
  <si>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</si>
  <si>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</si>
  <si>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</si>
  <si>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</si>
  <si>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</si>
  <si>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</si>
  <si>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</si>
  <si>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</si>
  <si>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</si>
  <si>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</si>
  <si>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</si>
  <si>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</si>
  <si>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</si>
  <si>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</si>
  <si>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</si>
  <si>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</si>
  <si>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</si>
  <si>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</si>
  <si>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</si>
  <si>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</si>
  <si>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</si>
  <si>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</si>
  <si>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</si>
  <si>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</si>
  <si>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</si>
  <si>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</si>
  <si>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</si>
  <si>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</si>
  <si>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</si>
  <si>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</si>
  <si>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</si>
  <si>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</si>
  <si>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</si>
  <si>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</si>
  <si>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</si>
  <si>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</si>
  <si>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</si>
  <si>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</si>
  <si>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</si>
  <si>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</si>
  <si>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</si>
  <si>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</si>
  <si>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</si>
  <si>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</si>
  <si>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</si>
  <si>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</si>
  <si>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</si>
  <si>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</si>
  <si>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</si>
  <si>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</si>
  <si>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</si>
  <si>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</si>
  <si>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</si>
  <si>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</si>
  <si>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</si>
  <si>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</si>
  <si>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</si>
  <si>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</si>
  <si>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</si>
  <si>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</si>
  <si>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</si>
  <si>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</si>
  <si>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</si>
  <si>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</si>
  <si>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</si>
  <si>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</si>
  <si>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</si>
  <si>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</si>
  <si>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</si>
  <si>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</si>
  <si>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</si>
  <si>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</si>
  <si>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</si>
  <si>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</si>
  <si>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</si>
  <si>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</si>
  <si>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</si>
  <si>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</si>
  <si>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</si>
  <si>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</si>
  <si>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</si>
  <si>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</si>
  <si>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</si>
  <si>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</si>
  <si>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</si>
  <si>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</si>
  <si>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</si>
  <si>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</si>
  <si>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</si>
  <si>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</si>
  <si>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</si>
  <si>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</si>
  <si>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</si>
  <si>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</si>
  <si>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</si>
  <si>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</si>
  <si>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</si>
  <si>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</si>
  <si>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</si>
  <si>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</si>
  <si>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</si>
  <si>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</si>
  <si>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</si>
  <si>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</si>
  <si>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</si>
  <si>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</si>
  <si>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</si>
  <si>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</si>
  <si>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</si>
  <si>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</si>
  <si>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</si>
  <si>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</si>
  <si>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</si>
  <si>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</si>
  <si>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</si>
  <si>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</si>
  <si>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</si>
  <si>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</si>
  <si>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</si>
  <si>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</si>
  <si>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</si>
  <si>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</si>
  <si>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</si>
  <si>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</si>
  <si>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</si>
  <si>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</si>
  <si>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</si>
  <si>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</si>
  <si>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</si>
  <si>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</si>
  <si>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</si>
  <si>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</si>
  <si>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</si>
  <si>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</si>
  <si>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</si>
  <si>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</si>
  <si>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</si>
  <si>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</si>
  <si>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</si>
  <si>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</si>
  <si>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</si>
  <si>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</si>
  <si>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</si>
  <si>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</si>
  <si>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</si>
  <si>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</si>
  <si>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</si>
  <si>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</si>
  <si>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</si>
  <si>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</si>
  <si>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</si>
  <si>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</si>
  <si>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</si>
  <si>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</si>
  <si>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</si>
  <si>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</si>
  <si>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</si>
  <si>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</si>
  <si>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</si>
  <si>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</si>
  <si>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</si>
  <si>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</si>
  <si>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</si>
  <si>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</si>
  <si>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</si>
  <si>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</si>
  <si>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</si>
  <si>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</si>
  <si>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</si>
  <si>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</si>
  <si>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</si>
  <si>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</si>
  <si>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</si>
  <si>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</si>
  <si>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</si>
  <si>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</si>
  <si>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</si>
  <si>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</si>
  <si>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</si>
  <si>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</si>
  <si>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</si>
  <si>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</si>
  <si>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</si>
  <si>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</si>
  <si>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</si>
  <si>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</si>
  <si>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</si>
  <si>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</si>
  <si>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</si>
  <si>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</si>
  <si>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</si>
  <si>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</si>
  <si>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</si>
  <si>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</si>
  <si>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</si>
  <si>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</si>
  <si>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</si>
  <si>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</si>
  <si>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</si>
  <si>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</si>
  <si>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</si>
  <si>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</si>
  <si>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</si>
  <si>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</si>
  <si>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</si>
  <si>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</si>
  <si>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</si>
  <si>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</si>
  <si>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</si>
  <si>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</si>
  <si>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</si>
  <si>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</si>
  <si>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</si>
  <si>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</si>
  <si>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</si>
  <si>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</si>
  <si>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</si>
  <si>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</si>
  <si>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</si>
  <si>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</si>
  <si>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</si>
  <si>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</si>
  <si>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</si>
  <si>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</si>
  <si>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</si>
  <si>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</si>
  <si>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</si>
  <si>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</si>
  <si>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</si>
  <si>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</si>
  <si>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</si>
  <si>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</si>
  <si>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</si>
  <si>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</si>
  <si>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</si>
  <si>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</si>
  <si>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</si>
  <si>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</si>
  <si>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</si>
  <si>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</si>
  <si>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</si>
  <si>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</si>
  <si>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</si>
  <si>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</si>
  <si>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</si>
  <si>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</si>
  <si>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</si>
  <si>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</si>
  <si>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</si>
  <si>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</si>
  <si>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</si>
  <si>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</si>
  <si>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</si>
  <si>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</si>
  <si>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</si>
  <si>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</si>
  <si>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</si>
  <si>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</si>
  <si>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</si>
  <si>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</si>
  <si>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</si>
  <si>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</si>
  <si>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</si>
  <si>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</si>
  <si>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</si>
  <si>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</si>
  <si>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</si>
  <si>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</si>
  <si>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</si>
  <si>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</si>
  <si>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</si>
  <si>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</si>
  <si>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</si>
  <si>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</si>
  <si>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</si>
  <si>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</si>
  <si>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</si>
  <si>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</si>
  <si>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</si>
  <si>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</si>
  <si>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</si>
  <si>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</si>
  <si>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</si>
  <si>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</si>
  <si>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</si>
  <si>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</si>
  <si>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</si>
  <si>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</si>
  <si>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</si>
  <si>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</si>
  <si>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</si>
  <si>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</si>
  <si>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</si>
  <si>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</si>
  <si>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</si>
  <si>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</si>
  <si>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</si>
  <si>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</si>
  <si>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</si>
  <si>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</si>
  <si>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</si>
  <si>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</si>
  <si>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</si>
  <si>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</si>
  <si>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</si>
  <si>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</si>
  <si>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</si>
  <si>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</si>
  <si>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</si>
  <si>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</si>
  <si>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</si>
  <si>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</si>
  <si>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</si>
  <si>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</si>
  <si>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</si>
  <si>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</si>
  <si>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</si>
  <si>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</si>
  <si>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</si>
  <si>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</si>
  <si>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</si>
  <si>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</si>
  <si>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</si>
  <si>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</si>
  <si>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</si>
  <si>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</si>
  <si>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</si>
  <si>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</si>
  <si>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</si>
  <si>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</si>
  <si>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</si>
  <si>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</si>
  <si>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</si>
  <si>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</si>
  <si>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</si>
  <si>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</si>
  <si>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</si>
  <si>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</si>
  <si>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</si>
  <si>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</si>
  <si>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</si>
  <si>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</si>
  <si>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</si>
  <si>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</si>
  <si>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</si>
  <si>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</si>
  <si>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</si>
  <si>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</si>
  <si>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</si>
  <si>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</si>
  <si>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</si>
  <si>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</si>
  <si>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</si>
  <si>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</si>
  <si>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</si>
  <si>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</si>
  <si>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</si>
  <si>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</si>
  <si>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</si>
  <si>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</si>
  <si>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</si>
  <si>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</si>
  <si>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</si>
  <si>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</si>
  <si>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</si>
  <si>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</si>
  <si>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</si>
  <si>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</si>
  <si>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</si>
  <si>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</si>
  <si>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</si>
  <si>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</si>
  <si>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</si>
  <si>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</si>
  <si>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</si>
  <si>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</si>
  <si>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</si>
  <si>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</si>
  <si>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</si>
  <si>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</si>
  <si>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</si>
  <si>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</si>
  <si>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</si>
  <si>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</si>
  <si>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</si>
  <si>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</si>
  <si>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</si>
  <si>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</si>
  <si>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</si>
  <si>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</si>
  <si>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</si>
  <si>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</si>
  <si>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</si>
  <si>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</si>
  <si>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</si>
  <si>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</si>
  <si>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</si>
  <si>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</si>
  <si>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</si>
  <si>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</si>
  <si>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</si>
  <si>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</si>
  <si>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</si>
  <si>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</si>
  <si>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</si>
  <si>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</si>
  <si>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</si>
  <si>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</si>
  <si>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</si>
  <si>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</si>
  <si>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</si>
  <si>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</si>
  <si>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</si>
  <si>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</si>
  <si>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</si>
  <si>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</si>
  <si>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</si>
  <si>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</si>
  <si>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</si>
  <si>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</si>
  <si>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</si>
  <si>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</si>
  <si>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</si>
  <si>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</si>
  <si>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</si>
  <si>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</si>
  <si>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</si>
  <si>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</si>
  <si>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</si>
  <si>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</si>
  <si>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</si>
  <si>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</si>
  <si>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</si>
  <si>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</si>
  <si>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</si>
  <si>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</si>
  <si>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</si>
  <si>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</si>
  <si>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</si>
  <si>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</si>
  <si>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</si>
  <si>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</si>
  <si>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</si>
  <si>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</si>
  <si>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</si>
  <si>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</si>
  <si>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</si>
  <si>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</si>
  <si>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</si>
  <si>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</si>
  <si>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</si>
  <si>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</si>
  <si>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</si>
  <si>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</si>
  <si>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</si>
  <si>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</si>
  <si>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</si>
  <si>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</si>
  <si>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</si>
  <si>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</si>
  <si>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</si>
  <si>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</si>
  <si>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</si>
  <si>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</si>
  <si>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</si>
  <si>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</si>
  <si>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</si>
  <si>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</si>
  <si>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</si>
  <si>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</si>
  <si>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</si>
  <si>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</si>
  <si>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</si>
  <si>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</si>
  <si>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</si>
  <si>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</si>
  <si>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</si>
  <si>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</si>
  <si>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</si>
  <si>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</si>
  <si>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</si>
  <si>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</si>
  <si>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</si>
  <si>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</si>
  <si>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</si>
  <si>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</si>
  <si>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</si>
  <si>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</si>
  <si>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</si>
  <si>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</si>
  <si>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</si>
  <si>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</si>
  <si>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</si>
  <si>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</si>
  <si>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</si>
  <si>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</si>
  <si>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</si>
  <si>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</si>
  <si>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</si>
  <si>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</si>
  <si>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</si>
  <si>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</si>
  <si>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</si>
  <si>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</si>
  <si>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</si>
  <si>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</si>
  <si>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</si>
  <si>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</si>
  <si>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</si>
  <si>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</si>
  <si>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</si>
  <si>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</si>
  <si>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</si>
  <si>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</si>
  <si>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</si>
  <si>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</si>
  <si>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</si>
  <si>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</si>
  <si>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</si>
  <si>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</si>
  <si>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</si>
  <si>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</si>
  <si>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</si>
  <si>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</si>
  <si>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</si>
  <si>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</si>
  <si>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</si>
  <si>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</si>
  <si>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</si>
  <si>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</si>
  <si>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</si>
  <si>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</si>
  <si>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</si>
  <si>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</si>
  <si>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</si>
  <si>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</si>
  <si>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</si>
  <si>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</si>
  <si>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</si>
  <si>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</si>
  <si>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</si>
  <si>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</si>
  <si>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</si>
  <si>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</si>
  <si>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</si>
  <si>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</si>
  <si>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</si>
  <si>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</si>
  <si>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</si>
  <si>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</si>
  <si>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</si>
  <si>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</si>
  <si>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</si>
  <si>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</si>
  <si>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</si>
  <si>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</si>
  <si>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</si>
  <si>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</si>
  <si>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</si>
  <si>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</si>
  <si>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</si>
  <si>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</si>
  <si>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</si>
  <si>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</si>
  <si>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</si>
  <si>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</si>
  <si>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</si>
  <si>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</si>
  <si>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</si>
  <si>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</si>
  <si>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</si>
  <si>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</si>
  <si>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</si>
  <si>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</si>
  <si>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</si>
  <si>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</si>
  <si>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</si>
  <si>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</si>
  <si>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</si>
  <si>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</si>
  <si>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</si>
  <si>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</si>
  <si>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</si>
  <si>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</si>
  <si>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</si>
  <si>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</si>
  <si>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</si>
  <si>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</si>
  <si>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</si>
  <si>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</si>
  <si>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</si>
  <si>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</si>
  <si>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</si>
  <si>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</si>
  <si>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</si>
  <si>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</si>
  <si>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</si>
  <si>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</si>
  <si>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</si>
  <si>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</si>
  <si>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</si>
  <si>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</si>
  <si>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</si>
  <si>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</si>
  <si>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</si>
  <si>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</si>
  <si>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</si>
  <si>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</si>
  <si>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</si>
  <si>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</si>
  <si>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</si>
  <si>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</si>
  <si>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</si>
  <si>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</si>
  <si>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</si>
  <si>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</si>
  <si>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</si>
  <si>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</si>
  <si>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</si>
  <si>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</si>
  <si>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</si>
  <si>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</si>
  <si>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</si>
  <si>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</si>
  <si>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</si>
  <si>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</si>
  <si>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</si>
  <si>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</si>
  <si>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</si>
  <si>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</si>
  <si>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</si>
  <si>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</si>
  <si>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</si>
  <si>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</si>
  <si>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</si>
  <si>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</si>
  <si>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</si>
  <si>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</si>
  <si>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</si>
  <si>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</si>
  <si>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</si>
  <si>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</si>
  <si>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</si>
  <si>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</si>
  <si>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</si>
  <si>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</si>
  <si>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</si>
  <si>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</si>
  <si>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</si>
  <si>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</si>
  <si>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</si>
  <si>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</si>
  <si>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</si>
  <si>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</si>
  <si>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</si>
  <si>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</si>
  <si>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</si>
  <si>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</si>
  <si>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</si>
  <si>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</si>
  <si>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</si>
  <si>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</si>
  <si>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</si>
  <si>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</si>
  <si>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</si>
  <si>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</si>
  <si>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</si>
  <si>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</si>
  <si>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</si>
  <si>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</si>
  <si>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</si>
  <si>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</si>
  <si>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</si>
  <si>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</si>
  <si>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</si>
  <si>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</si>
  <si>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</si>
  <si>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</si>
  <si>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</si>
  <si>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</si>
  <si>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</si>
  <si>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</si>
  <si>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</si>
  <si>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</si>
  <si>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</si>
  <si>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</si>
  <si>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</si>
  <si>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</si>
  <si>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</si>
  <si>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</si>
  <si>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</si>
  <si>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</si>
  <si>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</si>
  <si>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</si>
  <si>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</si>
  <si>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</si>
  <si>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</si>
  <si>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</si>
  <si>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</si>
  <si>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</si>
  <si>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</si>
  <si>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</si>
  <si>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</si>
  <si>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</si>
  <si>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</si>
  <si>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</si>
  <si>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</si>
  <si>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</si>
  <si>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</si>
  <si>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</si>
  <si>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</si>
  <si>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</si>
  <si>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</si>
  <si>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</si>
  <si>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</si>
  <si>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</si>
  <si>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</si>
  <si>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</si>
  <si>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</si>
  <si>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</si>
  <si>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</si>
  <si>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</si>
  <si>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</si>
  <si>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</si>
  <si>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</si>
  <si>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</si>
  <si>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</si>
  <si>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</si>
  <si>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</si>
  <si>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</si>
  <si>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</si>
  <si>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</si>
  <si>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</si>
  <si>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</si>
  <si>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</si>
  <si>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</si>
  <si>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</si>
  <si>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</si>
  <si>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</si>
  <si>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</si>
  <si>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</si>
  <si>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</si>
  <si>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</si>
  <si>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</si>
  <si>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</si>
  <si>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</si>
  <si>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</si>
  <si>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</si>
  <si>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</si>
  <si>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</si>
  <si>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</si>
  <si>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</si>
  <si>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</si>
  <si>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</si>
  <si>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</si>
  <si>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</si>
  <si>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</si>
  <si>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</si>
  <si>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</si>
  <si>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</si>
  <si>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</si>
  <si>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</si>
  <si>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</si>
  <si>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</si>
  <si>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</si>
  <si>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</si>
  <si>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</si>
  <si>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</si>
  <si>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</si>
  <si>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</si>
  <si>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</si>
  <si>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 ОЛ ТРЕЙД АД</t>
  </si>
  <si>
    <t>01.01.2010-31.12.2010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</si>
</sst>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49">
      <selection activeCell="D75" sqref="D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159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465</v>
      </c>
      <c r="D11" s="151">
        <v>583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469</v>
      </c>
      <c r="D19" s="155">
        <f>SUM(D11:D18)</f>
        <v>587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18</v>
      </c>
      <c r="H27" s="154">
        <f>SUM(H28:H30)</f>
        <v>50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</v>
      </c>
      <c r="H29" s="316">
        <v>-13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-36</v>
      </c>
      <c r="H32" s="316">
        <v>-32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-18</v>
      </c>
      <c r="H33" s="154">
        <f>H27+H31+H32</f>
        <v>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780</v>
      </c>
      <c r="D34" s="155">
        <f>SUM(D35:D38)</f>
        <v>780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3045</v>
      </c>
      <c r="H36" s="154">
        <f>H25+H17+H33</f>
        <v>3081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780</v>
      </c>
      <c r="D38" s="151">
        <v>780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780</v>
      </c>
      <c r="D45" s="155">
        <f>D34+D39+D44</f>
        <v>780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1249</v>
      </c>
      <c r="D55" s="155">
        <f>D19+D20+D21+D27+D32+D45+D51+D53+D54</f>
        <v>1367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101</v>
      </c>
      <c r="H59" s="152">
        <v>96</v>
      </c>
      <c r="M59" s="157"/>
    </row>
    <row r="60" spans="1:8" ht="15">
      <c r="A60" s="235" t="s">
        <v>183</v>
      </c>
      <c r="B60" s="241" t="s">
        <v>184</v>
      </c>
      <c r="C60" s="151">
        <v>819</v>
      </c>
      <c r="D60" s="151">
        <v>819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</v>
      </c>
      <c r="H61" s="154">
        <f>SUM(H62:H68)</f>
        <v>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819</v>
      </c>
      <c r="D64" s="155">
        <f>SUM(D58:D63)</f>
        <v>819</v>
      </c>
      <c r="E64" s="237" t="s">
        <v>200</v>
      </c>
      <c r="F64" s="242" t="s">
        <v>201</v>
      </c>
      <c r="G64" s="152">
        <v>5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1005</v>
      </c>
      <c r="D67" s="151">
        <v>934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6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112</v>
      </c>
      <c r="H71" s="161">
        <f>H59+H60+H61+H69+H70</f>
        <v>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1005</v>
      </c>
      <c r="D75" s="155">
        <f>SUM(D67:D74)</f>
        <v>935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112</v>
      </c>
      <c r="H79" s="162">
        <f>H71+H74+H75+H76</f>
        <v>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83</v>
      </c>
      <c r="D87" s="151">
        <v>58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83</v>
      </c>
      <c r="D91" s="155">
        <f>SUM(D87:D90)</f>
        <v>58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1908</v>
      </c>
      <c r="D93" s="155">
        <f>D64+D75+D84+D91+D92</f>
        <v>1813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3157</v>
      </c>
      <c r="D94" s="164">
        <f>D93+D55</f>
        <v>3180</v>
      </c>
      <c r="E94" s="449" t="s">
        <v>270</v>
      </c>
      <c r="F94" s="289" t="s">
        <v>271</v>
      </c>
      <c r="G94" s="165">
        <f>G36+G39+G55+G79</f>
        <v>3157</v>
      </c>
      <c r="H94" s="165">
        <f>H36+H39+H55+H79</f>
        <v>3180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1" sqref="D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 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01.01.2010-31.12.2010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85</v>
      </c>
      <c r="D10" s="46">
        <v>92</v>
      </c>
      <c r="E10" s="298" t="s">
        <v>289</v>
      </c>
      <c r="F10" s="549" t="s">
        <v>290</v>
      </c>
      <c r="G10" s="550"/>
      <c r="H10" s="550">
        <v>237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>
        <v>3</v>
      </c>
    </row>
    <row r="12" spans="1:8" ht="12">
      <c r="A12" s="298" t="s">
        <v>295</v>
      </c>
      <c r="B12" s="299" t="s">
        <v>296</v>
      </c>
      <c r="C12" s="46">
        <v>8</v>
      </c>
      <c r="D12" s="46">
        <v>6</v>
      </c>
      <c r="E12" s="300" t="s">
        <v>78</v>
      </c>
      <c r="F12" s="549" t="s">
        <v>297</v>
      </c>
      <c r="G12" s="550">
        <v>241</v>
      </c>
      <c r="H12" s="550">
        <v>210</v>
      </c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241</v>
      </c>
      <c r="H13" s="548">
        <f>SUM(H9:H12)</f>
        <v>450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240</v>
      </c>
      <c r="D14" s="46">
        <v>437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333</v>
      </c>
      <c r="D19" s="49">
        <f>SUM(D9:D15)+D16</f>
        <v>535</v>
      </c>
      <c r="E19" s="304" t="s">
        <v>317</v>
      </c>
      <c r="F19" s="552" t="s">
        <v>318</v>
      </c>
      <c r="G19" s="550">
        <v>70</v>
      </c>
      <c r="H19" s="550">
        <v>70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13</v>
      </c>
      <c r="D22" s="46">
        <v>16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70</v>
      </c>
      <c r="H24" s="548">
        <f>SUM(H19:H23)</f>
        <v>70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14</v>
      </c>
      <c r="D26" s="49">
        <f>SUM(D22:D25)</f>
        <v>17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347</v>
      </c>
      <c r="D28" s="50">
        <f>D26+D19</f>
        <v>552</v>
      </c>
      <c r="E28" s="127" t="s">
        <v>339</v>
      </c>
      <c r="F28" s="554" t="s">
        <v>340</v>
      </c>
      <c r="G28" s="548">
        <f>G13+G15+G24</f>
        <v>311</v>
      </c>
      <c r="H28" s="548">
        <f>H13+H15+H24</f>
        <v>520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36</v>
      </c>
      <c r="H30" s="53">
        <f>IF((D28-H28)&gt;0,D28-H28,0)</f>
        <v>32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347</v>
      </c>
      <c r="D33" s="49">
        <f>D28-D31+D32</f>
        <v>552</v>
      </c>
      <c r="E33" s="127" t="s">
        <v>353</v>
      </c>
      <c r="F33" s="554" t="s">
        <v>354</v>
      </c>
      <c r="G33" s="53">
        <f>G32-G31+G28</f>
        <v>311</v>
      </c>
      <c r="H33" s="53">
        <f>H32-H31+H28</f>
        <v>520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36</v>
      </c>
      <c r="H34" s="548">
        <f>IF((D33-H33)&gt;0,D33-H33,0)</f>
        <v>32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36</v>
      </c>
      <c r="H39" s="559">
        <f>IF(H34&gt;0,IF(D35+H34&lt;0,0,D35+H34),IF(D34-D35&lt;0,D35-D34,0))</f>
        <v>32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36</v>
      </c>
      <c r="H41" s="52">
        <f>IF(D39=0,IF(H39-H40&gt;0,H39-H40+D40,0),IF(D39-D40&lt;0,D40-D39+H40,0))</f>
        <v>32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347</v>
      </c>
      <c r="D42" s="53">
        <f>D33+D35+D39</f>
        <v>552</v>
      </c>
      <c r="E42" s="128" t="s">
        <v>380</v>
      </c>
      <c r="F42" s="129" t="s">
        <v>381</v>
      </c>
      <c r="G42" s="53">
        <f>G39+G33</f>
        <v>347</v>
      </c>
      <c r="H42" s="53">
        <f>H39+H33</f>
        <v>552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0">
      <selection activeCell="A43" sqref="A43:IV4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01.01.2010-31.12.2010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50</v>
      </c>
      <c r="D10" s="54">
        <v>324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-119</v>
      </c>
      <c r="D11" s="54">
        <v>-124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-8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-7</v>
      </c>
      <c r="D14" s="54">
        <v>-43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-13</v>
      </c>
      <c r="D17" s="54">
        <v>-15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-98</v>
      </c>
      <c r="D20" s="55">
        <f>SUM(D10:D19)</f>
        <v>123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-123</v>
      </c>
      <c r="D22" s="54">
        <v>-55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241</v>
      </c>
      <c r="D23" s="54">
        <v>207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>
        <v>59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118</v>
      </c>
      <c r="D32" s="55">
        <f>SUM(D22:D31)</f>
        <v>211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5</v>
      </c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>
        <v>-277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5</v>
      </c>
      <c r="D42" s="55">
        <f>SUM(D34:D41)</f>
        <v>-277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25</v>
      </c>
      <c r="D43" s="55">
        <f>D42+D32+D20</f>
        <v>57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58</v>
      </c>
      <c r="D44" s="132">
        <v>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83</v>
      </c>
      <c r="D45" s="55">
        <f>D44+D43</f>
        <v>58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H13">
      <selection activeCell="K16" sqref="K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01.01.2010-31.12.2010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-45</v>
      </c>
      <c r="K11" s="60"/>
      <c r="L11" s="344">
        <f>SUM(C11:K11)</f>
        <v>3081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-45</v>
      </c>
      <c r="K15" s="61">
        <f t="shared" si="2"/>
        <v>0</v>
      </c>
      <c r="L15" s="344">
        <f t="shared" si="1"/>
        <v>3081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-36</v>
      </c>
      <c r="K16" s="60"/>
      <c r="L16" s="344">
        <f t="shared" si="1"/>
        <v>-36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-81</v>
      </c>
      <c r="K29" s="59">
        <f t="shared" si="6"/>
        <v>0</v>
      </c>
      <c r="L29" s="344">
        <f t="shared" si="1"/>
        <v>3045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-81</v>
      </c>
      <c r="K32" s="59">
        <f t="shared" si="7"/>
        <v>0</v>
      </c>
      <c r="L32" s="344">
        <f t="shared" si="1"/>
        <v>3045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K16">
      <selection activeCell="F9" sqref="F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01.01.2010-31.12.2010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583</v>
      </c>
      <c r="E9" s="189">
        <v>122</v>
      </c>
      <c r="F9" s="189">
        <v>240</v>
      </c>
      <c r="G9" s="74">
        <f>D9+E9-F9</f>
        <v>465</v>
      </c>
      <c r="H9" s="65"/>
      <c r="I9" s="65"/>
      <c r="J9" s="74">
        <f>G9+H9-I9</f>
        <v>465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465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587</v>
      </c>
      <c r="E17" s="194">
        <f>SUM(E9:E16)</f>
        <v>122</v>
      </c>
      <c r="F17" s="194">
        <f>SUM(F9:F16)</f>
        <v>240</v>
      </c>
      <c r="G17" s="74">
        <f t="shared" si="2"/>
        <v>469</v>
      </c>
      <c r="H17" s="75">
        <f>SUM(H9:H16)</f>
        <v>0</v>
      </c>
      <c r="I17" s="75">
        <f>SUM(I9:I16)</f>
        <v>0</v>
      </c>
      <c r="J17" s="74">
        <f t="shared" si="3"/>
        <v>469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469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780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780</v>
      </c>
      <c r="H27" s="70">
        <f t="shared" si="8"/>
        <v>0</v>
      </c>
      <c r="I27" s="70">
        <f t="shared" si="8"/>
        <v>0</v>
      </c>
      <c r="J27" s="71">
        <f t="shared" si="3"/>
        <v>780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780</v>
      </c>
      <c r="E31" s="189"/>
      <c r="F31" s="189"/>
      <c r="G31" s="74">
        <f t="shared" si="2"/>
        <v>780</v>
      </c>
      <c r="H31" s="72"/>
      <c r="I31" s="72"/>
      <c r="J31" s="74">
        <f t="shared" si="3"/>
        <v>780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780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780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780</v>
      </c>
      <c r="H38" s="75">
        <f t="shared" si="12"/>
        <v>0</v>
      </c>
      <c r="I38" s="75">
        <f t="shared" si="12"/>
        <v>0</v>
      </c>
      <c r="J38" s="74">
        <f t="shared" si="3"/>
        <v>780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1367</v>
      </c>
      <c r="E40" s="438">
        <f>E17+E18+E19+E25+E38+E39</f>
        <v>122</v>
      </c>
      <c r="F40" s="438">
        <f aca="true" t="shared" si="13" ref="F40:R40">F17+F18+F19+F25+F38+F39</f>
        <v>240</v>
      </c>
      <c r="G40" s="438">
        <f t="shared" si="13"/>
        <v>1249</v>
      </c>
      <c r="H40" s="438">
        <f t="shared" si="13"/>
        <v>0</v>
      </c>
      <c r="I40" s="438">
        <f t="shared" si="13"/>
        <v>0</v>
      </c>
      <c r="J40" s="438">
        <f t="shared" si="13"/>
        <v>1249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1249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E92" sqref="E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01.01.2010-31.12.2010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1005</v>
      </c>
      <c r="D24" s="119">
        <f>SUM(D25:D27)</f>
        <v>1005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1005</v>
      </c>
      <c r="D25" s="108">
        <v>1005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1005</v>
      </c>
      <c r="D43" s="104">
        <f>D24+D28+D29+D31+D30+D32+D33+D38</f>
        <v>1005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1005</v>
      </c>
      <c r="D44" s="103">
        <f>D43+D21+D19+D9</f>
        <v>1005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101</v>
      </c>
      <c r="D75" s="103">
        <f>D76+D78</f>
        <v>101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101</v>
      </c>
      <c r="D76" s="108">
        <v>101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11</v>
      </c>
      <c r="D85" s="104">
        <f>SUM(D86:D90)+D94</f>
        <v>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5</v>
      </c>
      <c r="D87" s="108">
        <v>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112</v>
      </c>
      <c r="D96" s="104">
        <f>D85+D80+D75+D71+D95</f>
        <v>112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112</v>
      </c>
      <c r="D97" s="104">
        <f>D96+D68+D66</f>
        <v>112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01.01.2010-31.12.2010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8">
      <selection activeCell="D63" sqref="D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01.01.2010-31.12.2010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780</v>
      </c>
      <c r="D63" s="441">
        <v>19.9</v>
      </c>
      <c r="E63" s="441"/>
      <c r="F63" s="443">
        <f>C63-E63</f>
        <v>780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780</v>
      </c>
      <c r="D78" s="429"/>
      <c r="E78" s="429">
        <f>SUM(E63:E77)</f>
        <v>0</v>
      </c>
      <c r="F78" s="442">
        <f>SUM(F63:F77)</f>
        <v>780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780</v>
      </c>
      <c r="D79" s="429"/>
      <c r="E79" s="429">
        <f>E78+E61+E44+E27</f>
        <v>0</v>
      </c>
      <c r="F79" s="442">
        <f>F78+F61+F44+F27</f>
        <v>780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Leinonen</cp:lastModifiedBy>
  <cp:lastPrinted>2010-04-27T13:07:54Z</cp:lastPrinted>
  <dcterms:created xsi:type="dcterms:W3CDTF">2000-06-29T12:02:40Z</dcterms:created>
  <dcterms:modified xsi:type="dcterms:W3CDTF">2011-01-31T14:59:49Z</dcterms:modified>
  <cp:category/>
  <cp:version/>
  <cp:contentType/>
  <cp:contentStatus/>
</cp:coreProperties>
</file>