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<sst xmlns="http://schemas.openxmlformats.org/spreadsheetml/2006/main" count="1055" uniqueCount="882">
  <si>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</si>
  <si>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</si>
  <si>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</si>
  <si>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</si>
  <si>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</si>
  <si>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</si>
  <si>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</si>
  <si>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</si>
  <si>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</si>
  <si>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</si>
  <si>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</si>
  <si>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</si>
  <si>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</si>
  <si>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</si>
  <si>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</si>
  <si>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</si>
  <si>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</si>
  <si>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</si>
  <si>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</si>
  <si>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</si>
  <si>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</si>
  <si>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</si>
  <si>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</si>
  <si>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</si>
  <si>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</si>
  <si>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</si>
  <si>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</si>
  <si>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</si>
  <si>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</si>
  <si>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</si>
  <si>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</si>
  <si>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</si>
  <si>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</si>
  <si>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</si>
  <si>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</si>
  <si>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</si>
  <si>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</si>
  <si>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</si>
  <si>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</si>
  <si>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</si>
  <si>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</si>
  <si>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</si>
  <si>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</si>
  <si>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</si>
  <si>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</si>
  <si>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</si>
  <si>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</si>
  <si>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</si>
  <si>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</si>
  <si>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</si>
  <si>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</si>
  <si>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</si>
  <si>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</si>
  <si>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</si>
  <si>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</si>
  <si>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</si>
  <si>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</si>
  <si>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</si>
  <si>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</si>
  <si>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</si>
  <si>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</si>
  <si>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</si>
  <si>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</si>
  <si>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</si>
  <si>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</si>
  <si>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</si>
  <si>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</si>
  <si>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</si>
  <si>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</si>
  <si>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</si>
  <si>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</si>
  <si>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</si>
  <si>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</si>
  <si>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</si>
  <si>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</si>
  <si>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</si>
  <si>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</si>
  <si>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</si>
  <si>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</si>
  <si>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</si>
  <si>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</si>
  <si>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</si>
  <si>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</si>
  <si>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</si>
  <si>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</si>
  <si>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</si>
  <si>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</si>
  <si>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</si>
  <si>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</si>
  <si>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</si>
  <si>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</si>
  <si>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</si>
  <si>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</si>
  <si>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</si>
  <si>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</si>
  <si>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</si>
  <si>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</si>
  <si>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</si>
  <si>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</si>
  <si>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</si>
  <si>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</si>
  <si>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</si>
  <si>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</si>
  <si>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</si>
  <si>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</si>
  <si>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</si>
  <si>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</si>
  <si>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</si>
  <si>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</si>
  <si>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</si>
  <si>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</si>
  <si>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</si>
  <si>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</si>
  <si>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</si>
  <si>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</si>
  <si>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</si>
  <si>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</si>
  <si>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</si>
  <si>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</si>
  <si>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</si>
  <si>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</si>
  <si>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</si>
  <si>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</si>
  <si>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</si>
  <si>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</si>
  <si>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</si>
  <si>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</si>
  <si>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</si>
  <si>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</si>
  <si>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</si>
  <si>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</si>
  <si>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</si>
  <si>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</si>
  <si>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</si>
  <si>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</si>
  <si>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</si>
  <si>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</si>
  <si>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</si>
  <si>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</si>
  <si>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</si>
  <si>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</si>
  <si>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</si>
  <si>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</si>
  <si>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</si>
  <si>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</si>
  <si>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</si>
  <si>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</si>
  <si>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</si>
  <si>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</si>
  <si>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</si>
  <si>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</si>
  <si>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</si>
  <si>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</si>
  <si>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</si>
  <si>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</si>
  <si>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</si>
  <si>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</si>
  <si>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</si>
  <si>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</si>
  <si>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</si>
  <si>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</si>
  <si>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</si>
  <si>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</si>
  <si>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</si>
  <si>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</si>
  <si>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</si>
  <si>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</si>
  <si>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</si>
  <si>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</si>
  <si>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</si>
  <si>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</si>
  <si>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</si>
  <si>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</si>
  <si>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</si>
  <si>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</si>
  <si>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</si>
  <si>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</si>
  <si>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</si>
  <si>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</si>
  <si>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</si>
  <si>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</si>
  <si>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</si>
  <si>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</si>
  <si>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</si>
  <si>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</si>
  <si>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</si>
  <si>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</si>
  <si>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</si>
  <si>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</si>
  <si>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</si>
  <si>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</si>
  <si>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</si>
  <si>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</si>
  <si>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</si>
  <si>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</si>
  <si>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</si>
  <si>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</si>
  <si>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</si>
  <si>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</si>
  <si>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</si>
  <si>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</si>
  <si>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</si>
  <si>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</si>
  <si>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</si>
  <si>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</si>
  <si>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</si>
  <si>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</si>
  <si>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</si>
  <si>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</si>
  <si>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</si>
  <si>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</si>
  <si>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</si>
  <si>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</si>
  <si>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</si>
  <si>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</si>
  <si>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</si>
  <si>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</si>
  <si>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</si>
  <si>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</si>
  <si>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</si>
  <si>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</si>
  <si>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</si>
  <si>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</si>
  <si>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</si>
  <si>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</si>
  <si>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</si>
  <si>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</si>
  <si>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</si>
  <si>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</si>
  <si>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</si>
  <si>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</si>
  <si>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</si>
  <si>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</si>
  <si>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</si>
  <si>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</si>
  <si>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</si>
  <si>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</si>
  <si>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</si>
  <si>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</si>
  <si>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</si>
  <si>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</si>
  <si>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</si>
  <si>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</si>
  <si>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</si>
  <si>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</si>
  <si>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</si>
  <si>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</si>
  <si>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</si>
  <si>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</si>
  <si>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</si>
  <si>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</si>
  <si>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</si>
  <si>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</si>
  <si>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</si>
  <si>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</si>
  <si>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</si>
  <si>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</si>
  <si>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</si>
  <si>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</si>
  <si>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</si>
  <si>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</si>
  <si>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</si>
  <si>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</si>
  <si>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</si>
  <si>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</si>
  <si>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</si>
  <si>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</si>
  <si>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</si>
  <si>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</si>
  <si>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</si>
  <si>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</si>
  <si>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</si>
  <si>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</si>
  <si>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</si>
  <si>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</si>
  <si>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</si>
  <si>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</si>
  <si>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</si>
  <si>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</si>
  <si>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</si>
  <si>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</si>
  <si>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</si>
  <si>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</si>
  <si>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</si>
  <si>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</si>
  <si>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</si>
  <si>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</si>
  <si>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</si>
  <si>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</si>
  <si>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</si>
  <si>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</si>
  <si>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</si>
  <si>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</si>
  <si>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</si>
  <si>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</si>
  <si>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</si>
  <si>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</si>
  <si>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</si>
  <si>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</si>
  <si>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</si>
  <si>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</si>
  <si>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</si>
  <si>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</si>
  <si>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</si>
  <si>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</si>
  <si>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</si>
  <si>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</si>
  <si>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</si>
  <si>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</si>
  <si>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</si>
  <si>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</si>
  <si>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</si>
  <si>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</si>
  <si>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</si>
  <si>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</si>
  <si>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</si>
  <si>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</si>
  <si>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</si>
  <si>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</si>
  <si>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</si>
  <si>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</si>
  <si>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</si>
  <si>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</si>
  <si>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</si>
  <si>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</si>
  <si>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</si>
  <si>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</si>
  <si>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</si>
  <si>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</si>
  <si>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</si>
  <si>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</si>
  <si>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</si>
  <si>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</si>
  <si>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</si>
  <si>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</si>
  <si>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</si>
  <si>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</si>
  <si>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</si>
  <si>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</si>
  <si>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</si>
  <si>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</si>
  <si>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</si>
  <si>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</si>
  <si>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</si>
  <si>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</si>
  <si>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</si>
  <si>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</si>
  <si>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</si>
  <si>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</si>
  <si>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</si>
  <si>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</si>
  <si>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</si>
  <si>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</si>
  <si>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</si>
  <si>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</si>
  <si>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</si>
  <si>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</si>
  <si>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</si>
  <si>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</si>
  <si>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</si>
  <si>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</si>
  <si>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</si>
  <si>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</si>
  <si>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</si>
  <si>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</si>
  <si>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</si>
  <si>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</si>
  <si>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</si>
  <si>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</si>
  <si>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</si>
  <si>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</si>
  <si>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</si>
  <si>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</si>
  <si>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</si>
  <si>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</si>
  <si>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</si>
  <si>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</si>
  <si>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</si>
  <si>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</si>
  <si>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</si>
  <si>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</si>
  <si>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</si>
  <si>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</si>
  <si>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</si>
  <si>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</si>
  <si>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</si>
  <si>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</si>
  <si>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</si>
  <si>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</si>
  <si>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</si>
  <si>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</si>
  <si>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</si>
  <si>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</si>
  <si>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</si>
  <si>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</si>
  <si>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</si>
  <si>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</si>
  <si>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</si>
  <si>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</si>
  <si>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</si>
  <si>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</si>
  <si>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</si>
  <si>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</si>
  <si>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</si>
  <si>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</si>
  <si>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</si>
  <si>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</si>
  <si>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</si>
  <si>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</si>
  <si>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</si>
  <si>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</si>
  <si>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</si>
  <si>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</si>
  <si>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</si>
  <si>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</si>
  <si>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</si>
  <si>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</si>
  <si>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</si>
  <si>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</si>
  <si>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</si>
  <si>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</si>
  <si>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</si>
  <si>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</si>
  <si>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</si>
  <si>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</si>
  <si>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</si>
  <si>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</si>
  <si>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</si>
  <si>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</si>
  <si>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</si>
  <si>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</si>
  <si>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</si>
  <si>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</si>
  <si>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</si>
  <si>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</si>
  <si>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</si>
  <si>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</si>
  <si>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</si>
  <si>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</si>
  <si>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</si>
  <si>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</si>
  <si>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</si>
  <si>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</si>
  <si>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</si>
  <si>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</si>
  <si>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</si>
  <si>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</si>
  <si>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</si>
  <si>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</si>
  <si>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</si>
  <si>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</si>
  <si>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</si>
  <si>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</si>
  <si>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</si>
  <si>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</si>
  <si>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</si>
  <si>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</si>
  <si>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</si>
  <si>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</si>
  <si>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</si>
  <si>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</si>
  <si>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</si>
  <si>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</si>
  <si>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</si>
  <si>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</si>
  <si>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</si>
  <si>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</si>
  <si>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</si>
  <si>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</si>
  <si>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</si>
  <si>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</si>
  <si>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</si>
  <si>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</si>
  <si>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</si>
  <si>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</si>
  <si>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</si>
  <si>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</si>
  <si>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</si>
  <si>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</si>
  <si>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</si>
  <si>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</si>
  <si>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</si>
  <si>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</si>
  <si>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</si>
  <si>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</si>
  <si>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</si>
  <si>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</si>
  <si>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</si>
  <si>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</si>
  <si>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</si>
  <si>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</si>
  <si>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</si>
  <si>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</si>
  <si>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</si>
  <si>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</si>
  <si>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</si>
  <si>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</si>
  <si>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</si>
  <si>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</si>
  <si>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</si>
  <si>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</si>
  <si>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</si>
  <si>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</si>
  <si>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</si>
  <si>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</si>
  <si>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</si>
  <si>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</si>
  <si>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</si>
  <si>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</si>
  <si>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</si>
  <si>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</si>
  <si>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</si>
  <si>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</si>
  <si>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</si>
  <si>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</si>
  <si>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</si>
  <si>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</si>
  <si>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</si>
  <si>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</si>
  <si>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</si>
  <si>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</si>
  <si>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</si>
  <si>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</si>
  <si>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</si>
  <si>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</si>
  <si>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</si>
  <si>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</si>
  <si>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</si>
  <si>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</si>
  <si>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</si>
  <si>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</si>
  <si>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</si>
  <si>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</si>
  <si>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</si>
  <si>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</si>
  <si>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</si>
  <si>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</si>
  <si>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</si>
  <si>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</si>
  <si>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</si>
  <si>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</si>
  <si>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</si>
  <si>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</si>
  <si>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</si>
  <si>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</si>
  <si>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</si>
  <si>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</si>
  <si>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</si>
  <si>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</si>
  <si>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</si>
  <si>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</si>
  <si>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</si>
  <si>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</si>
  <si>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</si>
  <si>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</si>
  <si>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</si>
  <si>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</si>
  <si>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</si>
  <si>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</si>
  <si>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</si>
  <si>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</si>
  <si>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</si>
  <si>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</si>
  <si>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</si>
  <si>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</si>
  <si>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</si>
  <si>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</si>
  <si>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</si>
  <si>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</si>
  <si>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</si>
  <si>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</si>
  <si>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</si>
  <si>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</si>
  <si>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</si>
  <si>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</si>
  <si>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</si>
  <si>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</si>
  <si>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</si>
  <si>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</si>
  <si>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</si>
  <si>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</si>
  <si>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</si>
  <si>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</si>
  <si>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</si>
  <si>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</si>
  <si>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</si>
  <si>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</si>
  <si>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</si>
  <si>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</si>
  <si>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</si>
  <si>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</si>
  <si>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</si>
  <si>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</si>
  <si>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</si>
  <si>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</si>
  <si>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</si>
  <si>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</si>
  <si>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</si>
  <si>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</si>
  <si>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</si>
  <si>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</si>
  <si>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</si>
  <si>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</si>
  <si>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</si>
  <si>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</si>
  <si>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</si>
  <si>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</si>
  <si>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</si>
  <si>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</si>
  <si>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</si>
  <si>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</si>
  <si>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</si>
  <si>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</si>
  <si>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</si>
  <si>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</si>
  <si>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</si>
  <si>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</si>
  <si>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</si>
  <si>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</si>
  <si>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</si>
  <si>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</si>
  <si>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</si>
  <si>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</si>
  <si>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</si>
  <si>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</si>
  <si>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</si>
  <si>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</si>
  <si>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</si>
  <si>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</si>
  <si>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</si>
  <si>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</si>
  <si>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</si>
  <si>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</si>
  <si>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</si>
  <si>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</si>
  <si>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</si>
  <si>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</si>
  <si>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</si>
  <si>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</si>
  <si>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</si>
  <si>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</si>
  <si>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</si>
  <si>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</si>
  <si>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</si>
  <si>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</si>
  <si>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</si>
  <si>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</si>
  <si>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</si>
  <si>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</si>
  <si>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</si>
  <si>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</si>
  <si>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</si>
  <si>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</si>
  <si>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</si>
  <si>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</si>
  <si>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</si>
  <si>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</si>
  <si>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</si>
  <si>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</si>
  <si>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</si>
  <si>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</si>
  <si>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</si>
  <si>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</si>
  <si>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</si>
  <si>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</si>
  <si>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</si>
  <si>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</si>
  <si>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</si>
  <si>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</si>
  <si>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</si>
  <si>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</si>
  <si>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</si>
  <si>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</si>
  <si>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</si>
  <si>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</si>
  <si>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</si>
  <si>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</si>
  <si>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</si>
  <si>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</si>
  <si>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</si>
  <si>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</si>
  <si>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</si>
  <si>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</si>
  <si>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</si>
  <si>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</si>
  <si>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</si>
  <si>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</si>
  <si>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</si>
  <si>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</si>
  <si>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</si>
  <si>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</si>
  <si>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</si>
  <si>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</si>
  <si>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</si>
  <si>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</si>
  <si>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</si>
  <si>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</si>
  <si>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</si>
  <si>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</si>
  <si>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</si>
  <si>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</si>
  <si>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</si>
  <si>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</si>
  <si>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</si>
  <si>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</si>
  <si>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</si>
  <si>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</si>
  <si>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</si>
  <si>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</si>
  <si>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</si>
  <si>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</si>
  <si>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</si>
  <si>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</si>
  <si>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</si>
  <si>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</si>
  <si>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</si>
  <si>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</si>
  <si>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</si>
  <si>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</si>
  <si>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</si>
  <si>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</si>
  <si>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</si>
  <si>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</si>
  <si>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</si>
  <si>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</si>
  <si>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</si>
  <si>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</si>
  <si>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</si>
  <si>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</si>
  <si>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</si>
  <si>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</si>
  <si>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</si>
  <si>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</si>
  <si>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</si>
  <si>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</si>
  <si>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</si>
  <si>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</si>
  <si>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</si>
  <si>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</si>
  <si>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</si>
  <si>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</si>
  <si>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</si>
  <si>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</si>
  <si>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</si>
  <si>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</si>
  <si>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</si>
  <si>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</si>
  <si>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</si>
  <si>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</si>
  <si>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</si>
  <si>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</si>
  <si>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</si>
  <si>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</si>
  <si>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</si>
  <si>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</si>
  <si>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</si>
  <si>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</si>
  <si>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</si>
  <si>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</si>
  <si>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</si>
  <si>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</si>
  <si>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</si>
  <si>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</si>
  <si>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</si>
  <si>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</si>
  <si>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</si>
  <si>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</si>
  <si>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</si>
  <si>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</si>
  <si>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</si>
  <si>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</si>
  <si>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</si>
  <si>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</si>
  <si>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</si>
  <si>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</si>
  <si>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</si>
  <si>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</si>
  <si>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</si>
  <si>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</si>
  <si>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</si>
  <si>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</si>
  <si>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</si>
  <si>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</si>
  <si>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</si>
  <si>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</si>
  <si>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</si>
  <si>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</si>
  <si>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</si>
  <si>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</si>
  <si>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</si>
  <si>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</si>
  <si>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</si>
  <si>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</si>
  <si>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</si>
  <si>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</si>
  <si>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</si>
  <si>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</si>
  <si>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</si>
  <si>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</si>
  <si>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</si>
  <si>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</si>
  <si>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</si>
  <si>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</si>
  <si>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</si>
  <si>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</si>
  <si>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</si>
  <si>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</si>
  <si>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</si>
  <si>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</si>
  <si>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</si>
  <si>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</si>
  <si>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</si>
  <si>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</si>
  <si>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</si>
  <si>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</si>
  <si>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</si>
  <si>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</si>
  <si>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</si>
  <si>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</si>
  <si>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</si>
  <si>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</si>
  <si>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</si>
  <si>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</si>
  <si>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</si>
  <si>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</si>
  <si>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</si>
  <si>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</si>
  <si>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</si>
  <si>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</si>
  <si>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</si>
  <si>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</si>
  <si>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</si>
  <si>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</si>
  <si>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</si>
  <si>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</si>
  <si>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</si>
  <si>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</si>
  <si>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</si>
  <si>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</si>
  <si>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</si>
  <si>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</si>
  <si>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</si>
  <si>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</si>
  <si>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</si>
  <si>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</si>
  <si>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</si>
  <si>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</si>
  <si>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</si>
  <si>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</si>
  <si>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</si>
  <si>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</si>
  <si>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</si>
  <si>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</si>
  <si>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</si>
  <si>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</si>
  <si>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</si>
  <si>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</si>
  <si>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</si>
  <si>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</si>
  <si>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</si>
  <si>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</si>
  <si>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</si>
  <si>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</si>
  <si>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</si>
  <si>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</si>
  <si>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</si>
  <si>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</si>
  <si>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</si>
  <si>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</si>
  <si>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</si>
  <si>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</si>
  <si>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</si>
  <si>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</si>
  <si>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</si>
  <si>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</si>
  <si>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</si>
  <si>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</si>
  <si>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31.03.2011 г.</t>
  </si>
  <si>
    <t>Отчетен период:към  31.03.2011 г.</t>
  </si>
  <si>
    <t>Отчетен период:към 31.03.2011 г.</t>
  </si>
  <si>
    <r>
      <t xml:space="preserve">Отчетен период:   към 31.03.2011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</si>
  <si>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29.04.2011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</si>
</sst>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3" t="s">
        <v>853</v>
      </c>
      <c r="B3" s="544"/>
      <c r="C3" s="544"/>
      <c r="D3" s="544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877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2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6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6065</v>
      </c>
      <c r="H21" s="56">
        <v>6065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43">
        <v>6065</v>
      </c>
      <c r="H22" s="43">
        <v>6065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6065</v>
      </c>
      <c r="H25" s="49">
        <v>6065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550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550</v>
      </c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/>
      <c r="H31" s="43">
        <v>550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-82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468</v>
      </c>
      <c r="H33" s="49">
        <f>H27+H31+H32</f>
        <v>550</v>
      </c>
    </row>
    <row r="34" spans="1:8" ht="12.75">
      <c r="A34" s="38" t="s">
        <v>869</v>
      </c>
      <c r="B34" s="46" t="s">
        <v>214</v>
      </c>
      <c r="C34" s="56">
        <f>SUM(C35:C38)</f>
        <v>24157</v>
      </c>
      <c r="D34" s="56">
        <f>SUM(D35:D38)</f>
        <v>24157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16558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27312</v>
      </c>
      <c r="H36" s="49">
        <f>SUM(H17+H25+H33)</f>
        <v>27394</v>
      </c>
    </row>
    <row r="37" spans="1:8" ht="12.75">
      <c r="A37" s="38" t="s">
        <v>221</v>
      </c>
      <c r="B37" s="42" t="s">
        <v>222</v>
      </c>
      <c r="C37" s="43">
        <v>7599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0</v>
      </c>
      <c r="D38" s="43">
        <v>0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13</v>
      </c>
      <c r="D44" s="43">
        <v>13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24170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524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1204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25380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1219</v>
      </c>
      <c r="H61" s="56">
        <f>SUM(H62:H68)</f>
        <v>1208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1215</v>
      </c>
      <c r="H62" s="43">
        <v>1204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4</v>
      </c>
      <c r="H66" s="43">
        <v>4</v>
      </c>
    </row>
    <row r="67" spans="1:8" ht="12.75">
      <c r="A67" s="38" t="s">
        <v>316</v>
      </c>
      <c r="B67" s="42" t="s">
        <v>317</v>
      </c>
      <c r="C67" s="43">
        <v>1105</v>
      </c>
      <c r="D67" s="43">
        <v>1447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0</v>
      </c>
      <c r="D69" s="43">
        <v>0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750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1219</v>
      </c>
      <c r="H71" s="49">
        <f>H59+H60+H61+H69+H70</f>
        <v>1208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115</v>
      </c>
      <c r="D74" s="43">
        <v>93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SUM(C67+C68+C69+C70+C71+C72+C73+C74)</f>
        <v>1970</v>
      </c>
      <c r="D75" s="49">
        <f>SUM(D67+D68+D69+D70+D71+D72+D73+D74)</f>
        <v>2290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309</v>
      </c>
      <c r="D78" s="43">
        <v>305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1219</v>
      </c>
      <c r="H79" s="49">
        <f>H71+H74+H75+H76</f>
        <v>1208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309</v>
      </c>
      <c r="D81" s="43">
        <v>305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309</v>
      </c>
      <c r="D84" s="49">
        <f>D83+D82+D78</f>
        <v>305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2</v>
      </c>
      <c r="D87" s="43">
        <v>1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857</v>
      </c>
      <c r="D88" s="43">
        <v>612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7</v>
      </c>
      <c r="D89" s="43">
        <v>9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866</v>
      </c>
      <c r="D91" s="49">
        <f>SUM(D87:D90)</f>
        <v>622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6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3151</v>
      </c>
      <c r="D93" s="49">
        <f>SUM(D64+D75+D84+D91+D92)</f>
        <v>3222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28531</v>
      </c>
      <c r="D94" s="49">
        <f>D93+D55</f>
        <v>28602</v>
      </c>
      <c r="E94" s="78" t="s">
        <v>849</v>
      </c>
      <c r="F94" s="59" t="s">
        <v>379</v>
      </c>
      <c r="G94" s="49">
        <f>G36+G39+G55+G79</f>
        <v>28531</v>
      </c>
      <c r="H94" s="49">
        <f>H36+H39+H55+H79</f>
        <v>28602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881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45" t="s">
        <v>850</v>
      </c>
      <c r="D98" s="545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7:D50 C58:D63 C53:D54 C67:D74 C23:D26 C11:D18 G43:H48 C78:D83 C92:D92 C87:D90 C20:D21 G51:H54 G59:H60 G62:H70 G74:H76 G11:H13 G22:H24 G19:H20 G28:H28 C40:D44 G31:H31 C30:D30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3" t="s">
        <v>854</v>
      </c>
      <c r="B2" s="543"/>
      <c r="C2" s="543"/>
      <c r="D2" s="543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38"/>
      <c r="G3" s="538"/>
    </row>
    <row r="4" spans="1:8" ht="17.25" customHeight="1">
      <c r="A4" s="29" t="s">
        <v>877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2</v>
      </c>
      <c r="D9" s="432">
        <v>2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10</v>
      </c>
      <c r="D10" s="432">
        <v>10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0</v>
      </c>
      <c r="D11" s="432">
        <v>0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101</v>
      </c>
      <c r="D12" s="432">
        <v>88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6</v>
      </c>
      <c r="D13" s="432">
        <v>5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9</v>
      </c>
      <c r="D16" s="432">
        <v>6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128</v>
      </c>
      <c r="D19" s="446">
        <f>SUM(D9:D16)</f>
        <v>111</v>
      </c>
      <c r="E19" s="453" t="s">
        <v>51</v>
      </c>
      <c r="F19" s="448" t="s">
        <v>52</v>
      </c>
      <c r="G19" s="432">
        <v>54</v>
      </c>
      <c r="H19" s="432">
        <v>83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0</v>
      </c>
      <c r="H20" s="432">
        <v>0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4</v>
      </c>
      <c r="H21" s="432">
        <v>1</v>
      </c>
    </row>
    <row r="22" spans="1:8" ht="28.5">
      <c r="A22" s="439" t="s">
        <v>58</v>
      </c>
      <c r="B22" s="435" t="s">
        <v>59</v>
      </c>
      <c r="C22" s="432">
        <v>12</v>
      </c>
      <c r="D22" s="432">
        <v>12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58</v>
      </c>
      <c r="H24" s="446">
        <f>SUM(H19:H23)</f>
        <v>84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12</v>
      </c>
      <c r="D26" s="446">
        <f>SUM(D22:D25)</f>
        <v>12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140</v>
      </c>
      <c r="D28" s="446">
        <f>SUM(D19+D26)</f>
        <v>123</v>
      </c>
      <c r="E28" s="455" t="s">
        <v>75</v>
      </c>
      <c r="F28" s="448" t="s">
        <v>76</v>
      </c>
      <c r="G28" s="446">
        <f>SUM(G13+G15+G24)</f>
        <v>58</v>
      </c>
      <c r="H28" s="446">
        <f>SUM(H13+H15+H24)</f>
        <v>84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140</v>
      </c>
      <c r="D33" s="446">
        <f>SUM(D28+D31+D32)</f>
        <v>123</v>
      </c>
      <c r="E33" s="455" t="s">
        <v>91</v>
      </c>
      <c r="F33" s="448" t="s">
        <v>92</v>
      </c>
      <c r="G33" s="446">
        <f>SUM(G28+G31+G32)</f>
        <v>58</v>
      </c>
      <c r="H33" s="446">
        <f>SUM(H28+H31+H32)</f>
        <v>84</v>
      </c>
      <c r="I33" s="447"/>
      <c r="J33" s="447"/>
    </row>
    <row r="34" spans="1:10" ht="15">
      <c r="A34" s="458" t="s">
        <v>93</v>
      </c>
      <c r="B34" s="435" t="s">
        <v>94</v>
      </c>
      <c r="C34" s="446"/>
      <c r="D34" s="446">
        <v>0</v>
      </c>
      <c r="E34" s="459" t="s">
        <v>95</v>
      </c>
      <c r="F34" s="448" t="s">
        <v>96</v>
      </c>
      <c r="G34" s="446">
        <f>C33-G33</f>
        <v>82</v>
      </c>
      <c r="H34" s="446">
        <f>D33-H33</f>
        <v>39</v>
      </c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0</v>
      </c>
      <c r="D39" s="467">
        <v>0</v>
      </c>
      <c r="E39" s="468" t="s">
        <v>107</v>
      </c>
      <c r="F39" s="469" t="s">
        <v>108</v>
      </c>
      <c r="G39" s="446">
        <f>G34</f>
        <v>82</v>
      </c>
      <c r="H39" s="446">
        <f>H34</f>
        <v>39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0</v>
      </c>
      <c r="D41" s="446">
        <f>SUM(D39+D40)</f>
        <v>0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140</v>
      </c>
      <c r="D42" s="446">
        <f>SUM(D33+D35+D39)</f>
        <v>123</v>
      </c>
      <c r="E42" s="459" t="s">
        <v>118</v>
      </c>
      <c r="F42" s="466" t="s">
        <v>119</v>
      </c>
      <c r="G42" s="446">
        <f>SUM(G33+G39)</f>
        <v>140</v>
      </c>
      <c r="H42" s="446">
        <f>SUM(H33+H39)</f>
        <v>123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6" t="s">
        <v>850</v>
      </c>
      <c r="D46" s="546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G9:H12 C22:D25 C38:D38 C36:D36 G19:H23 G40:H40 C17:D18 C9:D14 G15:H16 C31:D32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877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-20</v>
      </c>
      <c r="D11" s="485">
        <v>-15</v>
      </c>
    </row>
    <row r="12" spans="1:4" ht="28.5">
      <c r="A12" s="132" t="s">
        <v>388</v>
      </c>
      <c r="B12" s="486" t="s">
        <v>389</v>
      </c>
      <c r="C12" s="485"/>
      <c r="D12" s="485">
        <v>-130</v>
      </c>
    </row>
    <row r="13" spans="1:4" ht="15.75" customHeight="1">
      <c r="A13" s="129" t="s">
        <v>390</v>
      </c>
      <c r="B13" s="484" t="s">
        <v>391</v>
      </c>
      <c r="C13" s="485">
        <v>-109</v>
      </c>
      <c r="D13" s="485">
        <v>-98</v>
      </c>
    </row>
    <row r="14" spans="1:4" ht="15.75" customHeight="1">
      <c r="A14" s="129" t="s">
        <v>392</v>
      </c>
      <c r="B14" s="484" t="s">
        <v>393</v>
      </c>
      <c r="C14" s="485"/>
      <c r="D14" s="485"/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7</v>
      </c>
      <c r="D16" s="131"/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/>
      <c r="D19" s="485"/>
    </row>
    <row r="20" spans="1:4" ht="18" customHeight="1">
      <c r="A20" s="135" t="s">
        <v>404</v>
      </c>
      <c r="B20" s="488" t="s">
        <v>405</v>
      </c>
      <c r="C20" s="491">
        <f>SUM(C10:C19)</f>
        <v>-122</v>
      </c>
      <c r="D20" s="491">
        <f>SUM(D10:D19)</f>
        <v>-243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-150</v>
      </c>
      <c r="D24" s="485">
        <v>-45</v>
      </c>
    </row>
    <row r="25" spans="1:4" ht="15.75" customHeight="1">
      <c r="A25" s="129" t="s">
        <v>413</v>
      </c>
      <c r="B25" s="484" t="s">
        <v>414</v>
      </c>
      <c r="C25" s="131">
        <v>460</v>
      </c>
      <c r="D25" s="131">
        <v>100</v>
      </c>
    </row>
    <row r="26" spans="1:4" ht="15.75" customHeight="1">
      <c r="A26" s="129" t="s">
        <v>415</v>
      </c>
      <c r="B26" s="484" t="s">
        <v>416</v>
      </c>
      <c r="C26" s="485">
        <v>7</v>
      </c>
      <c r="D26" s="485">
        <v>50</v>
      </c>
    </row>
    <row r="27" spans="1:4" ht="15.75" customHeight="1">
      <c r="A27" s="129" t="s">
        <v>417</v>
      </c>
      <c r="B27" s="484" t="s">
        <v>418</v>
      </c>
      <c r="C27" s="485"/>
      <c r="D27" s="485">
        <v>0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50</v>
      </c>
      <c r="D29" s="131">
        <v>74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367</v>
      </c>
      <c r="D32" s="491">
        <f>SUM(D22:D31)</f>
        <v>179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>
        <v>0</v>
      </c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-1</v>
      </c>
      <c r="D40" s="485">
        <v>-1</v>
      </c>
    </row>
    <row r="41" spans="1:4" ht="15.75" customHeight="1">
      <c r="A41" s="132" t="s">
        <v>443</v>
      </c>
      <c r="B41" s="484" t="s">
        <v>444</v>
      </c>
      <c r="C41" s="131"/>
      <c r="D41" s="131">
        <v>0</v>
      </c>
    </row>
    <row r="42" spans="1:4" ht="15.75" customHeight="1">
      <c r="A42" s="135" t="s">
        <v>445</v>
      </c>
      <c r="B42" s="488" t="s">
        <v>446</v>
      </c>
      <c r="C42" s="491">
        <f>SUM(C34:C41)</f>
        <v>-1</v>
      </c>
      <c r="D42" s="491">
        <f>SUM(D34:D41)</f>
        <v>-1</v>
      </c>
    </row>
    <row r="43" spans="1:4" ht="15.75" customHeight="1">
      <c r="A43" s="139" t="s">
        <v>447</v>
      </c>
      <c r="B43" s="488" t="s">
        <v>448</v>
      </c>
      <c r="C43" s="491">
        <f>C42+C32+C20</f>
        <v>244</v>
      </c>
      <c r="D43" s="491">
        <f>D42+D32+D20</f>
        <v>-65</v>
      </c>
    </row>
    <row r="44" spans="1:4" ht="15.75" customHeight="1">
      <c r="A44" s="126" t="s">
        <v>449</v>
      </c>
      <c r="B44" s="489" t="s">
        <v>450</v>
      </c>
      <c r="C44" s="136">
        <v>622</v>
      </c>
      <c r="D44" s="136">
        <v>86</v>
      </c>
    </row>
    <row r="45" spans="1:4" ht="15.75" customHeight="1">
      <c r="A45" s="126" t="s">
        <v>451</v>
      </c>
      <c r="B45" s="489" t="s">
        <v>452</v>
      </c>
      <c r="C45" s="136">
        <f>C44+C43</f>
        <v>866</v>
      </c>
      <c r="D45" s="136">
        <f>D44+D43</f>
        <v>21</v>
      </c>
    </row>
    <row r="46" spans="1:4" ht="15.75" customHeight="1">
      <c r="A46" s="132" t="s">
        <v>453</v>
      </c>
      <c r="B46" s="489" t="s">
        <v>454</v>
      </c>
      <c r="C46" s="131">
        <v>859</v>
      </c>
      <c r="D46" s="131">
        <v>13</v>
      </c>
    </row>
    <row r="47" spans="1:4" ht="15.75" customHeight="1">
      <c r="A47" s="132" t="s">
        <v>455</v>
      </c>
      <c r="B47" s="489" t="s">
        <v>456</v>
      </c>
      <c r="C47" s="131">
        <v>7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39"/>
      <c r="C49" s="539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0" t="s">
        <v>121</v>
      </c>
      <c r="D51" s="540"/>
    </row>
    <row r="53" ht="14.25">
      <c r="D53" s="124"/>
    </row>
    <row r="54" ht="14.25">
      <c r="D54" s="103"/>
    </row>
    <row r="55" spans="1:2" ht="14.25">
      <c r="A55" s="125"/>
      <c r="B55" s="125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36" t="s">
        <v>862</v>
      </c>
      <c r="B1" s="536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35" t="s">
        <v>854</v>
      </c>
      <c r="B3" s="535"/>
      <c r="C3" s="535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878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1" t="s">
        <v>460</v>
      </c>
      <c r="B6" s="547" t="s">
        <v>461</v>
      </c>
      <c r="C6" s="541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1" t="s">
        <v>468</v>
      </c>
      <c r="L6" s="541" t="s">
        <v>469</v>
      </c>
      <c r="M6" s="550" t="s">
        <v>470</v>
      </c>
    </row>
    <row r="7" spans="1:13" s="154" customFormat="1" ht="12">
      <c r="A7" s="537"/>
      <c r="B7" s="548"/>
      <c r="C7" s="537"/>
      <c r="D7" s="541" t="s">
        <v>463</v>
      </c>
      <c r="E7" s="541" t="s">
        <v>464</v>
      </c>
      <c r="F7" s="493" t="s">
        <v>465</v>
      </c>
      <c r="G7" s="493"/>
      <c r="H7" s="493"/>
      <c r="I7" s="541" t="s">
        <v>466</v>
      </c>
      <c r="J7" s="541" t="s">
        <v>467</v>
      </c>
      <c r="K7" s="537"/>
      <c r="L7" s="537"/>
      <c r="M7" s="551"/>
    </row>
    <row r="8" spans="1:13" s="154" customFormat="1" ht="54" customHeight="1">
      <c r="A8" s="542"/>
      <c r="B8" s="549"/>
      <c r="C8" s="542"/>
      <c r="D8" s="542"/>
      <c r="E8" s="542"/>
      <c r="F8" s="155" t="s">
        <v>471</v>
      </c>
      <c r="G8" s="155" t="s">
        <v>472</v>
      </c>
      <c r="H8" s="155" t="s">
        <v>473</v>
      </c>
      <c r="I8" s="542"/>
      <c r="J8" s="542"/>
      <c r="K8" s="542"/>
      <c r="L8" s="542"/>
      <c r="M8" s="552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6065</v>
      </c>
      <c r="G11" s="162">
        <v>0</v>
      </c>
      <c r="H11" s="163">
        <v>0</v>
      </c>
      <c r="I11" s="162">
        <v>550</v>
      </c>
      <c r="J11" s="162">
        <v>0</v>
      </c>
      <c r="K11" s="163">
        <v>0</v>
      </c>
      <c r="L11" s="162">
        <v>27001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6065</v>
      </c>
      <c r="G15" s="170">
        <f t="shared" si="1"/>
        <v>0</v>
      </c>
      <c r="H15" s="170">
        <f t="shared" si="1"/>
        <v>0</v>
      </c>
      <c r="I15" s="170">
        <f t="shared" si="1"/>
        <v>550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27394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/>
      <c r="J16" s="172">
        <v>-82</v>
      </c>
      <c r="K16" s="163">
        <v>0</v>
      </c>
      <c r="L16" s="162">
        <f t="shared" si="2"/>
        <v>-82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0</v>
      </c>
      <c r="J17" s="173">
        <v>0</v>
      </c>
      <c r="K17" s="173">
        <v>0</v>
      </c>
      <c r="L17" s="496">
        <f>SUM(L18:L19)</f>
        <v>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/>
      <c r="J18" s="167">
        <v>0</v>
      </c>
      <c r="K18" s="167">
        <v>0</v>
      </c>
      <c r="L18" s="496">
        <f t="shared" si="2"/>
        <v>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0</v>
      </c>
      <c r="G19" s="167">
        <v>0</v>
      </c>
      <c r="H19" s="167">
        <v>0</v>
      </c>
      <c r="I19" s="496"/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/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0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6065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550</v>
      </c>
      <c r="J29" s="162">
        <f>J11+J17+J20+J21+J24+J28+J27+J16</f>
        <v>-82</v>
      </c>
      <c r="K29" s="162">
        <f>K11+K17+K20+K21+K24+K28+K27+K16</f>
        <v>0</v>
      </c>
      <c r="L29" s="162">
        <f>SUM(L15:L28)-L17-L24</f>
        <v>27312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6065</v>
      </c>
      <c r="G32" s="162">
        <f t="shared" si="3"/>
        <v>0</v>
      </c>
      <c r="H32" s="162">
        <f t="shared" si="3"/>
        <v>0</v>
      </c>
      <c r="I32" s="162">
        <f t="shared" si="3"/>
        <v>550</v>
      </c>
      <c r="J32" s="162">
        <f t="shared" si="3"/>
        <v>-82</v>
      </c>
      <c r="K32" s="162">
        <f t="shared" si="3"/>
        <v>0</v>
      </c>
      <c r="L32" s="162">
        <f>SUM(C32:K32)</f>
        <v>27312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3" t="s">
        <v>121</v>
      </c>
      <c r="J36" s="553"/>
      <c r="K36" s="553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4" t="s">
        <v>855</v>
      </c>
      <c r="B1" s="554"/>
      <c r="C1" s="554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2" t="s">
        <v>854</v>
      </c>
      <c r="B2" s="562"/>
      <c r="C2" s="562"/>
      <c r="D2" s="562"/>
      <c r="E2" s="562"/>
      <c r="F2" s="562"/>
      <c r="G2" s="562"/>
      <c r="H2" s="562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3" t="s">
        <v>879</v>
      </c>
      <c r="B3" s="563"/>
      <c r="C3" s="563"/>
      <c r="D3" s="563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59"/>
      <c r="R3" s="559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7"/>
      <c r="B5" s="557" t="s">
        <v>460</v>
      </c>
      <c r="C5" s="555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7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7" t="s">
        <v>524</v>
      </c>
      <c r="R5" s="557" t="s">
        <v>525</v>
      </c>
    </row>
    <row r="6" spans="1:18" ht="60">
      <c r="A6" s="558"/>
      <c r="B6" s="558"/>
      <c r="C6" s="556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58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58"/>
      <c r="R6" s="558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0</v>
      </c>
      <c r="M14" s="213">
        <v>0</v>
      </c>
      <c r="N14" s="214">
        <f t="shared" si="1"/>
        <v>4</v>
      </c>
      <c r="O14" s="213">
        <v>0</v>
      </c>
      <c r="P14" s="213">
        <v>0</v>
      </c>
      <c r="Q14" s="214">
        <f t="shared" si="2"/>
        <v>4</v>
      </c>
      <c r="R14" s="215">
        <f t="shared" si="3"/>
        <v>2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8</v>
      </c>
      <c r="L17" s="214">
        <f t="shared" si="5"/>
        <v>0</v>
      </c>
      <c r="M17" s="214">
        <f t="shared" si="5"/>
        <v>0</v>
      </c>
      <c r="N17" s="214">
        <f t="shared" si="4"/>
        <v>8</v>
      </c>
      <c r="O17" s="214">
        <f t="shared" si="5"/>
        <v>0</v>
      </c>
      <c r="P17" s="214">
        <f t="shared" si="5"/>
        <v>0</v>
      </c>
      <c r="Q17" s="214">
        <f t="shared" si="5"/>
        <v>8</v>
      </c>
      <c r="R17" s="214">
        <f t="shared" si="5"/>
        <v>6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0</v>
      </c>
      <c r="F27" s="214">
        <f t="shared" si="6"/>
        <v>0</v>
      </c>
      <c r="G27" s="214">
        <f t="shared" si="6"/>
        <v>24157</v>
      </c>
      <c r="H27" s="214">
        <f t="shared" si="6"/>
        <v>0</v>
      </c>
      <c r="I27" s="214">
        <f t="shared" si="6"/>
        <v>0</v>
      </c>
      <c r="J27" s="214">
        <f t="shared" si="6"/>
        <v>24157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24157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0</v>
      </c>
      <c r="F28" s="213">
        <v>0</v>
      </c>
      <c r="G28" s="214">
        <f>D28+E28-F28</f>
        <v>16558</v>
      </c>
      <c r="H28" s="213"/>
      <c r="I28" s="213"/>
      <c r="J28" s="214">
        <f>G28+H28-I28</f>
        <v>16558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16558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0</v>
      </c>
      <c r="F30" s="213">
        <v>0</v>
      </c>
      <c r="G30" s="214">
        <f>D30+E30-F30</f>
        <v>7599</v>
      </c>
      <c r="H30" s="213"/>
      <c r="I30" s="213"/>
      <c r="J30" s="214">
        <f>G30+H30-I30</f>
        <v>7599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7599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0</v>
      </c>
      <c r="F38" s="214">
        <f t="shared" si="8"/>
        <v>0</v>
      </c>
      <c r="G38" s="214">
        <f t="shared" si="8"/>
        <v>24170</v>
      </c>
      <c r="H38" s="214">
        <f t="shared" si="8"/>
        <v>0</v>
      </c>
      <c r="I38" s="214">
        <f t="shared" si="8"/>
        <v>0</v>
      </c>
      <c r="J38" s="214">
        <f t="shared" si="8"/>
        <v>24170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24170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0</v>
      </c>
      <c r="F40" s="214">
        <f>F17++F25+F38+F39</f>
        <v>0</v>
      </c>
      <c r="G40" s="214">
        <f>D40+E40-F40</f>
        <v>24184</v>
      </c>
      <c r="H40" s="214">
        <f>H17++H25+H38+H39</f>
        <v>0</v>
      </c>
      <c r="I40" s="214">
        <f>I17++I25+I38+I39</f>
        <v>0</v>
      </c>
      <c r="J40" s="214">
        <f>G40+H40-I40</f>
        <v>24184</v>
      </c>
      <c r="K40" s="214">
        <f>K17++K25+K38+K39</f>
        <v>8</v>
      </c>
      <c r="L40" s="214">
        <f>L17++L25+L38+L39</f>
        <v>0</v>
      </c>
      <c r="M40" s="214">
        <f>M17++M25+M38+M39</f>
        <v>0</v>
      </c>
      <c r="N40" s="214">
        <f>K40+L40-M40</f>
        <v>8</v>
      </c>
      <c r="O40" s="214">
        <f>O17++O25+O38+O39</f>
        <v>0</v>
      </c>
      <c r="P40" s="214">
        <f>P17++P25+P38+P39</f>
        <v>0</v>
      </c>
      <c r="Q40" s="214">
        <f>N40+O40-P40</f>
        <v>8</v>
      </c>
      <c r="R40" s="215">
        <f>J40-Q40</f>
        <v>24176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1" t="s">
        <v>850</v>
      </c>
      <c r="J44" s="561"/>
      <c r="K44" s="24"/>
      <c r="L44" s="233"/>
      <c r="M44" s="233"/>
      <c r="N44" s="233"/>
      <c r="O44" s="560" t="s">
        <v>781</v>
      </c>
      <c r="P44" s="560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9" t="s">
        <v>608</v>
      </c>
      <c r="B1" s="579"/>
      <c r="C1" s="579"/>
      <c r="D1" s="579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0" t="s">
        <v>854</v>
      </c>
      <c r="B3" s="580"/>
      <c r="C3" s="580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877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7" t="s">
        <v>460</v>
      </c>
      <c r="B6" s="569" t="s">
        <v>5</v>
      </c>
      <c r="C6" s="581" t="s">
        <v>612</v>
      </c>
      <c r="D6" s="582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8"/>
      <c r="B7" s="570"/>
      <c r="C7" s="583"/>
      <c r="D7" s="584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5">
        <v>1</v>
      </c>
      <c r="D8" s="586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1">
        <v>0</v>
      </c>
      <c r="D9" s="572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3"/>
      <c r="D10" s="574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5">
        <v>524</v>
      </c>
      <c r="D11" s="566"/>
      <c r="E11" s="275">
        <v>0</v>
      </c>
      <c r="F11" s="275">
        <f>C11</f>
        <v>524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5">
        <v>500</v>
      </c>
      <c r="D12" s="566">
        <v>0</v>
      </c>
      <c r="E12" s="274">
        <v>0</v>
      </c>
      <c r="F12" s="275">
        <v>500</v>
      </c>
      <c r="G12" s="276"/>
    </row>
    <row r="13" spans="1:7" s="210" customFormat="1" ht="12.75">
      <c r="A13" s="278" t="s">
        <v>623</v>
      </c>
      <c r="B13" s="279" t="s">
        <v>624</v>
      </c>
      <c r="C13" s="565">
        <v>0</v>
      </c>
      <c r="D13" s="566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5">
        <v>24</v>
      </c>
      <c r="D14" s="566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5">
        <v>680</v>
      </c>
      <c r="D15" s="566">
        <v>0</v>
      </c>
      <c r="E15" s="274"/>
      <c r="F15" s="275">
        <f>C15</f>
        <v>680</v>
      </c>
      <c r="G15" s="276"/>
    </row>
    <row r="16" spans="1:16" s="210" customFormat="1" ht="12.75">
      <c r="A16" s="278" t="s">
        <v>629</v>
      </c>
      <c r="B16" s="279" t="s">
        <v>630</v>
      </c>
      <c r="C16" s="565">
        <v>0</v>
      </c>
      <c r="D16" s="566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5">
        <v>0</v>
      </c>
      <c r="D17" s="566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5">
        <v>0</v>
      </c>
      <c r="D18" s="566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5">
        <f>SUM(C11:D18)-C14-C12</f>
        <v>1204</v>
      </c>
      <c r="D19" s="566">
        <f>C11+D15+D16</f>
        <v>524</v>
      </c>
      <c r="E19" s="275">
        <f>E11+E15+E16</f>
        <v>0</v>
      </c>
      <c r="F19" s="275">
        <f>F11+F15+F16</f>
        <v>1204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3"/>
      <c r="D20" s="574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1">
        <v>0</v>
      </c>
      <c r="D21" s="572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3"/>
      <c r="D22" s="574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5">
        <v>1105</v>
      </c>
      <c r="D23" s="566"/>
      <c r="E23" s="275">
        <f>C23</f>
        <v>1105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1">
        <v>730</v>
      </c>
      <c r="D24" s="572"/>
      <c r="E24" s="274">
        <f>C24</f>
        <v>730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1">
        <v>0</v>
      </c>
      <c r="D25" s="572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1">
        <v>375</v>
      </c>
      <c r="D26" s="572"/>
      <c r="E26" s="274">
        <f aca="true" t="shared" si="1" ref="E26:E41">C26</f>
        <v>375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1">
        <v>0</v>
      </c>
      <c r="D27" s="572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1">
        <v>0</v>
      </c>
      <c r="D28" s="572"/>
      <c r="E28" s="274">
        <f t="shared" si="1"/>
        <v>0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1">
        <v>750</v>
      </c>
      <c r="D29" s="572"/>
      <c r="E29" s="274">
        <f t="shared" si="1"/>
        <v>750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1">
        <v>0</v>
      </c>
      <c r="D30" s="572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1">
        <v>0</v>
      </c>
      <c r="D31" s="572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9">
        <v>0</v>
      </c>
      <c r="D32" s="590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1">
        <v>0</v>
      </c>
      <c r="D33" s="572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1">
        <v>0</v>
      </c>
      <c r="D34" s="572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1">
        <v>0</v>
      </c>
      <c r="D35" s="572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1">
        <v>0</v>
      </c>
      <c r="D36" s="572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1">
        <v>115</v>
      </c>
      <c r="D37" s="572">
        <f>SUM(D38:D41)</f>
        <v>0</v>
      </c>
      <c r="E37" s="274">
        <f t="shared" si="1"/>
        <v>115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1">
        <v>0</v>
      </c>
      <c r="D38" s="572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1">
        <v>0</v>
      </c>
      <c r="D39" s="572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1">
        <v>0</v>
      </c>
      <c r="D40" s="572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1">
        <v>115</v>
      </c>
      <c r="D41" s="572">
        <v>0</v>
      </c>
      <c r="E41" s="274">
        <f t="shared" si="1"/>
        <v>115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5">
        <f>C23+C27+C28+C30+C29+C31+C32+C37</f>
        <v>1970</v>
      </c>
      <c r="D42" s="566"/>
      <c r="E42" s="275">
        <f>E23+E27+E28+E30+E29+E31+E32+E37</f>
        <v>1970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7">
        <f>C42+C21+C19+C9</f>
        <v>3174</v>
      </c>
      <c r="D43" s="568"/>
      <c r="E43" s="283">
        <f>E42+E21+E19+E9</f>
        <v>1970</v>
      </c>
      <c r="F43" s="284">
        <f>F42+F21+F19+F9</f>
        <v>1204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5" t="s">
        <v>460</v>
      </c>
      <c r="B46" s="569" t="s">
        <v>5</v>
      </c>
      <c r="C46" s="577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6"/>
      <c r="B47" s="570"/>
      <c r="C47" s="578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1215</v>
      </c>
      <c r="D69" s="282">
        <f>SUM(D70:D72)</f>
        <v>1215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376</v>
      </c>
      <c r="D71" s="274">
        <f>C71</f>
        <v>376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839</v>
      </c>
      <c r="D72" s="274">
        <f>C72</f>
        <v>839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4</v>
      </c>
      <c r="D83" s="275">
        <f>SUM(D84:D88)+D92</f>
        <v>4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4</v>
      </c>
      <c r="D87" s="274">
        <f>C87</f>
        <v>4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1219</v>
      </c>
      <c r="D94" s="275">
        <f>D83+D78+D73+D69+D93</f>
        <v>1219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1219</v>
      </c>
      <c r="D95" s="284">
        <f>D94+D66+D64</f>
        <v>1219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1" t="s">
        <v>780</v>
      </c>
      <c r="B105" s="591"/>
      <c r="C105" s="591"/>
      <c r="D105" s="591"/>
      <c r="E105" s="591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4" t="s">
        <v>120</v>
      </c>
      <c r="D107" s="564"/>
      <c r="E107" s="564" t="s">
        <v>860</v>
      </c>
      <c r="F107" s="564"/>
    </row>
    <row r="108" spans="1:7" s="210" customFormat="1" ht="12.75" customHeight="1">
      <c r="A108" s="314"/>
      <c r="B108" s="314"/>
      <c r="C108" s="561" t="s">
        <v>850</v>
      </c>
      <c r="D108" s="561"/>
      <c r="E108" s="553" t="s">
        <v>781</v>
      </c>
      <c r="F108" s="553"/>
      <c r="G108" s="553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3"/>
      <c r="B2" s="593"/>
      <c r="C2" s="593"/>
      <c r="D2" s="593"/>
      <c r="E2" s="593"/>
      <c r="F2" s="593"/>
      <c r="G2" s="593"/>
      <c r="H2" s="593"/>
      <c r="I2" s="593"/>
      <c r="J2" s="317"/>
    </row>
    <row r="3" spans="1:10" s="216" customFormat="1" ht="15">
      <c r="A3" s="594" t="s">
        <v>854</v>
      </c>
      <c r="B3" s="594"/>
      <c r="C3" s="594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877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8" t="s">
        <v>460</v>
      </c>
      <c r="B7" s="595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599"/>
      <c r="B8" s="596"/>
      <c r="C8" s="598" t="s">
        <v>786</v>
      </c>
      <c r="D8" s="598" t="s">
        <v>787</v>
      </c>
      <c r="E8" s="598" t="s">
        <v>788</v>
      </c>
      <c r="F8" s="598" t="s">
        <v>789</v>
      </c>
      <c r="G8" s="361" t="s">
        <v>790</v>
      </c>
      <c r="H8" s="361"/>
      <c r="I8" s="602" t="s">
        <v>791</v>
      </c>
    </row>
    <row r="9" spans="1:9" s="327" customFormat="1" ht="30.75" customHeight="1">
      <c r="A9" s="600"/>
      <c r="B9" s="597"/>
      <c r="C9" s="600"/>
      <c r="D9" s="600"/>
      <c r="E9" s="600"/>
      <c r="F9" s="600"/>
      <c r="G9" s="362" t="s">
        <v>530</v>
      </c>
      <c r="H9" s="362" t="s">
        <v>531</v>
      </c>
      <c r="I9" s="603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13345131</v>
      </c>
      <c r="D12" s="335">
        <v>0</v>
      </c>
      <c r="E12" s="335">
        <v>0</v>
      </c>
      <c r="F12" s="334">
        <v>24137</v>
      </c>
      <c r="G12" s="336">
        <v>0</v>
      </c>
      <c r="H12" s="336">
        <v>0</v>
      </c>
      <c r="I12" s="337">
        <f>F12+G12+H12</f>
        <v>24137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13345246</v>
      </c>
      <c r="D17" s="341">
        <f t="shared" si="0"/>
        <v>0</v>
      </c>
      <c r="E17" s="341">
        <f t="shared" si="0"/>
        <v>0</v>
      </c>
      <c r="F17" s="341">
        <f t="shared" si="0"/>
        <v>24170</v>
      </c>
      <c r="G17" s="341">
        <f t="shared" si="0"/>
        <v>0</v>
      </c>
      <c r="H17" s="341">
        <f t="shared" si="0"/>
        <v>0</v>
      </c>
      <c r="I17" s="337">
        <f t="shared" si="0"/>
        <v>24170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5">
        <f t="shared" si="1"/>
        <v>0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0</v>
      </c>
      <c r="D26" s="345">
        <f t="shared" si="2"/>
        <v>0</v>
      </c>
      <c r="E26" s="345">
        <f t="shared" si="2"/>
        <v>0</v>
      </c>
      <c r="F26" s="345">
        <f t="shared" si="2"/>
        <v>0</v>
      </c>
      <c r="G26" s="345">
        <f t="shared" si="2"/>
        <v>0</v>
      </c>
      <c r="H26" s="345">
        <f t="shared" si="2"/>
        <v>0</v>
      </c>
      <c r="I26" s="345">
        <f t="shared" si="2"/>
        <v>0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1" t="s">
        <v>817</v>
      </c>
      <c r="B27" s="601"/>
      <c r="C27" s="601"/>
      <c r="D27" s="601"/>
      <c r="E27" s="601"/>
      <c r="F27" s="601"/>
      <c r="G27" s="601"/>
      <c r="H27" s="601"/>
      <c r="I27" s="601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2" t="s">
        <v>120</v>
      </c>
      <c r="E29" s="592"/>
      <c r="F29" s="592"/>
      <c r="G29" s="423"/>
      <c r="H29" s="592" t="s">
        <v>860</v>
      </c>
      <c r="I29" s="592"/>
    </row>
    <row r="30" spans="1:10" s="424" customFormat="1" ht="12.75" customHeight="1">
      <c r="A30" s="233"/>
      <c r="B30" s="233"/>
      <c r="C30" s="233"/>
      <c r="D30" s="425"/>
      <c r="E30" s="561" t="s">
        <v>850</v>
      </c>
      <c r="F30" s="561"/>
      <c r="G30" s="425"/>
      <c r="H30" s="553" t="s">
        <v>781</v>
      </c>
      <c r="I30" s="553"/>
      <c r="J30" s="553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4" t="s">
        <v>858</v>
      </c>
      <c r="B1" s="604"/>
      <c r="C1" s="604"/>
      <c r="D1" s="604"/>
      <c r="E1" s="364"/>
      <c r="F1" s="365" t="s">
        <v>818</v>
      </c>
    </row>
    <row r="2" spans="1:6" ht="8.25" customHeight="1">
      <c r="A2" s="605"/>
      <c r="B2" s="605"/>
      <c r="C2" s="605"/>
      <c r="D2" s="605"/>
      <c r="E2" s="605"/>
      <c r="F2" s="605"/>
    </row>
    <row r="3" spans="1:6" ht="12.75">
      <c r="A3" s="606" t="s">
        <v>854</v>
      </c>
      <c r="B3" s="606"/>
      <c r="C3" s="606"/>
      <c r="D3" s="606"/>
      <c r="F3" s="417" t="s">
        <v>1</v>
      </c>
    </row>
    <row r="4" spans="1:7" ht="12.75">
      <c r="A4" s="366" t="s">
        <v>880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1241</v>
      </c>
      <c r="D12" s="384">
        <v>74.72</v>
      </c>
      <c r="E12" s="383">
        <f>C12</f>
        <v>1241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16558</v>
      </c>
      <c r="D16" s="389"/>
      <c r="E16" s="388">
        <f>SUM(E10:E15)</f>
        <v>11895</v>
      </c>
      <c r="F16" s="390">
        <f>SUM(F10:F15)</f>
        <v>4663</v>
      </c>
      <c r="G16" s="324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9" s="381" customFormat="1" ht="15">
      <c r="A27" s="386" t="s">
        <v>598</v>
      </c>
      <c r="B27" s="387" t="s">
        <v>834</v>
      </c>
      <c r="C27" s="388">
        <f>SUM(C23:C26)</f>
        <v>7599</v>
      </c>
      <c r="D27" s="389"/>
      <c r="E27" s="388">
        <f>SUM(E23:E26)</f>
        <v>7312</v>
      </c>
      <c r="F27" s="390">
        <f>SUM(F23:F26)</f>
        <v>287</v>
      </c>
      <c r="G27" s="324"/>
      <c r="H27" s="324"/>
      <c r="I27" s="324"/>
    </row>
    <row r="28" spans="1:6" ht="15">
      <c r="A28" s="379" t="s">
        <v>835</v>
      </c>
      <c r="B28" s="378"/>
      <c r="C28" s="388"/>
      <c r="D28" s="389"/>
      <c r="E28" s="388"/>
      <c r="F28" s="391"/>
    </row>
    <row r="29" spans="1:6" s="381" customFormat="1" ht="28.5">
      <c r="A29" s="382" t="s">
        <v>871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9" s="381" customFormat="1" ht="15">
      <c r="A30" s="386" t="s">
        <v>836</v>
      </c>
      <c r="B30" s="387" t="s">
        <v>837</v>
      </c>
      <c r="C30" s="388">
        <f>SUM(C29:C29)</f>
        <v>13</v>
      </c>
      <c r="D30" s="389"/>
      <c r="E30" s="388">
        <f>SUM(E29:E29)</f>
        <v>0</v>
      </c>
      <c r="F30" s="390">
        <f>SUM(F29:F29)</f>
        <v>13</v>
      </c>
      <c r="G30" s="324"/>
      <c r="H30" s="324"/>
      <c r="I30" s="324"/>
    </row>
    <row r="31" spans="1:9" ht="15">
      <c r="A31" s="395" t="s">
        <v>838</v>
      </c>
      <c r="B31" s="387" t="s">
        <v>839</v>
      </c>
      <c r="C31" s="388">
        <f>C30+C27+C21+C16</f>
        <v>24170</v>
      </c>
      <c r="D31" s="389"/>
      <c r="E31" s="388">
        <f>E30+E27+E21+E16</f>
        <v>19207</v>
      </c>
      <c r="F31" s="390">
        <f>F30+F27+F21+F16</f>
        <v>4963</v>
      </c>
      <c r="G31" s="216"/>
      <c r="H31" s="216"/>
      <c r="I31" s="216"/>
    </row>
    <row r="32" spans="1:6" ht="12.75">
      <c r="A32" s="376" t="s">
        <v>840</v>
      </c>
      <c r="B32" s="376"/>
      <c r="C32" s="396"/>
      <c r="D32" s="397"/>
      <c r="E32" s="396"/>
      <c r="F32" s="398"/>
    </row>
    <row r="33" spans="1:6" s="381" customFormat="1" ht="14.25">
      <c r="A33" s="379" t="s">
        <v>825</v>
      </c>
      <c r="B33" s="379"/>
      <c r="C33" s="399"/>
      <c r="D33" s="400"/>
      <c r="E33" s="399"/>
      <c r="F33" s="401"/>
    </row>
    <row r="34" spans="1:6" s="381" customFormat="1" ht="14.25">
      <c r="A34" s="379" t="s">
        <v>841</v>
      </c>
      <c r="B34" s="379"/>
      <c r="C34" s="402"/>
      <c r="D34" s="403"/>
      <c r="E34" s="402"/>
      <c r="F34" s="404">
        <f>C34-E34</f>
        <v>0</v>
      </c>
    </row>
    <row r="35" spans="1:6" s="381" customFormat="1" ht="14.25">
      <c r="A35" s="379" t="s">
        <v>842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544</v>
      </c>
      <c r="B36" s="379"/>
      <c r="C36" s="402"/>
      <c r="D36" s="403"/>
      <c r="E36" s="402"/>
      <c r="F36" s="404">
        <f>C36-E36</f>
        <v>0</v>
      </c>
    </row>
    <row r="37" spans="1:9" ht="12.75">
      <c r="A37" s="394" t="s">
        <v>562</v>
      </c>
      <c r="B37" s="387" t="s">
        <v>843</v>
      </c>
      <c r="C37" s="396">
        <f>SUM(C34:C36)</f>
        <v>0</v>
      </c>
      <c r="D37" s="397"/>
      <c r="E37" s="396">
        <f>SUM(E34:E36)</f>
        <v>0</v>
      </c>
      <c r="F37" s="405">
        <f>SUM(F34:F36)</f>
        <v>0</v>
      </c>
      <c r="G37" s="216"/>
      <c r="H37" s="216"/>
      <c r="I37" s="216"/>
    </row>
    <row r="38" spans="1:6" s="381" customFormat="1" ht="14.25">
      <c r="A38" s="379" t="s">
        <v>830</v>
      </c>
      <c r="B38" s="379"/>
      <c r="C38" s="399"/>
      <c r="D38" s="400"/>
      <c r="E38" s="399"/>
      <c r="F38" s="401"/>
    </row>
    <row r="39" spans="1:6" s="381" customFormat="1" ht="14.25">
      <c r="A39" s="379" t="s">
        <v>538</v>
      </c>
      <c r="B39" s="379"/>
      <c r="C39" s="402"/>
      <c r="D39" s="403"/>
      <c r="E39" s="402"/>
      <c r="F39" s="404">
        <f>C39-E39</f>
        <v>0</v>
      </c>
    </row>
    <row r="40" spans="1:6" s="381" customFormat="1" ht="14.25">
      <c r="A40" s="379" t="s">
        <v>541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544</v>
      </c>
      <c r="B41" s="379"/>
      <c r="C41" s="402"/>
      <c r="D41" s="403"/>
      <c r="E41" s="402"/>
      <c r="F41" s="404">
        <f>C41-E41</f>
        <v>0</v>
      </c>
    </row>
    <row r="42" spans="1:9" ht="12.75">
      <c r="A42" s="394" t="s">
        <v>579</v>
      </c>
      <c r="B42" s="387" t="s">
        <v>844</v>
      </c>
      <c r="C42" s="396">
        <f>SUM(C39:C41)</f>
        <v>0</v>
      </c>
      <c r="D42" s="397"/>
      <c r="E42" s="396">
        <f>SUM(E39:E41)</f>
        <v>0</v>
      </c>
      <c r="F42" s="405">
        <f>SUM(F39:F41)</f>
        <v>0</v>
      </c>
      <c r="G42" s="216"/>
      <c r="H42" s="216"/>
      <c r="I42" s="216"/>
    </row>
    <row r="43" spans="1:6" s="381" customFormat="1" ht="14.25">
      <c r="A43" s="379" t="s">
        <v>832</v>
      </c>
      <c r="B43" s="379"/>
      <c r="C43" s="399"/>
      <c r="D43" s="400"/>
      <c r="E43" s="399"/>
      <c r="F43" s="401"/>
    </row>
    <row r="44" spans="1:6" s="381" customFormat="1" ht="14.25">
      <c r="A44" s="379" t="s">
        <v>538</v>
      </c>
      <c r="B44" s="379"/>
      <c r="C44" s="402"/>
      <c r="D44" s="403"/>
      <c r="E44" s="402"/>
      <c r="F44" s="404">
        <f>C44-E44</f>
        <v>0</v>
      </c>
    </row>
    <row r="45" spans="1:6" s="381" customFormat="1" ht="14.25">
      <c r="A45" s="379" t="s">
        <v>541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544</v>
      </c>
      <c r="B46" s="379"/>
      <c r="C46" s="402"/>
      <c r="D46" s="403"/>
      <c r="E46" s="402"/>
      <c r="F46" s="404">
        <f>C46-E46</f>
        <v>0</v>
      </c>
    </row>
    <row r="47" spans="1:9" ht="12.75">
      <c r="A47" s="394" t="s">
        <v>598</v>
      </c>
      <c r="B47" s="387" t="s">
        <v>845</v>
      </c>
      <c r="C47" s="396">
        <f>SUM(C44:C46)</f>
        <v>0</v>
      </c>
      <c r="D47" s="397"/>
      <c r="E47" s="396">
        <f>SUM(E44:E46)</f>
        <v>0</v>
      </c>
      <c r="F47" s="405">
        <f>SUM(F44:F46)</f>
        <v>0</v>
      </c>
      <c r="G47" s="216"/>
      <c r="H47" s="216"/>
      <c r="I47" s="216"/>
    </row>
    <row r="48" spans="1:6" s="381" customFormat="1" ht="14.25">
      <c r="A48" s="379" t="s">
        <v>835</v>
      </c>
      <c r="B48" s="379"/>
      <c r="C48" s="399"/>
      <c r="D48" s="400"/>
      <c r="E48" s="399"/>
      <c r="F48" s="401"/>
    </row>
    <row r="49" spans="1:6" s="381" customFormat="1" ht="14.25">
      <c r="A49" s="379" t="s">
        <v>538</v>
      </c>
      <c r="B49" s="379"/>
      <c r="C49" s="402"/>
      <c r="D49" s="403"/>
      <c r="E49" s="402"/>
      <c r="F49" s="404">
        <f>C49-E49</f>
        <v>0</v>
      </c>
    </row>
    <row r="50" spans="1:6" s="381" customFormat="1" ht="14.25">
      <c r="A50" s="379" t="s">
        <v>541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544</v>
      </c>
      <c r="B51" s="379"/>
      <c r="C51" s="402"/>
      <c r="D51" s="403"/>
      <c r="E51" s="402"/>
      <c r="F51" s="404">
        <f>C51-E51</f>
        <v>0</v>
      </c>
    </row>
    <row r="52" spans="1:9" ht="12.75">
      <c r="A52" s="394" t="s">
        <v>836</v>
      </c>
      <c r="B52" s="387" t="s">
        <v>846</v>
      </c>
      <c r="C52" s="396">
        <f>SUM(C49:C51)</f>
        <v>0</v>
      </c>
      <c r="D52" s="397"/>
      <c r="E52" s="396">
        <f>SUM(E49:E51)</f>
        <v>0</v>
      </c>
      <c r="F52" s="405">
        <f>SUM(F49:F51)</f>
        <v>0</v>
      </c>
      <c r="G52" s="216"/>
      <c r="H52" s="216"/>
      <c r="I52" s="216"/>
    </row>
    <row r="53" spans="1:9" ht="12.75">
      <c r="A53" s="395" t="s">
        <v>847</v>
      </c>
      <c r="B53" s="387" t="s">
        <v>848</v>
      </c>
      <c r="C53" s="396">
        <f>C52+C47+C42+C37</f>
        <v>0</v>
      </c>
      <c r="D53" s="397"/>
      <c r="E53" s="396">
        <f>E52+E47+E42+E37</f>
        <v>0</v>
      </c>
      <c r="F53" s="405">
        <f>F52+F47+F42+F37</f>
        <v>0</v>
      </c>
      <c r="G53" s="216"/>
      <c r="H53" s="216"/>
      <c r="I53" s="216"/>
    </row>
    <row r="54" spans="1:6" ht="12.75">
      <c r="A54" s="406"/>
      <c r="B54" s="406"/>
      <c r="C54" s="407"/>
      <c r="D54" s="408"/>
      <c r="E54" s="407"/>
      <c r="F54" s="407"/>
    </row>
    <row r="55" spans="1:6" ht="16.5" customHeight="1">
      <c r="A55" s="499"/>
      <c r="B55" s="426"/>
      <c r="C55" s="427" t="s">
        <v>120</v>
      </c>
      <c r="D55" s="426"/>
      <c r="E55" s="427" t="s">
        <v>868</v>
      </c>
      <c r="F55" s="427"/>
    </row>
    <row r="56" spans="1:6" ht="12.75">
      <c r="A56" s="426"/>
      <c r="B56" s="426"/>
      <c r="C56" s="545" t="s">
        <v>850</v>
      </c>
      <c r="D56" s="545"/>
      <c r="E56" s="553" t="s">
        <v>781</v>
      </c>
      <c r="F56" s="553"/>
    </row>
    <row r="57" spans="1:6" s="381" customFormat="1" ht="14.25">
      <c r="A57" s="409"/>
      <c r="B57" s="409"/>
      <c r="C57" s="410"/>
      <c r="D57" s="409"/>
      <c r="E57" s="410"/>
      <c r="F57" s="410"/>
    </row>
    <row r="58" spans="3:6" s="381" customFormat="1" ht="14.25">
      <c r="C58" s="410"/>
      <c r="E58" s="410"/>
      <c r="F58" s="393"/>
    </row>
    <row r="59" spans="3:6" s="381" customFormat="1" ht="14.25">
      <c r="C59" s="393"/>
      <c r="E59" s="393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D61" s="355"/>
      <c r="E61" s="393"/>
      <c r="F61" s="393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2011-04-14T13:22:40Z</cp:lastPrinted>
  <dcterms:created xsi:type="dcterms:W3CDTF">2005-10-24T12:01:43Z</dcterms:created>
  <dcterms:modified xsi:type="dcterms:W3CDTF">2011-04-28T14:32:19Z</dcterms:modified>
  <cp:category/>
  <cp:version/>
  <cp:contentType/>
  <cp:contentStatus/>
</cp:coreProperties>
</file>