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1000" activeTab="12"/>
  </bookViews>
  <sheets>
    <sheet name="БАЛАНС-9м." sheetId="1" r:id="rId1"/>
    <sheet name="ОПР9м" sheetId="2" r:id="rId2"/>
    <sheet name="ОПП9м.по прекия метод" sheetId="3" r:id="rId3"/>
    <sheet name="ОТЧ.СОБСТВ.КАПИТ.9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'БАЛАНС-9м.'!$A$1:$F$81</definedName>
    <definedName name="_xlnm.Print_Area" localSheetId="3">'ОТЧ.СОБСТВ.КАПИТ.9м.'!$A$1:$K$34</definedName>
  </definedNames>
  <calcPr fullCalcOnLoad="1"/>
</workbook>
</file>

<file path=xl/sharedStrings.xml><?xml version="1.0" encoding="utf-8"?>
<sst xmlns="http://schemas.openxmlformats.org/spreadsheetml/2006/main" count="797" uniqueCount="616">
  <si>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</si>
  <si>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</si>
  <si>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</si>
  <si>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</si>
  <si>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</si>
  <si>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</si>
  <si>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</si>
  <si>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</si>
  <si>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</si>
  <si>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</si>
  <si>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</si>
  <si>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</si>
  <si>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</si>
  <si>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</si>
  <si>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</si>
  <si>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</si>
  <si>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</si>
  <si>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</si>
  <si>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</si>
  <si>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</si>
  <si>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</si>
  <si>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</si>
  <si>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</si>
  <si>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</si>
  <si>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</si>
  <si>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</si>
  <si>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</si>
  <si>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</si>
  <si>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</si>
  <si>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</si>
  <si>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</si>
  <si>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</si>
  <si>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</si>
  <si>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</si>
  <si>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</si>
  <si>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</si>
  <si>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</si>
  <si>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</si>
  <si>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</si>
  <si>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</si>
  <si>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</si>
  <si>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</si>
  <si>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</si>
  <si>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</si>
  <si>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</si>
  <si>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</si>
  <si>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</si>
  <si>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</si>
  <si>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</si>
  <si>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</si>
  <si>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</si>
  <si>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</si>
  <si>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</si>
  <si>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</si>
  <si>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</si>
  <si>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</si>
  <si>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</si>
  <si>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</si>
  <si>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</si>
  <si>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</si>
  <si>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</si>
  <si>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</si>
  <si>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</si>
  <si>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</si>
  <si>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</si>
  <si>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</si>
  <si>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</si>
  <si>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</si>
  <si>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</si>
  <si>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</si>
  <si>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</si>
  <si>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</si>
  <si>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</si>
  <si>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</si>
  <si>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</si>
  <si>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</si>
  <si>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</si>
  <si>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</si>
  <si>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</si>
  <si>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</si>
  <si>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</si>
  <si>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</si>
  <si>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</si>
  <si>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</si>
  <si>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</si>
  <si>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</si>
  <si>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</si>
  <si>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</si>
  <si>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</si>
  <si>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</si>
  <si>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</si>
  <si>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</si>
  <si>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</si>
  <si>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</si>
  <si>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</si>
  <si>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</si>
  <si>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</si>
  <si>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</si>
  <si>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</si>
  <si>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</si>
  <si>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</si>
  <si>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</si>
  <si>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</si>
  <si>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</si>
  <si>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</si>
  <si>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</si>
  <si>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</si>
  <si>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</si>
  <si>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</si>
  <si>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</si>
  <si>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</si>
  <si>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</si>
  <si>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</si>
  <si>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</si>
  <si>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</si>
  <si>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</si>
  <si>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</si>
  <si>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</si>
  <si>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</si>
  <si>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</si>
  <si>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</si>
  <si>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</si>
  <si>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</si>
  <si>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</si>
  <si>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</si>
  <si>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</si>
  <si>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</si>
  <si>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</si>
  <si>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</si>
  <si>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</si>
  <si>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</si>
  <si>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</si>
  <si>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</si>
  <si>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</si>
  <si>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</si>
  <si>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</si>
  <si>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</si>
  <si>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</si>
  <si>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</si>
  <si>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</si>
  <si>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</si>
  <si>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</si>
  <si>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</si>
  <si>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</si>
  <si>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</si>
  <si>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</si>
  <si>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</si>
  <si>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</si>
  <si>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</si>
  <si>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</si>
  <si>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</si>
  <si>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</si>
  <si>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</si>
  <si>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</si>
  <si>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</si>
  <si>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</si>
  <si>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</si>
  <si>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</si>
  <si>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</si>
  <si>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</si>
  <si>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</si>
  <si>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</si>
  <si>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</si>
  <si>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</si>
  <si>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</si>
  <si>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</si>
  <si>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</si>
  <si>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</si>
  <si>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</si>
  <si>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</si>
  <si>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</si>
  <si>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</si>
  <si>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</si>
  <si>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</si>
  <si>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</si>
  <si>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</si>
  <si>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</si>
  <si>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</si>
  <si>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</si>
  <si>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</si>
  <si>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</si>
  <si>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</si>
  <si>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</si>
  <si>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</si>
  <si>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</si>
  <si>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</si>
  <si>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</si>
  <si>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</si>
  <si>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</si>
  <si>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</si>
  <si>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</si>
  <si>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</si>
  <si>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</si>
  <si>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</si>
  <si>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</si>
  <si>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</si>
  <si>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</si>
  <si>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</si>
  <si>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</si>
  <si>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</si>
  <si>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</si>
  <si>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</si>
  <si>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</si>
  <si>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</si>
  <si>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</si>
  <si>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</si>
  <si>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</si>
  <si>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</si>
  <si>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</si>
  <si>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</si>
  <si>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</si>
  <si>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</si>
  <si>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</si>
  <si>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</si>
  <si>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</si>
  <si>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</si>
  <si>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</si>
  <si>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</si>
  <si>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</si>
  <si>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</si>
  <si>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</si>
  <si>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</si>
  <si>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</si>
  <si>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</si>
  <si>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</si>
  <si>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</si>
  <si>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</si>
  <si>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</si>
  <si>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</si>
  <si>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</si>
  <si>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</si>
  <si>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</si>
  <si>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</si>
  <si>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</si>
  <si>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</si>
  <si>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</si>
  <si>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</si>
  <si>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</si>
  <si>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</si>
  <si>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</si>
  <si>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</si>
  <si>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</si>
  <si>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</si>
  <si>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</si>
  <si>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</si>
  <si>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</si>
  <si>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</si>
  <si>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</si>
  <si>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</si>
  <si>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</si>
  <si>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</si>
  <si>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</si>
  <si>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</si>
  <si>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</si>
  <si>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</si>
  <si>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</si>
  <si>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</si>
  <si>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</si>
  <si>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</si>
  <si>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</si>
  <si>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</si>
  <si>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</si>
  <si>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</si>
  <si>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</si>
  <si>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</si>
  <si>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</si>
  <si>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</si>
  <si>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</si>
  <si>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</si>
  <si>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</si>
  <si>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</si>
  <si>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</si>
  <si>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</si>
  <si>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</si>
  <si>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</si>
  <si>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</si>
  <si>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</si>
  <si>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</si>
  <si>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</si>
  <si>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</si>
  <si>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</si>
  <si>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</si>
  <si>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</si>
  <si>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</si>
  <si>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</si>
  <si>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</si>
  <si>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</si>
  <si>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</si>
  <si>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</si>
  <si>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</si>
  <si>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</si>
  <si>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</si>
  <si>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</si>
  <si>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</si>
  <si>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</si>
  <si>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</si>
  <si>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</si>
  <si>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</si>
  <si>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</si>
  <si>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</si>
  <si>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</si>
  <si>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</si>
  <si>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</si>
  <si>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</si>
  <si>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</si>
  <si>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</si>
  <si>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</si>
  <si>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</si>
  <si>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</si>
  <si>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</si>
  <si>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</si>
  <si>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</si>
  <si>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</si>
  <si>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</si>
  <si>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</si>
  <si>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</si>
  <si>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</si>
  <si>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</si>
  <si>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</si>
  <si>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</si>
  <si>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</si>
  <si>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</si>
  <si>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</si>
  <si>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</si>
  <si>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</si>
  <si>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</si>
  <si>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</si>
  <si>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</si>
  <si>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</si>
  <si>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</si>
  <si>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</si>
  <si>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</si>
  <si>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</si>
  <si>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</si>
  <si>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</si>
  <si>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</si>
  <si>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</si>
  <si>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</si>
  <si>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</si>
  <si>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</si>
  <si>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</si>
  <si>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</si>
  <si>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</si>
  <si>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</si>
  <si>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</si>
  <si>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</si>
  <si>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</si>
  <si>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</si>
  <si>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</si>
  <si>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</si>
  <si>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</si>
  <si>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</si>
  <si>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</si>
  <si>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</si>
  <si>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</si>
  <si>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</si>
  <si>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</si>
  <si>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</si>
  <si>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</si>
  <si>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</si>
  <si>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</si>
  <si>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</si>
  <si>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</si>
  <si>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</si>
  <si>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</si>
  <si>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</si>
  <si>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</si>
  <si>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</si>
  <si>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</si>
  <si>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</si>
  <si>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</si>
  <si>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</si>
  <si>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</si>
  <si>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</si>
  <si>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</si>
  <si>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</si>
  <si>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</si>
  <si>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</si>
  <si>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</si>
  <si>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</si>
  <si>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</si>
  <si>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</si>
  <si>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</si>
  <si>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</si>
  <si>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</si>
  <si>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</si>
  <si>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</si>
  <si>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</si>
  <si>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</si>
  <si>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</si>
  <si>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</si>
  <si>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</si>
  <si>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</si>
  <si>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</si>
  <si>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</si>
  <si>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</si>
  <si>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</si>
  <si>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</si>
  <si>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</si>
  <si>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</si>
  <si>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</si>
  <si>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</si>
  <si>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</si>
  <si>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</si>
  <si>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</si>
  <si>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</si>
  <si>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</si>
  <si>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</si>
  <si>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</si>
  <si>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</si>
  <si>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</si>
  <si>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</si>
  <si>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</si>
  <si>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</si>
  <si>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</si>
  <si>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</si>
  <si>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</si>
  <si>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</si>
  <si>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</si>
  <si>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</si>
  <si>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</si>
  <si>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</si>
  <si>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</si>
  <si>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</si>
  <si>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</si>
  <si>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</si>
  <si>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</si>
  <si>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</si>
  <si>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</si>
  <si>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</si>
  <si>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</si>
  <si>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</si>
  <si>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</si>
  <si>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</si>
  <si>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</si>
  <si>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</si>
  <si>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</si>
  <si>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</si>
  <si>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</si>
  <si>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</si>
  <si>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</si>
  <si>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</si>
  <si>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</si>
  <si>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</si>
  <si>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</si>
  <si>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</si>
  <si>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</si>
  <si>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</si>
  <si>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</si>
  <si>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</si>
  <si>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</si>
  <si>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</si>
  <si>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</si>
  <si>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</si>
  <si>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</si>
  <si>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</si>
  <si>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</si>
  <si>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</si>
  <si>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</si>
  <si>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</si>
  <si>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</si>
  <si>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</si>
  <si>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</si>
  <si>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</si>
  <si>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</si>
  <si>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</si>
  <si>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</si>
  <si>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</si>
  <si>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</si>
  <si>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</si>
  <si>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</si>
  <si>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</si>
  <si>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</si>
  <si>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</si>
  <si>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</si>
  <si>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</si>
  <si>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</si>
  <si>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</si>
  <si>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</si>
  <si>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</si>
  <si>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</si>
  <si>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</si>
  <si>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</si>
  <si>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</si>
  <si>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</si>
  <si>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</si>
  <si>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</si>
  <si>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</si>
  <si>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</si>
  <si>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</si>
  <si>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</si>
  <si>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</si>
  <si>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</si>
  <si>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</si>
  <si>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</si>
  <si>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</si>
  <si>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</si>
  <si>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</si>
  <si>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</si>
  <si>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</si>
  <si>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</si>
  <si>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</si>
  <si>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</si>
  <si>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</si>
  <si>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</si>
  <si>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</si>
  <si>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</si>
  <si>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</si>
  <si>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</si>
  <si>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</si>
  <si>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</si>
  <si>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</si>
  <si>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</si>
  <si>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</si>
  <si>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</si>
  <si>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</si>
  <si>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</si>
  <si>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</si>
  <si>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</si>
  <si>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</si>
  <si>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</si>
  <si>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</si>
  <si>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</si>
  <si>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</si>
  <si>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</si>
  <si>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</si>
  <si>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</si>
  <si>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</si>
  <si>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</si>
  <si>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</si>
  <si>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</si>
  <si>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</si>
  <si>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</si>
  <si>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</si>
  <si>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</si>
  <si>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</si>
  <si>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</si>
  <si>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</si>
  <si>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</si>
  <si>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</si>
  <si>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</si>
  <si>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</si>
  <si>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</si>
  <si>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</si>
  <si>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</si>
  <si>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</si>
  <si>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</si>
  <si>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</si>
  <si>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</si>
  <si>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</si>
  <si>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</si>
  <si>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</si>
  <si>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</si>
  <si>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</si>
  <si>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</si>
  <si>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</si>
  <si>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</si>
  <si>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</si>
  <si>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</si>
  <si>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</si>
  <si>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</si>
  <si>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</si>
  <si>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</si>
  <si>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</si>
  <si>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</si>
  <si>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</si>
  <si>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</si>
  <si>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</si>
  <si>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</si>
  <si>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</si>
  <si>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</si>
  <si>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</si>
  <si>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</si>
  <si>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</si>
  <si>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</si>
  <si>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</si>
  <si>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</si>
  <si>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</si>
  <si>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</si>
  <si>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</si>
  <si>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</si>
  <si>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</si>
  <si>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</si>
  <si>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</si>
  <si>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</si>
  <si>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</si>
  <si>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</si>
  <si>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</si>
  <si>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</si>
  <si>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</si>
  <si>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</si>
  <si>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</si>
  <si>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</si>
  <si>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</si>
  <si>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</si>
  <si>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</si>
  <si>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</si>
  <si>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</si>
  <si>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</si>
  <si>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</si>
  <si>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</si>
  <si>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</si>
  <si>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</si>
  <si>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</si>
  <si>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</si>
  <si>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</si>
  <si>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</si>
  <si>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</si>
  <si>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</si>
  <si>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</si>
  <si>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</si>
  <si>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</si>
  <si>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</si>
  <si>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</si>
  <si>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 xml:space="preserve">Родопи лес АД  в ликвидация Девин </t>
  </si>
  <si>
    <t>към 30.09.2010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</si>
</sst>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5">
    <font>
      <sz val="10"/>
      <name val="TmsCyr"/>
      <family val="0"/>
    </font>
    <font>
      <u val="single"/>
      <sz val="10"/>
      <color indexed="36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2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sz val="10"/>
      <color indexed="10"/>
      <name val="Times New Roman Cyr"/>
      <family val="1"/>
    </font>
    <font>
      <sz val="10"/>
      <color indexed="8"/>
      <name val="Times New Roman Cyr"/>
      <family val="1"/>
    </font>
    <font>
      <sz val="10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1"/>
    </font>
    <font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0"/>
      <color indexed="18"/>
      <name val="Times New Roman Cyr"/>
      <family val="1"/>
    </font>
    <font>
      <sz val="10"/>
      <name val="System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3" fontId="11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1" applyFont="1" applyAlignment="1">
      <alignment wrapText="1"/>
      <protection/>
    </xf>
    <xf numFmtId="0" fontId="6" fillId="0" borderId="0" xfId="71" applyFont="1">
      <alignment/>
      <protection/>
    </xf>
    <xf numFmtId="0" fontId="6" fillId="0" borderId="0" xfId="71" applyFont="1" applyAlignment="1">
      <alignment horizontal="right"/>
      <protection/>
    </xf>
    <xf numFmtId="0" fontId="7" fillId="0" borderId="19" xfId="71" applyFont="1" applyBorder="1" applyAlignment="1">
      <alignment horizontal="centerContinuous" vertical="center"/>
      <protection/>
    </xf>
    <xf numFmtId="0" fontId="7" fillId="0" borderId="20" xfId="71" applyFont="1" applyBorder="1" applyAlignment="1">
      <alignment horizontal="centerContinuous" vertical="center"/>
      <protection/>
    </xf>
    <xf numFmtId="0" fontId="7" fillId="0" borderId="0" xfId="71" applyFont="1" applyAlignment="1">
      <alignment horizontal="center" vertical="center"/>
      <protection/>
    </xf>
    <xf numFmtId="0" fontId="7" fillId="0" borderId="10" xfId="71" applyFont="1" applyBorder="1" applyAlignment="1">
      <alignment horizontal="center" vertical="center" wrapText="1"/>
      <protection/>
    </xf>
    <xf numFmtId="0" fontId="7" fillId="0" borderId="11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wrapText="1"/>
      <protection/>
    </xf>
    <xf numFmtId="0" fontId="7" fillId="0" borderId="10" xfId="71" applyFont="1" applyBorder="1" applyAlignment="1">
      <alignment horizontal="center"/>
      <protection/>
    </xf>
    <xf numFmtId="0" fontId="7" fillId="0" borderId="11" xfId="71" applyFont="1" applyBorder="1" applyAlignment="1">
      <alignment horizontal="center"/>
      <protection/>
    </xf>
    <xf numFmtId="0" fontId="7" fillId="0" borderId="0" xfId="71" applyFont="1" applyAlignment="1">
      <alignment horizontal="center"/>
      <protection/>
    </xf>
    <xf numFmtId="0" fontId="7" fillId="0" borderId="18" xfId="71" applyFont="1" applyBorder="1" applyAlignment="1">
      <alignment vertical="center" wrapText="1"/>
      <protection/>
    </xf>
    <xf numFmtId="3" fontId="7" fillId="0" borderId="10" xfId="71" applyNumberFormat="1" applyFont="1" applyBorder="1" applyAlignment="1" applyProtection="1">
      <alignment vertical="center"/>
      <protection locked="0"/>
    </xf>
    <xf numFmtId="3" fontId="7" fillId="0" borderId="11" xfId="71" applyNumberFormat="1" applyFont="1" applyBorder="1" applyAlignment="1" applyProtection="1">
      <alignment vertical="center"/>
      <protection locked="0"/>
    </xf>
    <xf numFmtId="0" fontId="9" fillId="0" borderId="18" xfId="71" applyFont="1" applyBorder="1" applyAlignment="1">
      <alignment vertical="center" wrapText="1"/>
      <protection/>
    </xf>
    <xf numFmtId="0" fontId="6" fillId="0" borderId="10" xfId="71" applyFont="1" applyBorder="1">
      <alignment/>
      <protection/>
    </xf>
    <xf numFmtId="3" fontId="6" fillId="0" borderId="11" xfId="71" applyNumberFormat="1" applyFont="1" applyBorder="1" applyAlignment="1" applyProtection="1">
      <alignment vertical="center"/>
      <protection locked="0"/>
    </xf>
    <xf numFmtId="3" fontId="6" fillId="0" borderId="10" xfId="71" applyNumberFormat="1" applyFont="1" applyBorder="1" applyAlignment="1" applyProtection="1">
      <alignment vertical="center"/>
      <protection locked="0"/>
    </xf>
    <xf numFmtId="0" fontId="6" fillId="0" borderId="18" xfId="71" applyFont="1" applyBorder="1" applyAlignment="1">
      <alignment vertical="center"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6" fillId="0" borderId="18" xfId="71" applyFont="1" applyBorder="1" applyAlignment="1">
      <alignment horizontal="left" vertical="center" wrapText="1"/>
      <protection/>
    </xf>
    <xf numFmtId="0" fontId="6" fillId="0" borderId="18" xfId="71" applyFont="1" applyBorder="1" applyAlignment="1">
      <alignment wrapText="1"/>
      <protection/>
    </xf>
    <xf numFmtId="0" fontId="6" fillId="0" borderId="18" xfId="71" applyFont="1" applyBorder="1" applyAlignment="1">
      <alignment wrapText="1"/>
      <protection/>
    </xf>
    <xf numFmtId="0" fontId="12" fillId="0" borderId="18" xfId="71" applyFont="1" applyFill="1" applyBorder="1" applyAlignment="1">
      <alignment vertical="center" wrapText="1"/>
      <protection/>
    </xf>
    <xf numFmtId="0" fontId="6" fillId="0" borderId="21" xfId="71" applyFont="1" applyBorder="1" applyAlignment="1">
      <alignment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7" fillId="0" borderId="12" xfId="71" applyFont="1" applyBorder="1" applyAlignment="1">
      <alignment horizontal="right" vertical="center" wrapText="1"/>
      <protection/>
    </xf>
    <xf numFmtId="0" fontId="7" fillId="0" borderId="18" xfId="71" applyFont="1" applyBorder="1" applyAlignment="1">
      <alignment wrapText="1"/>
      <protection/>
    </xf>
    <xf numFmtId="0" fontId="10" fillId="0" borderId="18" xfId="71" applyFont="1" applyBorder="1" applyAlignment="1">
      <alignment vertical="center" wrapText="1"/>
      <protection/>
    </xf>
    <xf numFmtId="3" fontId="7" fillId="0" borderId="14" xfId="71" applyNumberFormat="1" applyFont="1" applyBorder="1" applyAlignment="1" applyProtection="1">
      <alignment vertical="center"/>
      <protection locked="0"/>
    </xf>
    <xf numFmtId="3" fontId="6" fillId="0" borderId="0" xfId="71" applyNumberFormat="1" applyFont="1" applyBorder="1" applyAlignment="1" applyProtection="1">
      <alignment vertical="center"/>
      <protection locked="0"/>
    </xf>
    <xf numFmtId="0" fontId="7" fillId="0" borderId="0" xfId="71" applyFont="1" applyBorder="1" applyAlignment="1">
      <alignment vertical="center" wrapText="1"/>
      <protection/>
    </xf>
    <xf numFmtId="0" fontId="6" fillId="0" borderId="0" xfId="71" applyFont="1" applyProtection="1">
      <alignment/>
      <protection locked="0"/>
    </xf>
    <xf numFmtId="0" fontId="6" fillId="0" borderId="0" xfId="71" applyFont="1" applyAlignment="1" applyProtection="1">
      <alignment wrapText="1"/>
      <protection locked="0"/>
    </xf>
    <xf numFmtId="0" fontId="6" fillId="0" borderId="0" xfId="71" applyFont="1" applyAlignment="1">
      <alignment vertical="center"/>
      <protection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22" xfId="70" applyFont="1" applyBorder="1" applyAlignment="1">
      <alignment horizontal="center" wrapText="1"/>
      <protection/>
    </xf>
    <xf numFmtId="0" fontId="7" fillId="0" borderId="23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4" xfId="72" applyFont="1" applyBorder="1" applyAlignment="1">
      <alignment horizontal="centerContinuous" vertical="center" wrapText="1"/>
      <protection/>
    </xf>
    <xf numFmtId="0" fontId="14" fillId="0" borderId="25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22" xfId="72" applyFont="1" applyBorder="1" applyAlignment="1">
      <alignment horizontal="center" vertical="center" wrapText="1"/>
      <protection/>
    </xf>
    <xf numFmtId="0" fontId="14" fillId="0" borderId="22" xfId="72" applyFont="1" applyBorder="1" applyAlignment="1">
      <alignment horizontal="center" wrapText="1"/>
      <protection/>
    </xf>
    <xf numFmtId="0" fontId="14" fillId="0" borderId="22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1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6" xfId="72" applyFont="1" applyBorder="1" applyAlignment="1">
      <alignment vertical="center" wrapText="1"/>
      <protection/>
    </xf>
    <xf numFmtId="3" fontId="15" fillId="0" borderId="27" xfId="72" applyNumberFormat="1" applyFont="1" applyBorder="1" applyAlignment="1" applyProtection="1">
      <alignment vertical="center"/>
      <protection locked="0"/>
    </xf>
    <xf numFmtId="3" fontId="15" fillId="0" borderId="28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9" fillId="0" borderId="15" xfId="63" applyFont="1" applyBorder="1" applyAlignment="1">
      <alignment wrapText="1"/>
      <protection/>
    </xf>
    <xf numFmtId="0" fontId="19" fillId="0" borderId="16" xfId="63" applyFont="1" applyBorder="1" applyAlignment="1">
      <alignment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>
      <alignment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9" xfId="59" applyFont="1" applyBorder="1" applyAlignment="1">
      <alignment horizontal="left" vertical="center" wrapText="1"/>
      <protection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1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7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7" xfId="59" applyFont="1" applyBorder="1" applyAlignment="1">
      <alignment horizontal="center"/>
      <protection/>
    </xf>
    <xf numFmtId="0" fontId="13" fillId="0" borderId="28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31" xfId="59" applyFont="1" applyBorder="1" applyAlignment="1">
      <alignment horizontal="right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9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vertical="center" wrapText="1"/>
      <protection/>
    </xf>
    <xf numFmtId="0" fontId="13" fillId="0" borderId="31" xfId="60" applyFont="1" applyBorder="1" applyAlignment="1">
      <alignment vertical="center" wrapText="1"/>
      <protection/>
    </xf>
    <xf numFmtId="0" fontId="17" fillId="0" borderId="26" xfId="60" applyFont="1" applyBorder="1" applyAlignment="1">
      <alignment horizontal="righ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3" fillId="0" borderId="30" xfId="60" applyFont="1" applyBorder="1" applyAlignment="1">
      <alignment horizontal="right" vertical="center" wrapText="1"/>
      <protection/>
    </xf>
    <xf numFmtId="0" fontId="17" fillId="0" borderId="27" xfId="60" applyFont="1" applyBorder="1" applyAlignment="1">
      <alignment vertical="center" wrapText="1"/>
      <protection/>
    </xf>
    <xf numFmtId="0" fontId="17" fillId="0" borderId="28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2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left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3" fillId="0" borderId="30" xfId="67" applyFont="1" applyBorder="1" applyAlignment="1">
      <alignment horizontal="right" vertical="center" wrapText="1"/>
      <protection/>
    </xf>
    <xf numFmtId="0" fontId="13" fillId="0" borderId="31" xfId="67" applyFont="1" applyBorder="1" applyAlignment="1">
      <alignment horizontal="left" vertical="center" wrapText="1"/>
      <protection/>
    </xf>
    <xf numFmtId="0" fontId="17" fillId="0" borderId="26" xfId="67" applyFont="1" applyBorder="1" applyAlignment="1">
      <alignment horizontal="left" vertical="center" wrapText="1"/>
      <protection/>
    </xf>
    <xf numFmtId="0" fontId="17" fillId="0" borderId="27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3" xfId="64" applyFont="1" applyBorder="1" applyAlignment="1">
      <alignment horizontal="center" vertical="center" wrapText="1"/>
      <protection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6" xfId="68" applyFont="1" applyBorder="1" applyAlignment="1">
      <alignment horizontal="left" vertical="center" wrapText="1"/>
      <protection/>
    </xf>
    <xf numFmtId="0" fontId="13" fillId="0" borderId="27" xfId="68" applyFont="1" applyBorder="1" applyAlignment="1">
      <alignment horizontal="center" vertical="center" wrapText="1"/>
      <protection/>
    </xf>
    <xf numFmtId="0" fontId="13" fillId="0" borderId="27" xfId="68" applyFont="1" applyBorder="1" applyAlignment="1">
      <alignment horizontal="left" vertical="center" wrapText="1"/>
      <protection/>
    </xf>
    <xf numFmtId="0" fontId="13" fillId="0" borderId="28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30" xfId="62" applyFont="1" applyBorder="1" applyAlignment="1">
      <alignment horizontal="left" vertical="center" wrapText="1"/>
      <protection/>
    </xf>
    <xf numFmtId="0" fontId="13" fillId="0" borderId="31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36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7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2" xfId="70" applyNumberFormat="1" applyFont="1" applyBorder="1" applyAlignment="1" applyProtection="1">
      <alignment wrapText="1"/>
      <protection locked="0"/>
    </xf>
    <xf numFmtId="0" fontId="7" fillId="0" borderId="37" xfId="70" applyFont="1" applyBorder="1" applyAlignment="1">
      <alignment wrapText="1"/>
      <protection/>
    </xf>
    <xf numFmtId="0" fontId="7" fillId="0" borderId="30" xfId="70" applyFont="1" applyBorder="1" applyAlignment="1">
      <alignment wrapText="1"/>
      <protection/>
    </xf>
    <xf numFmtId="3" fontId="7" fillId="0" borderId="35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6" fillId="0" borderId="18" xfId="71" applyFont="1" applyBorder="1" applyAlignment="1">
      <alignment horizontal="left" wrapText="1"/>
      <protection/>
    </xf>
    <xf numFmtId="0" fontId="13" fillId="0" borderId="31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30" xfId="59" applyFont="1" applyBorder="1" applyAlignment="1">
      <alignment horizontal="right" vertical="center" wrapText="1"/>
      <protection/>
    </xf>
    <xf numFmtId="0" fontId="28" fillId="0" borderId="10" xfId="69" applyFont="1" applyBorder="1" applyAlignment="1">
      <alignment vertical="top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8" xfId="67" applyFont="1" applyBorder="1" applyAlignment="1">
      <alignment horizontal="right" vertical="center" wrapText="1"/>
      <protection/>
    </xf>
    <xf numFmtId="0" fontId="17" fillId="0" borderId="22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9" fillId="0" borderId="10" xfId="66" applyNumberFormat="1" applyFont="1" applyBorder="1" applyAlignment="1" applyProtection="1">
      <alignment horizontal="right"/>
      <protection locked="0"/>
    </xf>
    <xf numFmtId="0" fontId="13" fillId="0" borderId="32" xfId="59" applyFont="1" applyBorder="1" applyAlignment="1">
      <alignment horizontal="right" vertical="center" wrapText="1"/>
      <protection/>
    </xf>
    <xf numFmtId="0" fontId="13" fillId="0" borderId="39" xfId="59" applyFont="1" applyBorder="1" applyAlignment="1">
      <alignment horizontal="right" vertical="center" wrapText="1"/>
      <protection/>
    </xf>
    <xf numFmtId="0" fontId="13" fillId="0" borderId="22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6" xfId="59" applyFont="1" applyBorder="1" applyAlignment="1">
      <alignment horizontal="right" vertical="center" wrapText="1"/>
      <protection/>
    </xf>
    <xf numFmtId="0" fontId="30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7" fillId="0" borderId="33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vertical="center" wrapText="1"/>
      <protection/>
    </xf>
    <xf numFmtId="0" fontId="7" fillId="0" borderId="0" xfId="71" applyFont="1" applyBorder="1" applyAlignment="1">
      <alignment horizontal="center" vertical="center" wrapText="1"/>
      <protection/>
    </xf>
    <xf numFmtId="0" fontId="4" fillId="0" borderId="0" xfId="58" applyAlignment="1">
      <alignment horizontal="center"/>
      <protection/>
    </xf>
    <xf numFmtId="0" fontId="7" fillId="0" borderId="0" xfId="71" applyFont="1" applyBorder="1" applyAlignment="1" applyProtection="1">
      <alignment horizontal="center" vertical="center" wrapText="1"/>
      <protection locked="0"/>
    </xf>
    <xf numFmtId="0" fontId="7" fillId="0" borderId="4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7" xfId="70" applyFont="1" applyBorder="1" applyAlignment="1">
      <alignment horizontal="center" vertical="center" wrapText="1"/>
      <protection/>
    </xf>
    <xf numFmtId="0" fontId="7" fillId="0" borderId="28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7" fillId="0" borderId="27" xfId="70" applyFont="1" applyBorder="1" applyAlignment="1">
      <alignment horizontal="center" wrapText="1"/>
      <protection/>
    </xf>
    <xf numFmtId="0" fontId="7" fillId="0" borderId="28" xfId="70" applyFont="1" applyBorder="1" applyAlignment="1">
      <alignment horizontal="center" wrapText="1"/>
      <protection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2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14" fillId="0" borderId="40" xfId="72" applyFont="1" applyBorder="1" applyAlignment="1">
      <alignment horizontal="center" vertic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5" fillId="0" borderId="40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4" xfId="72" applyFont="1" applyBorder="1" applyAlignment="1">
      <alignment horizontal="center" vertical="center" wrapText="1"/>
      <protection/>
    </xf>
    <xf numFmtId="0" fontId="15" fillId="0" borderId="23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6" xfId="63" applyFont="1" applyBorder="1" applyAlignment="1">
      <alignment horizontal="center"/>
      <protection/>
    </xf>
    <xf numFmtId="0" fontId="18" fillId="0" borderId="27" xfId="63" applyFont="1" applyBorder="1" applyAlignment="1">
      <alignment horizontal="center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4" xfId="59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5" xfId="60" applyFont="1" applyBorder="1" applyAlignment="1">
      <alignment horizontal="center" vertical="center" wrapText="1"/>
      <protection/>
    </xf>
    <xf numFmtId="44" fontId="13" fillId="0" borderId="27" xfId="44" applyFont="1" applyBorder="1" applyAlignment="1">
      <alignment horizontal="center" vertical="center" wrapText="1"/>
    </xf>
    <xf numFmtId="44" fontId="13" fillId="0" borderId="52" xfId="44" applyFont="1" applyBorder="1" applyAlignment="1">
      <alignment horizontal="center" vertical="center" wrapText="1"/>
    </xf>
    <xf numFmtId="44" fontId="13" fillId="0" borderId="35" xfId="44" applyFont="1" applyBorder="1" applyAlignment="1">
      <alignment horizontal="center" vertical="center" wrapText="1"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38" xfId="60" applyFont="1" applyBorder="1" applyAlignment="1">
      <alignment horizontal="left" vertical="center" wrapText="1"/>
      <protection/>
    </xf>
    <xf numFmtId="0" fontId="13" fillId="0" borderId="49" xfId="60" applyFont="1" applyBorder="1" applyAlignment="1">
      <alignment horizontal="left" vertical="center" wrapText="1"/>
      <protection/>
    </xf>
    <xf numFmtId="0" fontId="13" fillId="0" borderId="38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3" fillId="0" borderId="50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4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50" xfId="62" applyFont="1" applyBorder="1" applyAlignment="1">
      <alignment horizontal="left" vertical="center" wrapText="1"/>
      <protection/>
    </xf>
    <xf numFmtId="0" fontId="13" fillId="0" borderId="0" xfId="63" applyFont="1" applyAlignment="1">
      <alignment horizontal="lef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A57">
      <selection activeCell="A85" sqref="A85"/>
    </sheetView>
  </sheetViews>
  <sheetFormatPr defaultColWidth="9.00390625" defaultRowHeight="12.75"/>
  <cols>
    <col min="1" max="1" width="50.375" style="1" customWidth="1"/>
    <col min="2" max="2" width="7.375" style="1" customWidth="1"/>
    <col min="3" max="3" width="7.875" style="1" customWidth="1"/>
    <col min="4" max="4" width="50.375" style="1" customWidth="1"/>
    <col min="5" max="5" width="7.875" style="1" customWidth="1"/>
    <col min="6" max="6" width="9.50390625" style="3" customWidth="1"/>
    <col min="7" max="16384" width="9.375" style="3" customWidth="1"/>
  </cols>
  <sheetData>
    <row r="1" spans="4:6" ht="18" customHeight="1">
      <c r="D1" s="384" t="s">
        <v>601</v>
      </c>
      <c r="F1" s="2"/>
    </row>
    <row r="2" spans="1:6" ht="18.75" customHeight="1">
      <c r="A2" s="424" t="s">
        <v>0</v>
      </c>
      <c r="B2" s="424"/>
      <c r="C2" s="424"/>
      <c r="D2" s="424"/>
      <c r="E2" s="424"/>
      <c r="F2" s="424"/>
    </row>
    <row r="3" spans="1:6" ht="12.75">
      <c r="A3" s="425" t="s">
        <v>1</v>
      </c>
      <c r="B3" s="425"/>
      <c r="C3" s="425"/>
      <c r="D3" s="425"/>
      <c r="E3" s="425"/>
      <c r="F3" s="425"/>
    </row>
    <row r="4" spans="1:6" ht="12.75">
      <c r="A4" s="426" t="s">
        <v>615</v>
      </c>
      <c r="B4" s="426"/>
      <c r="C4" s="426"/>
      <c r="D4" s="426"/>
      <c r="E4" s="426"/>
      <c r="F4" s="426"/>
    </row>
    <row r="5" spans="1:6" s="4" customFormat="1" ht="13.5" customHeight="1">
      <c r="A5" s="431" t="s">
        <v>2</v>
      </c>
      <c r="B5" s="429"/>
      <c r="C5" s="429"/>
      <c r="D5" s="429" t="s">
        <v>3</v>
      </c>
      <c r="E5" s="429"/>
      <c r="F5" s="430"/>
    </row>
    <row r="6" spans="1:6" s="7" customFormat="1" ht="12.75">
      <c r="A6" s="432" t="s">
        <v>4</v>
      </c>
      <c r="B6" s="427" t="s">
        <v>5</v>
      </c>
      <c r="C6" s="427"/>
      <c r="D6" s="427" t="s">
        <v>4</v>
      </c>
      <c r="E6" s="427" t="s">
        <v>6</v>
      </c>
      <c r="F6" s="428"/>
    </row>
    <row r="7" spans="1:6" s="7" customFormat="1" ht="12" customHeight="1">
      <c r="A7" s="432"/>
      <c r="B7" s="5" t="s">
        <v>7</v>
      </c>
      <c r="C7" s="5" t="s">
        <v>8</v>
      </c>
      <c r="D7" s="427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30</v>
      </c>
      <c r="C11" s="23">
        <v>30</v>
      </c>
      <c r="D11" s="24" t="s">
        <v>15</v>
      </c>
      <c r="E11" s="24">
        <v>1191</v>
      </c>
      <c r="F11" s="21">
        <v>1191</v>
      </c>
    </row>
    <row r="12" spans="1:6" ht="18" customHeight="1">
      <c r="A12" s="25" t="s">
        <v>16</v>
      </c>
      <c r="B12" s="24">
        <v>51</v>
      </c>
      <c r="C12" s="26">
        <v>52</v>
      </c>
      <c r="D12" s="24" t="s">
        <v>17</v>
      </c>
      <c r="E12" s="24"/>
      <c r="F12" s="21"/>
    </row>
    <row r="13" spans="1:6" ht="12.75" customHeight="1">
      <c r="A13" s="25" t="s">
        <v>18</v>
      </c>
      <c r="B13" s="24"/>
      <c r="C13" s="26">
        <v>0</v>
      </c>
      <c r="D13" s="27" t="s">
        <v>19</v>
      </c>
      <c r="E13" s="24"/>
      <c r="F13" s="21"/>
    </row>
    <row r="14" spans="1:6" ht="12.75" customHeight="1">
      <c r="A14" s="25" t="s">
        <v>20</v>
      </c>
      <c r="B14" s="24">
        <v>2</v>
      </c>
      <c r="C14" s="26">
        <v>2</v>
      </c>
      <c r="D14" s="28" t="s">
        <v>21</v>
      </c>
      <c r="E14" s="29">
        <f>SUM(E9:E12)</f>
        <v>1191</v>
      </c>
      <c r="F14" s="29">
        <f>SUM(F9:F12)</f>
        <v>1191</v>
      </c>
    </row>
    <row r="15" spans="1:6" ht="15" customHeight="1">
      <c r="A15" s="25" t="s">
        <v>22</v>
      </c>
      <c r="B15" s="24"/>
      <c r="C15" s="26">
        <v>0</v>
      </c>
      <c r="D15" s="19" t="s">
        <v>23</v>
      </c>
      <c r="E15" s="20"/>
      <c r="F15" s="21"/>
    </row>
    <row r="16" spans="1:6" ht="15" customHeight="1">
      <c r="A16" s="30" t="s">
        <v>24</v>
      </c>
      <c r="B16" s="24"/>
      <c r="C16" s="26">
        <v>0</v>
      </c>
      <c r="D16" s="24" t="s">
        <v>25</v>
      </c>
      <c r="E16" s="20"/>
      <c r="F16" s="21">
        <v>0</v>
      </c>
    </row>
    <row r="17" spans="1:6" ht="15" customHeight="1">
      <c r="A17" s="25" t="s">
        <v>26</v>
      </c>
      <c r="B17" s="24"/>
      <c r="C17" s="26">
        <v>1</v>
      </c>
      <c r="D17" s="24" t="s">
        <v>27</v>
      </c>
      <c r="E17" s="21"/>
      <c r="F17" s="21">
        <v>0</v>
      </c>
    </row>
    <row r="18" spans="1:6" ht="26.25" customHeight="1">
      <c r="A18" s="25" t="s">
        <v>28</v>
      </c>
      <c r="B18" s="24"/>
      <c r="C18" s="26">
        <v>0</v>
      </c>
      <c r="D18" s="24" t="s">
        <v>29</v>
      </c>
      <c r="E18" s="20"/>
      <c r="F18" s="21"/>
    </row>
    <row r="19" spans="1:6" ht="12.75" customHeight="1">
      <c r="A19" s="31" t="s">
        <v>30</v>
      </c>
      <c r="B19" s="32">
        <f>SUM(B9:B18)</f>
        <v>83</v>
      </c>
      <c r="C19" s="32">
        <f>SUM(C11:C18)</f>
        <v>85</v>
      </c>
      <c r="D19" s="33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6"/>
      <c r="D20" s="33" t="s">
        <v>33</v>
      </c>
      <c r="E20" s="24"/>
      <c r="F20" s="21"/>
    </row>
    <row r="21" spans="1:6" ht="12.75" customHeight="1">
      <c r="A21" s="25" t="s">
        <v>34</v>
      </c>
      <c r="B21" s="24"/>
      <c r="C21" s="26"/>
      <c r="D21" s="24" t="s">
        <v>35</v>
      </c>
      <c r="E21" s="400"/>
      <c r="F21" s="399"/>
    </row>
    <row r="22" spans="1:6" ht="12.75" customHeight="1">
      <c r="A22" s="25" t="s">
        <v>36</v>
      </c>
      <c r="B22" s="24"/>
      <c r="C22" s="26">
        <v>0</v>
      </c>
      <c r="D22" s="28" t="s">
        <v>37</v>
      </c>
      <c r="E22" s="29">
        <f>SUM(E16:E21)</f>
        <v>80</v>
      </c>
      <c r="F22" s="29">
        <f>SUM(F16:F21)</f>
        <v>80</v>
      </c>
    </row>
    <row r="23" spans="1:6" ht="12.75" customHeight="1">
      <c r="A23" s="25" t="s">
        <v>38</v>
      </c>
      <c r="B23" s="24"/>
      <c r="C23" s="26">
        <v>0</v>
      </c>
      <c r="D23" s="19" t="s">
        <v>39</v>
      </c>
      <c r="E23" s="20"/>
      <c r="F23" s="21"/>
    </row>
    <row r="24" spans="1:6" ht="12.75">
      <c r="A24" s="25" t="s">
        <v>40</v>
      </c>
      <c r="B24" s="24">
        <v>0</v>
      </c>
      <c r="C24" s="26"/>
      <c r="D24" s="33" t="s">
        <v>41</v>
      </c>
      <c r="E24" s="21">
        <v>154</v>
      </c>
      <c r="F24" s="21">
        <v>130</v>
      </c>
    </row>
    <row r="25" spans="1:6" ht="12.75" customHeight="1">
      <c r="A25" s="31" t="s">
        <v>42</v>
      </c>
      <c r="B25" s="32">
        <f>SUM(B20:B24)</f>
        <v>0</v>
      </c>
      <c r="C25" s="32">
        <f>SUM(C21:C24)</f>
        <v>0</v>
      </c>
      <c r="D25" s="24" t="s">
        <v>43</v>
      </c>
      <c r="E25" s="24">
        <v>154</v>
      </c>
      <c r="F25" s="21">
        <v>130</v>
      </c>
    </row>
    <row r="26" spans="1:6" ht="12.75" customHeight="1">
      <c r="A26" s="16" t="s">
        <v>44</v>
      </c>
      <c r="B26" s="20"/>
      <c r="C26" s="26"/>
      <c r="D26" s="24" t="s">
        <v>45</v>
      </c>
      <c r="E26" s="20"/>
      <c r="F26" s="21"/>
    </row>
    <row r="27" spans="1:6" ht="12.75" customHeight="1">
      <c r="A27" s="25" t="s">
        <v>46</v>
      </c>
      <c r="B27" s="20"/>
      <c r="C27" s="26"/>
      <c r="D27" s="33" t="s">
        <v>47</v>
      </c>
      <c r="E27" s="20">
        <v>-19</v>
      </c>
      <c r="F27" s="21">
        <v>24</v>
      </c>
    </row>
    <row r="28" spans="1:6" ht="12.75" customHeight="1">
      <c r="A28" s="34" t="s">
        <v>48</v>
      </c>
      <c r="B28" s="24">
        <v>497</v>
      </c>
      <c r="C28" s="26">
        <v>497</v>
      </c>
      <c r="D28" s="28" t="s">
        <v>49</v>
      </c>
      <c r="E28" s="29">
        <f>SUM(E25,E26,E27)</f>
        <v>135</v>
      </c>
      <c r="F28" s="29">
        <f>SUM(F25:F27)</f>
        <v>154</v>
      </c>
    </row>
    <row r="29" spans="1:6" ht="12.75" customHeight="1">
      <c r="A29" s="34" t="s">
        <v>50</v>
      </c>
      <c r="B29" s="24"/>
      <c r="C29" s="26"/>
      <c r="D29" s="35" t="s">
        <v>51</v>
      </c>
      <c r="E29" s="29">
        <f>SUM(E14,E22,E28)</f>
        <v>1406</v>
      </c>
      <c r="F29" s="29">
        <f>SUM(F14,F22,F28)</f>
        <v>1425</v>
      </c>
    </row>
    <row r="30" spans="1:6" ht="12.75" customHeight="1">
      <c r="A30" s="34" t="s">
        <v>52</v>
      </c>
      <c r="B30" s="24">
        <v>43</v>
      </c>
      <c r="C30" s="26">
        <v>43</v>
      </c>
      <c r="D30" s="17" t="s">
        <v>53</v>
      </c>
      <c r="E30" s="20"/>
      <c r="F30" s="21"/>
    </row>
    <row r="31" spans="1:6" ht="12.75" customHeight="1">
      <c r="A31" s="34" t="s">
        <v>54</v>
      </c>
      <c r="B31" s="24">
        <v>7</v>
      </c>
      <c r="C31" s="26">
        <v>7</v>
      </c>
      <c r="D31" s="19" t="s">
        <v>55</v>
      </c>
      <c r="E31" s="17"/>
      <c r="F31" s="29">
        <v>0</v>
      </c>
    </row>
    <row r="32" spans="1:6" ht="12.75" customHeight="1">
      <c r="A32" s="25" t="s">
        <v>56</v>
      </c>
      <c r="B32" s="24"/>
      <c r="C32" s="26">
        <v>0</v>
      </c>
      <c r="D32" s="33" t="s">
        <v>57</v>
      </c>
      <c r="E32" s="36"/>
      <c r="F32" s="21"/>
    </row>
    <row r="33" spans="1:6" ht="12.75" customHeight="1">
      <c r="A33" s="37" t="s">
        <v>58</v>
      </c>
      <c r="B33" s="26">
        <v>8</v>
      </c>
      <c r="C33" s="26">
        <v>8</v>
      </c>
      <c r="D33" s="33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6"/>
      <c r="D34" s="38" t="s">
        <v>61</v>
      </c>
      <c r="E34" s="24"/>
      <c r="F34" s="21">
        <v>0</v>
      </c>
    </row>
    <row r="35" spans="1:6" ht="12.75" customHeight="1">
      <c r="A35" s="34" t="s">
        <v>62</v>
      </c>
      <c r="B35" s="24">
        <f>328+10</f>
        <v>338</v>
      </c>
      <c r="C35" s="26">
        <v>326</v>
      </c>
      <c r="D35" s="24" t="s">
        <v>63</v>
      </c>
      <c r="E35" s="24"/>
      <c r="F35" s="21">
        <v>0</v>
      </c>
    </row>
    <row r="36" spans="1:6" ht="12.75" customHeight="1">
      <c r="A36" s="34" t="s">
        <v>64</v>
      </c>
      <c r="B36" s="24"/>
      <c r="C36" s="26"/>
      <c r="D36" s="24" t="s">
        <v>65</v>
      </c>
      <c r="E36" s="24"/>
      <c r="F36" s="21"/>
    </row>
    <row r="37" spans="1:6" ht="12.75" customHeight="1">
      <c r="A37" s="34" t="s">
        <v>66</v>
      </c>
      <c r="B37" s="400"/>
      <c r="C37" s="26"/>
      <c r="D37" s="24" t="s">
        <v>67</v>
      </c>
      <c r="E37" s="24"/>
      <c r="F37" s="21">
        <v>0</v>
      </c>
    </row>
    <row r="38" spans="1:6" ht="12.75" customHeight="1">
      <c r="A38" s="39" t="s">
        <v>68</v>
      </c>
      <c r="B38" s="18">
        <f>SUM(B28:B37)</f>
        <v>893</v>
      </c>
      <c r="C38" s="18">
        <f>SUM(C27:C37)</f>
        <v>881</v>
      </c>
      <c r="D38" s="24" t="s">
        <v>69</v>
      </c>
      <c r="E38" s="24"/>
      <c r="F38" s="21">
        <v>0</v>
      </c>
    </row>
    <row r="39" spans="1:6" ht="12.75" customHeight="1">
      <c r="A39" s="40" t="s">
        <v>70</v>
      </c>
      <c r="B39" s="20"/>
      <c r="C39" s="26"/>
      <c r="D39" s="41" t="s">
        <v>30</v>
      </c>
      <c r="E39" s="29">
        <f>SUM(E31:E38)</f>
        <v>0</v>
      </c>
      <c r="F39" s="29">
        <f>SUM(F31:F38)</f>
        <v>0</v>
      </c>
    </row>
    <row r="40" spans="1:6" ht="12.75" customHeight="1">
      <c r="A40" s="37" t="s">
        <v>71</v>
      </c>
      <c r="B40" s="20"/>
      <c r="C40" s="26">
        <v>0</v>
      </c>
      <c r="D40" s="19" t="s">
        <v>72</v>
      </c>
      <c r="E40" s="24"/>
      <c r="F40" s="21"/>
    </row>
    <row r="41" spans="1:6" ht="12.75" customHeight="1">
      <c r="A41" s="40" t="s">
        <v>608</v>
      </c>
      <c r="B41" s="20">
        <v>14</v>
      </c>
      <c r="C41" s="26">
        <v>14</v>
      </c>
      <c r="D41" s="35" t="s">
        <v>73</v>
      </c>
      <c r="E41" s="29">
        <f>SUM(E39,E40)</f>
        <v>0</v>
      </c>
      <c r="F41" s="29">
        <f>SUM(F39)</f>
        <v>0</v>
      </c>
    </row>
    <row r="42" spans="1:6" ht="12.75" customHeight="1">
      <c r="A42" s="39" t="s">
        <v>74</v>
      </c>
      <c r="B42" s="18">
        <f>SUM(B40:B41)</f>
        <v>14</v>
      </c>
      <c r="C42" s="18">
        <f>SUM(C40:C41)</f>
        <v>14</v>
      </c>
      <c r="D42" s="17" t="s">
        <v>75</v>
      </c>
      <c r="E42" s="24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2" t="s">
        <v>51</v>
      </c>
      <c r="B44" s="18">
        <f>SUM(B19,B25,B38,B42,B43)</f>
        <v>990</v>
      </c>
      <c r="C44" s="18">
        <f>SUM(C19,C25,C38,C42,C43)</f>
        <v>980</v>
      </c>
      <c r="D44" s="33" t="s">
        <v>78</v>
      </c>
      <c r="E44" s="400"/>
      <c r="F44" s="21"/>
    </row>
    <row r="45" spans="1:6" ht="12.75" customHeight="1">
      <c r="A45" s="43" t="s">
        <v>79</v>
      </c>
      <c r="B45" s="17"/>
      <c r="C45" s="18">
        <v>0</v>
      </c>
      <c r="D45" s="33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6"/>
      <c r="D46" s="38" t="s">
        <v>61</v>
      </c>
      <c r="E46" s="17">
        <v>0</v>
      </c>
      <c r="F46" s="29"/>
    </row>
    <row r="47" spans="1:6" ht="12.75" customHeight="1">
      <c r="A47" s="25" t="s">
        <v>82</v>
      </c>
      <c r="B47" s="24">
        <v>0</v>
      </c>
      <c r="C47" s="26"/>
      <c r="D47" s="24" t="s">
        <v>83</v>
      </c>
      <c r="E47" s="405">
        <v>5</v>
      </c>
      <c r="F47" s="29">
        <v>1</v>
      </c>
    </row>
    <row r="48" spans="1:6" ht="12.75" customHeight="1">
      <c r="A48" s="25" t="s">
        <v>84</v>
      </c>
      <c r="B48" s="24"/>
      <c r="C48" s="26">
        <v>0</v>
      </c>
      <c r="D48" s="24" t="s">
        <v>85</v>
      </c>
      <c r="E48" s="20">
        <v>0</v>
      </c>
      <c r="F48" s="21">
        <v>0</v>
      </c>
    </row>
    <row r="49" spans="1:6" ht="15" customHeight="1">
      <c r="A49" s="25" t="s">
        <v>86</v>
      </c>
      <c r="B49" s="24"/>
      <c r="C49" s="26">
        <v>0</v>
      </c>
      <c r="D49" s="24" t="s">
        <v>87</v>
      </c>
      <c r="E49" s="24">
        <v>4</v>
      </c>
      <c r="F49" s="21">
        <v>2</v>
      </c>
    </row>
    <row r="50" spans="1:6" ht="12.75" customHeight="1">
      <c r="A50" s="30" t="s">
        <v>88</v>
      </c>
      <c r="B50" s="24"/>
      <c r="C50" s="26">
        <v>0</v>
      </c>
      <c r="D50" s="24" t="s">
        <v>89</v>
      </c>
      <c r="E50" s="400">
        <v>1</v>
      </c>
      <c r="F50" s="21">
        <v>1</v>
      </c>
    </row>
    <row r="51" spans="1:6" ht="12.75" customHeight="1">
      <c r="A51" s="30" t="s">
        <v>90</v>
      </c>
      <c r="B51" s="24"/>
      <c r="C51" s="26"/>
      <c r="D51" s="24" t="s">
        <v>91</v>
      </c>
      <c r="E51" s="24"/>
      <c r="F51" s="21"/>
    </row>
    <row r="52" spans="1:6" ht="12.75" customHeight="1">
      <c r="A52" s="25" t="s">
        <v>92</v>
      </c>
      <c r="B52" s="24"/>
      <c r="C52" s="26">
        <v>0</v>
      </c>
      <c r="D52" s="24" t="s">
        <v>93</v>
      </c>
      <c r="E52" s="24">
        <v>10</v>
      </c>
      <c r="F52" s="21">
        <v>10</v>
      </c>
    </row>
    <row r="53" spans="1:6" ht="12.75" customHeight="1">
      <c r="A53" s="25" t="s">
        <v>94</v>
      </c>
      <c r="B53" s="24"/>
      <c r="C53" s="26"/>
      <c r="D53" s="24" t="s">
        <v>95</v>
      </c>
      <c r="E53" s="24"/>
      <c r="F53" s="21"/>
    </row>
    <row r="54" spans="1:6" ht="12.75" customHeight="1">
      <c r="A54" s="39" t="s">
        <v>30</v>
      </c>
      <c r="B54" s="18">
        <f>SUM(B45:B53)</f>
        <v>0</v>
      </c>
      <c r="C54" s="18">
        <f>SUM(C45:C53)</f>
        <v>0</v>
      </c>
      <c r="D54" s="41" t="s">
        <v>30</v>
      </c>
      <c r="E54" s="29">
        <f>SUM(E44:E52)-E46</f>
        <v>20</v>
      </c>
      <c r="F54" s="29">
        <f>SUM(F44:F52)-F46</f>
        <v>14</v>
      </c>
    </row>
    <row r="55" spans="1:6" ht="12.75" customHeight="1">
      <c r="A55" s="16" t="s">
        <v>96</v>
      </c>
      <c r="B55" s="20"/>
      <c r="C55" s="26">
        <v>0</v>
      </c>
      <c r="D55" s="19" t="s">
        <v>72</v>
      </c>
      <c r="E55" s="24"/>
      <c r="F55" s="21"/>
    </row>
    <row r="56" spans="1:6" ht="12.75" customHeight="1">
      <c r="A56" s="25" t="s">
        <v>97</v>
      </c>
      <c r="B56" s="411">
        <v>140</v>
      </c>
      <c r="C56" s="26">
        <v>144</v>
      </c>
      <c r="D56" s="35" t="s">
        <v>98</v>
      </c>
      <c r="E56" s="29">
        <f>SUM(E42,E54)</f>
        <v>20</v>
      </c>
      <c r="F56" s="29">
        <f>SUM(F54)</f>
        <v>14</v>
      </c>
    </row>
    <row r="57" spans="1:6" ht="12.75" customHeight="1">
      <c r="A57" s="25" t="s">
        <v>99</v>
      </c>
      <c r="B57" s="411"/>
      <c r="C57" s="26">
        <v>0</v>
      </c>
      <c r="D57" s="24"/>
      <c r="E57" s="24"/>
      <c r="F57" s="21"/>
    </row>
    <row r="58" spans="1:6" ht="12.75" customHeight="1">
      <c r="A58" s="25" t="s">
        <v>100</v>
      </c>
      <c r="B58" s="24"/>
      <c r="C58" s="26">
        <v>0</v>
      </c>
      <c r="D58" s="24"/>
      <c r="E58" s="24"/>
      <c r="F58" s="21"/>
    </row>
    <row r="59" spans="1:6" ht="12.75" customHeight="1">
      <c r="A59" s="25" t="s">
        <v>101</v>
      </c>
      <c r="B59" s="24"/>
      <c r="C59" s="26">
        <v>0</v>
      </c>
      <c r="D59" s="24"/>
      <c r="E59" s="20"/>
      <c r="F59" s="21"/>
    </row>
    <row r="60" spans="1:6" ht="12.75" customHeight="1">
      <c r="A60" s="25" t="s">
        <v>102</v>
      </c>
      <c r="B60" s="400">
        <v>2</v>
      </c>
      <c r="C60" s="26">
        <v>2</v>
      </c>
      <c r="D60" s="24"/>
      <c r="E60" s="20"/>
      <c r="F60" s="29"/>
    </row>
    <row r="61" spans="1:6" ht="12.75" customHeight="1">
      <c r="A61" s="25" t="s">
        <v>103</v>
      </c>
      <c r="B61" s="24">
        <v>138</v>
      </c>
      <c r="C61" s="26">
        <v>128</v>
      </c>
      <c r="D61" s="24"/>
      <c r="E61" s="17"/>
      <c r="F61" s="29"/>
    </row>
    <row r="62" spans="1:6" ht="12.75" customHeight="1">
      <c r="A62" s="39" t="s">
        <v>42</v>
      </c>
      <c r="B62" s="18">
        <f>SUM(B55:B61)</f>
        <v>280</v>
      </c>
      <c r="C62" s="18">
        <f>SUM(C55:C61)</f>
        <v>274</v>
      </c>
      <c r="D62" s="17"/>
      <c r="E62" s="17"/>
      <c r="F62" s="29"/>
    </row>
    <row r="63" spans="1:6" ht="12.75" customHeight="1">
      <c r="A63" s="16" t="s">
        <v>104</v>
      </c>
      <c r="B63" s="20"/>
      <c r="C63" s="26"/>
      <c r="D63" s="24"/>
      <c r="E63" s="24"/>
      <c r="F63" s="29"/>
    </row>
    <row r="64" spans="1:6" ht="12.75">
      <c r="A64" s="25" t="s">
        <v>105</v>
      </c>
      <c r="B64" s="24"/>
      <c r="C64" s="26"/>
      <c r="D64" s="17"/>
      <c r="E64" s="17"/>
      <c r="F64" s="29"/>
    </row>
    <row r="65" spans="1:6" ht="12.75" customHeight="1">
      <c r="A65" s="25" t="s">
        <v>106</v>
      </c>
      <c r="B65" s="24"/>
      <c r="C65" s="26">
        <v>0</v>
      </c>
      <c r="D65" s="24"/>
      <c r="E65" s="17"/>
      <c r="F65" s="29"/>
    </row>
    <row r="66" spans="1:6" ht="12.75" customHeight="1">
      <c r="A66" s="25" t="s">
        <v>107</v>
      </c>
      <c r="B66" s="24"/>
      <c r="C66" s="26"/>
      <c r="D66" s="24"/>
      <c r="E66" s="17"/>
      <c r="F66" s="29"/>
    </row>
    <row r="67" spans="1:6" ht="12.75" customHeight="1">
      <c r="A67" s="25" t="s">
        <v>108</v>
      </c>
      <c r="B67" s="24"/>
      <c r="C67" s="26"/>
      <c r="D67" s="24"/>
      <c r="E67" s="17"/>
      <c r="F67" s="29"/>
    </row>
    <row r="68" spans="1:6" ht="12.75" customHeight="1">
      <c r="A68" s="25" t="s">
        <v>109</v>
      </c>
      <c r="B68" s="24"/>
      <c r="C68" s="26">
        <v>0</v>
      </c>
      <c r="D68" s="24"/>
      <c r="E68" s="17"/>
      <c r="F68" s="29"/>
    </row>
    <row r="69" spans="1:6" ht="12.75" customHeight="1">
      <c r="A69" s="39" t="s">
        <v>68</v>
      </c>
      <c r="B69" s="18">
        <f>SUM(B65:B68)</f>
        <v>0</v>
      </c>
      <c r="C69" s="18">
        <f>SUM(C65:C68)</f>
        <v>0</v>
      </c>
      <c r="D69" s="24"/>
      <c r="E69" s="24"/>
      <c r="F69" s="21"/>
    </row>
    <row r="70" spans="1:6" ht="12.75" customHeight="1">
      <c r="A70" s="16" t="s">
        <v>110</v>
      </c>
      <c r="B70" s="20"/>
      <c r="C70" s="26">
        <v>0</v>
      </c>
      <c r="D70" s="24"/>
      <c r="E70" s="24"/>
      <c r="F70" s="21"/>
    </row>
    <row r="71" spans="1:6" ht="12.75" customHeight="1">
      <c r="A71" s="25" t="s">
        <v>111</v>
      </c>
      <c r="B71" s="24">
        <v>0</v>
      </c>
      <c r="C71" s="26">
        <v>9</v>
      </c>
      <c r="D71" s="24"/>
      <c r="E71" s="24"/>
      <c r="F71" s="21"/>
    </row>
    <row r="72" spans="1:6" ht="12.75" customHeight="1">
      <c r="A72" s="25" t="s">
        <v>112</v>
      </c>
      <c r="B72" s="24">
        <v>156</v>
      </c>
      <c r="C72" s="26">
        <v>176</v>
      </c>
      <c r="D72" s="24"/>
      <c r="E72" s="24"/>
      <c r="F72" s="21"/>
    </row>
    <row r="73" spans="1:6" ht="12.75" customHeight="1">
      <c r="A73" s="25" t="s">
        <v>113</v>
      </c>
      <c r="B73" s="24"/>
      <c r="C73" s="26">
        <v>0</v>
      </c>
      <c r="D73" s="24"/>
      <c r="E73" s="24"/>
      <c r="F73" s="21"/>
    </row>
    <row r="74" spans="1:6" ht="12.75" customHeight="1">
      <c r="A74" s="25" t="s">
        <v>114</v>
      </c>
      <c r="B74" s="24"/>
      <c r="C74" s="26"/>
      <c r="D74" s="24"/>
      <c r="E74" s="24"/>
      <c r="F74" s="21"/>
    </row>
    <row r="75" spans="1:6" ht="12.75" customHeight="1">
      <c r="A75" s="39" t="s">
        <v>115</v>
      </c>
      <c r="B75" s="18">
        <f>SUM(B70:B74)</f>
        <v>156</v>
      </c>
      <c r="C75" s="18">
        <f>SUM(C70:C74)</f>
        <v>185</v>
      </c>
      <c r="D75" s="24"/>
      <c r="E75" s="24"/>
      <c r="F75" s="21"/>
    </row>
    <row r="76" spans="1:6" ht="12.75" customHeight="1">
      <c r="A76" s="16" t="s">
        <v>116</v>
      </c>
      <c r="B76" s="19"/>
      <c r="C76" s="18"/>
      <c r="D76" s="24"/>
      <c r="E76" s="24"/>
      <c r="F76" s="21"/>
    </row>
    <row r="77" spans="1:6" ht="12.75" customHeight="1">
      <c r="A77" s="42" t="s">
        <v>73</v>
      </c>
      <c r="B77" s="18">
        <f>SUM(B54,B62,B69,B75,B76)</f>
        <v>436</v>
      </c>
      <c r="C77" s="18">
        <f>SUM(C54,C62,C69,C75,C76)</f>
        <v>459</v>
      </c>
      <c r="D77" s="24"/>
      <c r="E77" s="24"/>
      <c r="F77" s="21"/>
    </row>
    <row r="78" spans="1:6" ht="12.75" customHeight="1">
      <c r="A78" s="42" t="s">
        <v>117</v>
      </c>
      <c r="B78" s="18">
        <f>SUM(B44,B77)</f>
        <v>1426</v>
      </c>
      <c r="C78" s="18">
        <f>SUM(C44,C77)</f>
        <v>1439</v>
      </c>
      <c r="D78" s="35" t="s">
        <v>118</v>
      </c>
      <c r="E78" s="29">
        <f>SUM(E29,E41,E56)</f>
        <v>1426</v>
      </c>
      <c r="F78" s="29">
        <f>SUM(F29,F41,F56)</f>
        <v>1439</v>
      </c>
    </row>
    <row r="79" spans="1:6" ht="12.75" customHeight="1">
      <c r="A79" s="43" t="s">
        <v>119</v>
      </c>
      <c r="B79" s="17"/>
      <c r="C79" s="18"/>
      <c r="D79" s="17" t="s">
        <v>120</v>
      </c>
      <c r="E79" s="17"/>
      <c r="F79" s="29"/>
    </row>
    <row r="80" spans="1:6" ht="12.75">
      <c r="A80" s="44"/>
      <c r="B80" s="44"/>
      <c r="C80" s="44"/>
      <c r="D80" s="44"/>
      <c r="E80" s="44"/>
      <c r="F80" s="45"/>
    </row>
    <row r="81" spans="1:5" ht="12.75">
      <c r="A81" s="413">
        <v>40479</v>
      </c>
      <c r="B81" s="46" t="s">
        <v>121</v>
      </c>
      <c r="D81" s="47" t="s">
        <v>122</v>
      </c>
      <c r="E81" s="48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48.375" style="144" customWidth="1"/>
    <col min="2" max="2" width="24.625" style="144" customWidth="1"/>
    <col min="3" max="3" width="20.50390625" style="144" customWidth="1"/>
    <col min="4" max="16384" width="9.375" style="144" customWidth="1"/>
  </cols>
  <sheetData>
    <row r="1" spans="1:3" ht="12.75">
      <c r="A1" s="291"/>
      <c r="B1" s="291"/>
      <c r="C1" s="291" t="s">
        <v>482</v>
      </c>
    </row>
    <row r="2" spans="1:3" ht="12.75">
      <c r="A2" s="507" t="s">
        <v>271</v>
      </c>
      <c r="B2" s="507"/>
      <c r="C2" s="507"/>
    </row>
    <row r="3" spans="1:3" ht="12.75">
      <c r="A3" s="507" t="s">
        <v>483</v>
      </c>
      <c r="B3" s="507"/>
      <c r="C3" s="507"/>
    </row>
    <row r="4" spans="1:3" ht="12.75">
      <c r="A4" s="507" t="str">
        <f>'БАЛАНС-9м.'!A3:F3</f>
        <v>на "БУЛГАР ЧЕХ ИНВЕСТ ХОЛДИНГ" АД - СМОЛЯН</v>
      </c>
      <c r="B4" s="507"/>
      <c r="C4" s="507"/>
    </row>
    <row r="5" spans="1:3" ht="12.75">
      <c r="A5" s="507" t="str">
        <f>'БАЛАНС-9м.'!A4:F4</f>
        <v>към 30.09.2010</v>
      </c>
      <c r="B5" s="507"/>
      <c r="C5" s="507"/>
    </row>
    <row r="6" spans="1:3" ht="13.5" thickBot="1">
      <c r="A6" s="291" t="s">
        <v>484</v>
      </c>
      <c r="B6" s="291"/>
      <c r="C6" s="291" t="s">
        <v>372</v>
      </c>
    </row>
    <row r="7" spans="1:3" ht="13.5" thickBot="1">
      <c r="A7" s="503" t="s">
        <v>485</v>
      </c>
      <c r="B7" s="505" t="s">
        <v>486</v>
      </c>
      <c r="C7" s="506"/>
    </row>
    <row r="8" spans="1:3" ht="13.5" thickBot="1">
      <c r="A8" s="504"/>
      <c r="B8" s="294" t="s">
        <v>487</v>
      </c>
      <c r="C8" s="295" t="s">
        <v>488</v>
      </c>
    </row>
    <row r="9" spans="1:3" ht="13.5" thickBot="1">
      <c r="A9" s="296" t="s">
        <v>9</v>
      </c>
      <c r="B9" s="292">
        <v>1</v>
      </c>
      <c r="C9" s="293">
        <v>2</v>
      </c>
    </row>
    <row r="10" spans="1:3" ht="12.75">
      <c r="A10" s="297" t="s">
        <v>598</v>
      </c>
      <c r="B10" s="298"/>
      <c r="C10" s="299"/>
    </row>
    <row r="11" spans="1:3" ht="12.75">
      <c r="A11" s="300" t="s">
        <v>489</v>
      </c>
      <c r="B11" s="301">
        <v>6</v>
      </c>
      <c r="C11" s="302">
        <v>6</v>
      </c>
    </row>
    <row r="12" spans="1:3" ht="12.75">
      <c r="A12" s="300" t="s">
        <v>490</v>
      </c>
      <c r="B12" s="301">
        <v>20</v>
      </c>
      <c r="C12" s="302">
        <v>11</v>
      </c>
    </row>
    <row r="13" spans="1:3" ht="12.75">
      <c r="A13" s="300" t="s">
        <v>491</v>
      </c>
      <c r="B13" s="303"/>
      <c r="C13" s="304"/>
    </row>
    <row r="14" spans="1:3" ht="12.75">
      <c r="A14" s="300" t="s">
        <v>492</v>
      </c>
      <c r="B14" s="303"/>
      <c r="C14" s="304"/>
    </row>
    <row r="15" spans="1:3" ht="13.5" thickBot="1">
      <c r="A15" s="305" t="s">
        <v>493</v>
      </c>
      <c r="B15" s="306"/>
      <c r="C15" s="307"/>
    </row>
    <row r="16" spans="1:3" ht="13.5" thickBot="1">
      <c r="A16" s="308" t="s">
        <v>494</v>
      </c>
      <c r="B16" s="409">
        <f>SUM(B11:B15)</f>
        <v>26</v>
      </c>
      <c r="C16" s="410">
        <f>SUM(C11:C15)</f>
        <v>17</v>
      </c>
    </row>
    <row r="17" spans="1:3" ht="12.75">
      <c r="A17" s="297" t="s">
        <v>495</v>
      </c>
      <c r="B17" s="298"/>
      <c r="C17" s="299"/>
    </row>
    <row r="18" spans="1:3" ht="12.75">
      <c r="A18" s="300" t="s">
        <v>496</v>
      </c>
      <c r="B18" s="303"/>
      <c r="C18" s="304"/>
    </row>
    <row r="19" spans="1:3" ht="12.75">
      <c r="A19" s="300" t="s">
        <v>497</v>
      </c>
      <c r="B19" s="301"/>
      <c r="C19" s="302"/>
    </row>
    <row r="20" spans="1:3" ht="12.75">
      <c r="A20" s="300" t="s">
        <v>498</v>
      </c>
      <c r="B20" s="303"/>
      <c r="C20" s="304"/>
    </row>
    <row r="21" spans="1:3" ht="12.75">
      <c r="A21" s="300" t="s">
        <v>499</v>
      </c>
      <c r="B21" s="303"/>
      <c r="C21" s="304"/>
    </row>
    <row r="22" spans="1:3" ht="12.75">
      <c r="A22" s="300" t="s">
        <v>500</v>
      </c>
      <c r="B22" s="303"/>
      <c r="C22" s="304"/>
    </row>
    <row r="23" spans="1:3" ht="12.75">
      <c r="A23" s="300" t="s">
        <v>501</v>
      </c>
      <c r="B23" s="303"/>
      <c r="C23" s="304"/>
    </row>
    <row r="24" spans="1:3" ht="12.75">
      <c r="A24" s="300" t="s">
        <v>497</v>
      </c>
      <c r="B24" s="303"/>
      <c r="C24" s="304"/>
    </row>
    <row r="25" spans="1:3" ht="12.75">
      <c r="A25" s="300" t="s">
        <v>498</v>
      </c>
      <c r="B25" s="303"/>
      <c r="C25" s="304"/>
    </row>
    <row r="26" spans="1:3" ht="12.75">
      <c r="A26" s="300" t="s">
        <v>499</v>
      </c>
      <c r="B26" s="303"/>
      <c r="C26" s="304"/>
    </row>
    <row r="27" spans="1:3" ht="12.75">
      <c r="A27" s="300" t="s">
        <v>500</v>
      </c>
      <c r="B27" s="303"/>
      <c r="C27" s="304"/>
    </row>
    <row r="28" spans="1:3" ht="12.75">
      <c r="A28" s="300" t="s">
        <v>502</v>
      </c>
      <c r="B28" s="303"/>
      <c r="C28" s="304"/>
    </row>
    <row r="29" spans="1:3" ht="12.75">
      <c r="A29" s="300" t="s">
        <v>503</v>
      </c>
      <c r="B29" s="303"/>
      <c r="C29" s="304"/>
    </row>
    <row r="30" spans="1:3" ht="12.75">
      <c r="A30" s="300" t="s">
        <v>504</v>
      </c>
      <c r="B30" s="303"/>
      <c r="C30" s="304"/>
    </row>
    <row r="31" spans="1:3" ht="12.75">
      <c r="A31" s="300" t="s">
        <v>505</v>
      </c>
      <c r="B31" s="303"/>
      <c r="C31" s="304"/>
    </row>
    <row r="32" spans="1:3" ht="13.5" thickBot="1">
      <c r="A32" s="305" t="s">
        <v>506</v>
      </c>
      <c r="B32" s="306"/>
      <c r="C32" s="391"/>
    </row>
    <row r="33" spans="1:3" ht="27" customHeight="1" thickBot="1">
      <c r="A33" s="308" t="s">
        <v>507</v>
      </c>
      <c r="B33" s="309">
        <f>SUM(B17:B32)</f>
        <v>0</v>
      </c>
      <c r="C33" s="309">
        <f>SUM(C17:C32)</f>
        <v>0</v>
      </c>
    </row>
    <row r="34" spans="1:3" ht="12.75">
      <c r="A34" s="291" t="s">
        <v>270</v>
      </c>
      <c r="B34" s="291"/>
      <c r="C34" s="291"/>
    </row>
    <row r="35" spans="1:3" ht="12.75">
      <c r="A35" s="413">
        <f>'БАЛАНС-9м.'!A81</f>
        <v>40479</v>
      </c>
      <c r="B35" s="310" t="s">
        <v>508</v>
      </c>
      <c r="C35" s="310" t="s">
        <v>509</v>
      </c>
    </row>
    <row r="36" spans="1:3" ht="12.75">
      <c r="A36" s="310"/>
      <c r="B36" s="310"/>
      <c r="C36" s="310"/>
    </row>
    <row r="37" spans="1:3" ht="12.75">
      <c r="A37" s="310"/>
      <c r="B37" s="310"/>
      <c r="C37" s="310"/>
    </row>
    <row r="38" spans="1:3" ht="12.75">
      <c r="A38" s="310"/>
      <c r="B38" s="310"/>
      <c r="C38" s="310"/>
    </row>
    <row r="39" spans="1:3" ht="12.75">
      <c r="A39" s="310"/>
      <c r="B39" s="310"/>
      <c r="C39" s="310"/>
    </row>
    <row r="40" spans="1:3" ht="12.75">
      <c r="A40" s="310"/>
      <c r="B40" s="310"/>
      <c r="C40" s="310"/>
    </row>
    <row r="41" spans="1:3" ht="12.75">
      <c r="A41" s="310"/>
      <c r="B41" s="310"/>
      <c r="C41" s="310"/>
    </row>
    <row r="42" spans="1:3" ht="12.75">
      <c r="A42" s="310"/>
      <c r="B42" s="310"/>
      <c r="C42" s="310"/>
    </row>
    <row r="43" ht="12.75">
      <c r="B43" s="310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52.50390625" style="144" customWidth="1"/>
    <col min="2" max="2" width="31.00390625" style="144" customWidth="1"/>
    <col min="3" max="16384" width="9.375" style="144" customWidth="1"/>
  </cols>
  <sheetData>
    <row r="1" spans="1:2" ht="17.25" customHeight="1">
      <c r="A1" s="311"/>
      <c r="B1" s="311" t="s">
        <v>510</v>
      </c>
    </row>
    <row r="2" spans="1:2" ht="17.25" customHeight="1">
      <c r="A2" s="508" t="s">
        <v>271</v>
      </c>
      <c r="B2" s="508"/>
    </row>
    <row r="3" spans="1:2" ht="12.75">
      <c r="A3" s="508" t="s">
        <v>511</v>
      </c>
      <c r="B3" s="508"/>
    </row>
    <row r="4" spans="1:2" ht="15.75" customHeight="1">
      <c r="A4" s="508" t="str">
        <f>'БАЛАНС-9м.'!A3:F3</f>
        <v>на "БУЛГАР ЧЕХ ИНВЕСТ ХОЛДИНГ" АД - СМОЛЯН</v>
      </c>
      <c r="B4" s="508"/>
    </row>
    <row r="5" spans="1:2" ht="12.75">
      <c r="A5" s="508" t="str">
        <f>'БАЛАНС-9м.'!A4:F4</f>
        <v>към 30.09.2010</v>
      </c>
      <c r="B5" s="508"/>
    </row>
    <row r="6" spans="1:2" ht="13.5" thickBot="1">
      <c r="A6" s="311"/>
      <c r="B6" s="312" t="s">
        <v>372</v>
      </c>
    </row>
    <row r="7" spans="1:2" ht="33" customHeight="1">
      <c r="A7" s="313" t="s">
        <v>229</v>
      </c>
      <c r="B7" s="314" t="s">
        <v>512</v>
      </c>
    </row>
    <row r="8" spans="1:2" ht="12.75">
      <c r="A8" s="315" t="s">
        <v>513</v>
      </c>
      <c r="B8" s="316" t="s">
        <v>456</v>
      </c>
    </row>
    <row r="9" spans="1:2" ht="20.25" customHeight="1">
      <c r="A9" s="317" t="s">
        <v>514</v>
      </c>
      <c r="B9" s="318"/>
    </row>
    <row r="10" spans="1:2" ht="14.25" customHeight="1">
      <c r="A10" s="319" t="s">
        <v>515</v>
      </c>
      <c r="B10" s="318"/>
    </row>
    <row r="11" spans="1:2" ht="15" customHeight="1">
      <c r="A11" s="319" t="s">
        <v>182</v>
      </c>
      <c r="B11" s="320"/>
    </row>
    <row r="12" spans="1:2" ht="14.25" customHeight="1">
      <c r="A12" s="321" t="s">
        <v>516</v>
      </c>
      <c r="B12" s="320">
        <f>SUM(B11)</f>
        <v>0</v>
      </c>
    </row>
    <row r="13" spans="1:2" ht="17.25" customHeight="1">
      <c r="A13" s="317" t="s">
        <v>517</v>
      </c>
      <c r="B13" s="318"/>
    </row>
    <row r="14" spans="1:2" ht="18" customHeight="1">
      <c r="A14" s="319" t="s">
        <v>518</v>
      </c>
      <c r="B14" s="318"/>
    </row>
    <row r="15" spans="1:2" ht="12.75" customHeight="1">
      <c r="A15" s="319" t="s">
        <v>519</v>
      </c>
      <c r="B15" s="318"/>
    </row>
    <row r="16" spans="1:2" ht="12.75">
      <c r="A16" s="319" t="s">
        <v>520</v>
      </c>
      <c r="B16" s="318"/>
    </row>
    <row r="17" spans="1:2" ht="14.25" customHeight="1" thickBot="1">
      <c r="A17" s="322" t="s">
        <v>521</v>
      </c>
      <c r="B17" s="323"/>
    </row>
    <row r="18" spans="1:2" ht="12.75">
      <c r="A18" s="311"/>
      <c r="B18" s="311"/>
    </row>
    <row r="19" spans="1:2" ht="12.75">
      <c r="A19" s="311"/>
      <c r="B19" s="311"/>
    </row>
    <row r="20" spans="1:2" ht="12.75">
      <c r="A20" s="311"/>
      <c r="B20" s="311"/>
    </row>
    <row r="21" spans="1:2" ht="30.75" customHeight="1">
      <c r="A21" s="413">
        <f>'БАЛАНС-9м.'!A81</f>
        <v>40479</v>
      </c>
      <c r="B21" s="311" t="s">
        <v>522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5">
      <selection activeCell="A5" sqref="A5:D5"/>
    </sheetView>
  </sheetViews>
  <sheetFormatPr defaultColWidth="9.00390625" defaultRowHeight="12.75"/>
  <cols>
    <col min="1" max="1" width="15.125" style="144" customWidth="1"/>
    <col min="2" max="2" width="54.625" style="144" customWidth="1"/>
    <col min="3" max="3" width="0.12890625" style="144" hidden="1" customWidth="1"/>
    <col min="4" max="4" width="18.375" style="144" customWidth="1"/>
    <col min="5" max="16384" width="9.375" style="144" customWidth="1"/>
  </cols>
  <sheetData>
    <row r="1" spans="1:4" ht="16.5" customHeight="1">
      <c r="A1" s="324"/>
      <c r="C1" s="509" t="s">
        <v>523</v>
      </c>
      <c r="D1" s="509"/>
    </row>
    <row r="2" spans="1:4" ht="19.5" customHeight="1">
      <c r="A2" s="512" t="s">
        <v>271</v>
      </c>
      <c r="B2" s="512"/>
      <c r="C2" s="512"/>
      <c r="D2" s="512"/>
    </row>
    <row r="3" spans="1:4" ht="16.5" customHeight="1">
      <c r="A3" s="512" t="s">
        <v>524</v>
      </c>
      <c r="B3" s="512"/>
      <c r="C3" s="512"/>
      <c r="D3" s="512"/>
    </row>
    <row r="4" spans="1:4" ht="16.5" customHeight="1">
      <c r="A4" s="512" t="str">
        <f>'БАЛАНС-9м.'!A3:F3</f>
        <v>на "БУЛГАР ЧЕХ ИНВЕСТ ХОЛДИНГ" АД - СМОЛЯН</v>
      </c>
      <c r="B4" s="512"/>
      <c r="C4" s="512"/>
      <c r="D4" s="512"/>
    </row>
    <row r="5" spans="1:4" ht="15" customHeight="1">
      <c r="A5" s="513" t="str">
        <f>'БАЛАНС-9м.'!A4:F4</f>
        <v>към 30.09.2010</v>
      </c>
      <c r="B5" s="513"/>
      <c r="C5" s="513"/>
      <c r="D5" s="513"/>
    </row>
    <row r="6" spans="1:4" ht="13.5" thickBot="1">
      <c r="A6" s="324"/>
      <c r="B6" s="324"/>
      <c r="C6" s="324"/>
      <c r="D6" s="324" t="s">
        <v>525</v>
      </c>
    </row>
    <row r="7" spans="1:4" ht="30" customHeight="1" thickBot="1">
      <c r="A7" s="325"/>
      <c r="B7" s="326" t="s">
        <v>229</v>
      </c>
      <c r="C7" s="327" t="s">
        <v>526</v>
      </c>
      <c r="D7" s="328" t="s">
        <v>512</v>
      </c>
    </row>
    <row r="8" spans="1:4" ht="13.5" thickBot="1">
      <c r="A8" s="325"/>
      <c r="B8" s="326" t="s">
        <v>243</v>
      </c>
      <c r="C8" s="326" t="s">
        <v>527</v>
      </c>
      <c r="D8" s="328">
        <v>1</v>
      </c>
    </row>
    <row r="9" spans="1:4" ht="19.5" customHeight="1">
      <c r="A9" s="329" t="s">
        <v>528</v>
      </c>
      <c r="B9" s="330" t="s">
        <v>529</v>
      </c>
      <c r="C9" s="331"/>
      <c r="D9" s="408">
        <v>154</v>
      </c>
    </row>
    <row r="10" spans="1:4" ht="15.75" customHeight="1">
      <c r="A10" s="332" t="s">
        <v>530</v>
      </c>
      <c r="B10" s="333" t="s">
        <v>531</v>
      </c>
      <c r="C10" s="334"/>
      <c r="D10" s="408">
        <v>130</v>
      </c>
    </row>
    <row r="11" spans="1:4" ht="18.75" customHeight="1">
      <c r="A11" s="332" t="s">
        <v>532</v>
      </c>
      <c r="B11" s="333" t="s">
        <v>533</v>
      </c>
      <c r="C11" s="334"/>
      <c r="D11" s="336"/>
    </row>
    <row r="12" spans="1:4" ht="17.25" customHeight="1">
      <c r="A12" s="337" t="s">
        <v>292</v>
      </c>
      <c r="B12" s="334" t="s">
        <v>534</v>
      </c>
      <c r="C12" s="334"/>
      <c r="D12" s="335">
        <v>24</v>
      </c>
    </row>
    <row r="13" spans="1:4" ht="30" customHeight="1">
      <c r="A13" s="337" t="s">
        <v>294</v>
      </c>
      <c r="B13" s="334" t="s">
        <v>535</v>
      </c>
      <c r="C13" s="334"/>
      <c r="D13" s="336"/>
    </row>
    <row r="14" spans="1:4" ht="18.75" customHeight="1">
      <c r="A14" s="337" t="s">
        <v>296</v>
      </c>
      <c r="B14" s="334" t="s">
        <v>536</v>
      </c>
      <c r="C14" s="334"/>
      <c r="D14" s="335"/>
    </row>
    <row r="15" spans="1:4" ht="17.25" customHeight="1">
      <c r="A15" s="337" t="s">
        <v>298</v>
      </c>
      <c r="B15" s="334" t="s">
        <v>537</v>
      </c>
      <c r="C15" s="334"/>
      <c r="D15" s="336"/>
    </row>
    <row r="16" spans="1:4" ht="18" customHeight="1">
      <c r="A16" s="337"/>
      <c r="B16" s="338" t="s">
        <v>440</v>
      </c>
      <c r="C16" s="334"/>
      <c r="D16" s="339">
        <f>SUM(D12:D15)</f>
        <v>24</v>
      </c>
    </row>
    <row r="17" spans="1:4" ht="18.75" customHeight="1">
      <c r="A17" s="332" t="s">
        <v>314</v>
      </c>
      <c r="B17" s="333" t="s">
        <v>538</v>
      </c>
      <c r="C17" s="334"/>
      <c r="D17" s="336"/>
    </row>
    <row r="18" spans="1:4" ht="17.25" customHeight="1">
      <c r="A18" s="337" t="s">
        <v>292</v>
      </c>
      <c r="B18" s="334" t="s">
        <v>539</v>
      </c>
      <c r="C18" s="334"/>
      <c r="D18" s="335"/>
    </row>
    <row r="19" spans="1:4" ht="14.25" customHeight="1">
      <c r="A19" s="337" t="s">
        <v>294</v>
      </c>
      <c r="B19" s="334" t="s">
        <v>540</v>
      </c>
      <c r="C19" s="334"/>
      <c r="D19" s="335"/>
    </row>
    <row r="20" spans="1:4" ht="13.5" customHeight="1">
      <c r="A20" s="337" t="s">
        <v>296</v>
      </c>
      <c r="B20" s="334" t="s">
        <v>541</v>
      </c>
      <c r="C20" s="334"/>
      <c r="D20" s="335"/>
    </row>
    <row r="21" spans="1:4" ht="12.75" customHeight="1">
      <c r="A21" s="337"/>
      <c r="B21" s="334" t="s">
        <v>542</v>
      </c>
      <c r="C21" s="334"/>
      <c r="D21" s="336"/>
    </row>
    <row r="22" spans="1:4" ht="12.75">
      <c r="A22" s="337" t="s">
        <v>298</v>
      </c>
      <c r="B22" s="334" t="s">
        <v>543</v>
      </c>
      <c r="C22" s="334"/>
      <c r="D22" s="336"/>
    </row>
    <row r="23" spans="1:4" ht="15.75" customHeight="1">
      <c r="A23" s="337" t="s">
        <v>300</v>
      </c>
      <c r="B23" s="334" t="s">
        <v>544</v>
      </c>
      <c r="C23" s="334"/>
      <c r="D23" s="335"/>
    </row>
    <row r="24" spans="1:4" ht="13.5" customHeight="1">
      <c r="A24" s="337" t="s">
        <v>302</v>
      </c>
      <c r="B24" s="334" t="s">
        <v>545</v>
      </c>
      <c r="C24" s="334"/>
      <c r="D24" s="335"/>
    </row>
    <row r="25" spans="1:4" ht="14.25" customHeight="1">
      <c r="A25" s="337" t="s">
        <v>304</v>
      </c>
      <c r="B25" s="334" t="s">
        <v>529</v>
      </c>
      <c r="C25" s="334"/>
      <c r="D25" s="335"/>
    </row>
    <row r="26" spans="1:4" ht="14.25" customHeight="1">
      <c r="A26" s="337"/>
      <c r="B26" s="338" t="s">
        <v>546</v>
      </c>
      <c r="C26" s="334"/>
      <c r="D26" s="339">
        <f>SUM(D17:D25)</f>
        <v>0</v>
      </c>
    </row>
    <row r="27" spans="1:4" ht="15" customHeight="1">
      <c r="A27" s="332" t="s">
        <v>322</v>
      </c>
      <c r="B27" s="333" t="s">
        <v>547</v>
      </c>
      <c r="C27" s="334"/>
      <c r="D27" s="418">
        <f>SUM(-D26,D16)+D10</f>
        <v>154</v>
      </c>
    </row>
    <row r="28" spans="1:4" ht="12.75" customHeight="1">
      <c r="A28" s="340" t="s">
        <v>548</v>
      </c>
      <c r="B28" s="341" t="s">
        <v>549</v>
      </c>
      <c r="C28" s="334"/>
      <c r="D28" s="339"/>
    </row>
    <row r="29" spans="1:4" ht="16.5" customHeight="1">
      <c r="A29" s="332" t="s">
        <v>530</v>
      </c>
      <c r="B29" s="333" t="s">
        <v>550</v>
      </c>
      <c r="C29" s="334"/>
      <c r="D29" s="335"/>
    </row>
    <row r="30" spans="1:4" ht="13.5" customHeight="1">
      <c r="A30" s="332" t="s">
        <v>532</v>
      </c>
      <c r="B30" s="333" t="s">
        <v>551</v>
      </c>
      <c r="C30" s="334"/>
      <c r="D30" s="336"/>
    </row>
    <row r="31" spans="1:4" ht="13.5" customHeight="1">
      <c r="A31" s="337" t="s">
        <v>292</v>
      </c>
      <c r="B31" s="334" t="s">
        <v>552</v>
      </c>
      <c r="C31" s="334"/>
      <c r="D31" s="335"/>
    </row>
    <row r="32" spans="1:4" ht="12.75">
      <c r="A32" s="337" t="s">
        <v>294</v>
      </c>
      <c r="B32" s="334" t="s">
        <v>553</v>
      </c>
      <c r="C32" s="334"/>
      <c r="D32" s="336"/>
    </row>
    <row r="33" spans="1:4" ht="15" customHeight="1">
      <c r="A33" s="342"/>
      <c r="B33" s="341" t="s">
        <v>403</v>
      </c>
      <c r="C33" s="334"/>
      <c r="D33" s="339">
        <f>SUM(D31:D32)</f>
        <v>0</v>
      </c>
    </row>
    <row r="34" spans="1:4" ht="12" customHeight="1">
      <c r="A34" s="332" t="s">
        <v>554</v>
      </c>
      <c r="B34" s="333" t="s">
        <v>555</v>
      </c>
      <c r="C34" s="334"/>
      <c r="D34" s="336"/>
    </row>
    <row r="35" spans="1:4" ht="15" customHeight="1">
      <c r="A35" s="337" t="s">
        <v>292</v>
      </c>
      <c r="B35" s="334" t="s">
        <v>556</v>
      </c>
      <c r="C35" s="334"/>
      <c r="D35" s="335"/>
    </row>
    <row r="36" spans="1:4" ht="12.75">
      <c r="A36" s="343" t="s">
        <v>294</v>
      </c>
      <c r="B36" s="344" t="s">
        <v>231</v>
      </c>
      <c r="C36" s="344"/>
      <c r="D36" s="345"/>
    </row>
    <row r="37" spans="1:4" ht="12.75">
      <c r="A37" s="343" t="s">
        <v>296</v>
      </c>
      <c r="B37" s="344" t="s">
        <v>230</v>
      </c>
      <c r="C37" s="344"/>
      <c r="D37" s="345"/>
    </row>
    <row r="38" spans="1:4" ht="12.75">
      <c r="A38" s="343"/>
      <c r="B38" s="346" t="s">
        <v>546</v>
      </c>
      <c r="C38" s="344"/>
      <c r="D38" s="347">
        <f>SUM(D34:D37)</f>
        <v>0</v>
      </c>
    </row>
    <row r="39" spans="1:4" ht="20.25" customHeight="1">
      <c r="A39" s="348" t="s">
        <v>322</v>
      </c>
      <c r="B39" s="349" t="s">
        <v>557</v>
      </c>
      <c r="C39" s="344"/>
      <c r="D39" s="350">
        <f>SUM(D38,D33)</f>
        <v>0</v>
      </c>
    </row>
    <row r="40" spans="1:4" ht="12.75">
      <c r="A40" s="351" t="s">
        <v>558</v>
      </c>
      <c r="B40" s="352" t="s">
        <v>559</v>
      </c>
      <c r="C40" s="344"/>
      <c r="D40" s="345"/>
    </row>
    <row r="41" spans="1:4" ht="12.75">
      <c r="A41" s="343" t="s">
        <v>292</v>
      </c>
      <c r="B41" s="344" t="s">
        <v>560</v>
      </c>
      <c r="C41" s="344"/>
      <c r="D41" s="350"/>
    </row>
    <row r="42" spans="1:4" ht="13.5" thickBot="1">
      <c r="A42" s="353" t="s">
        <v>294</v>
      </c>
      <c r="B42" s="354" t="s">
        <v>561</v>
      </c>
      <c r="C42" s="354"/>
      <c r="D42" s="392">
        <v>19</v>
      </c>
    </row>
    <row r="43" spans="1:4" ht="12.75">
      <c r="A43" s="355"/>
      <c r="B43" s="355"/>
      <c r="C43" s="355"/>
      <c r="D43" s="355"/>
    </row>
    <row r="44" spans="1:4" ht="38.25" customHeight="1">
      <c r="A44" s="510" t="s">
        <v>599</v>
      </c>
      <c r="B44" s="510"/>
      <c r="C44" s="510"/>
      <c r="D44" s="510"/>
    </row>
    <row r="45" spans="1:4" ht="12.75">
      <c r="A45" s="355"/>
      <c r="B45" s="355"/>
      <c r="C45" s="355"/>
      <c r="D45" s="355"/>
    </row>
    <row r="46" spans="1:4" ht="12.75">
      <c r="A46" s="355"/>
      <c r="B46" s="355"/>
      <c r="C46" s="355"/>
      <c r="D46" s="355"/>
    </row>
    <row r="47" spans="1:4" ht="12.75">
      <c r="A47" s="413">
        <f>'БАЛАНС-9м.'!A81</f>
        <v>40479</v>
      </c>
      <c r="B47" s="356" t="s">
        <v>562</v>
      </c>
      <c r="C47" s="511" t="s">
        <v>563</v>
      </c>
      <c r="D47" s="511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5">
      <selection activeCell="C72" sqref="C72"/>
    </sheetView>
  </sheetViews>
  <sheetFormatPr defaultColWidth="9.00390625" defaultRowHeight="12.75"/>
  <cols>
    <col min="1" max="1" width="45.00390625" style="144" customWidth="1"/>
    <col min="2" max="7" width="13.625" style="144" customWidth="1"/>
    <col min="8" max="16384" width="9.375" style="144" customWidth="1"/>
  </cols>
  <sheetData>
    <row r="1" spans="1:7" ht="12.75" customHeight="1">
      <c r="A1" s="357"/>
      <c r="E1" s="357"/>
      <c r="F1" s="515" t="s">
        <v>564</v>
      </c>
      <c r="G1" s="515"/>
    </row>
    <row r="2" spans="1:7" ht="12.75" customHeight="1">
      <c r="A2" s="514" t="s">
        <v>565</v>
      </c>
      <c r="B2" s="514"/>
      <c r="C2" s="514"/>
      <c r="D2" s="514"/>
      <c r="E2" s="514"/>
      <c r="F2" s="514"/>
      <c r="G2" s="514"/>
    </row>
    <row r="3" spans="1:7" ht="12.75">
      <c r="A3" s="514" t="s">
        <v>566</v>
      </c>
      <c r="B3" s="514"/>
      <c r="C3" s="514"/>
      <c r="D3" s="514"/>
      <c r="E3" s="514"/>
      <c r="F3" s="514"/>
      <c r="G3" s="514"/>
    </row>
    <row r="4" spans="1:7" ht="18.75" customHeight="1">
      <c r="A4" s="514" t="str">
        <f>'БАЛАНС-9м.'!A3:F3</f>
        <v>на "БУЛГАР ЧЕХ ИНВЕСТ ХОЛДИНГ" АД - СМОЛЯН</v>
      </c>
      <c r="B4" s="514"/>
      <c r="C4" s="514"/>
      <c r="D4" s="514"/>
      <c r="E4" s="514"/>
      <c r="F4" s="514"/>
      <c r="G4" s="514"/>
    </row>
    <row r="5" spans="1:7" ht="12.75">
      <c r="A5" s="514" t="str">
        <f>'БАЛАНС-9м.'!A4:F4</f>
        <v>към 30.09.2010</v>
      </c>
      <c r="B5" s="514"/>
      <c r="C5" s="514"/>
      <c r="D5" s="514"/>
      <c r="E5" s="514"/>
      <c r="F5" s="514"/>
      <c r="G5" s="514"/>
    </row>
    <row r="6" spans="1:7" ht="13.5" thickBot="1">
      <c r="A6" s="357"/>
      <c r="B6" s="358"/>
      <c r="C6" s="358"/>
      <c r="D6" s="358"/>
      <c r="E6" s="358"/>
      <c r="F6" s="357"/>
      <c r="G6" s="357" t="s">
        <v>372</v>
      </c>
    </row>
    <row r="7" spans="1:7" ht="21" customHeight="1" thickBot="1">
      <c r="A7" s="517" t="s">
        <v>567</v>
      </c>
      <c r="B7" s="518" t="s">
        <v>568</v>
      </c>
      <c r="C7" s="518"/>
      <c r="D7" s="518"/>
      <c r="E7" s="518" t="s">
        <v>569</v>
      </c>
      <c r="F7" s="518"/>
      <c r="G7" s="519"/>
    </row>
    <row r="8" spans="1:7" ht="24.75" customHeight="1" thickBot="1">
      <c r="A8" s="517"/>
      <c r="B8" s="518" t="s">
        <v>570</v>
      </c>
      <c r="C8" s="520" t="s">
        <v>571</v>
      </c>
      <c r="D8" s="521"/>
      <c r="E8" s="518" t="s">
        <v>572</v>
      </c>
      <c r="F8" s="520" t="s">
        <v>573</v>
      </c>
      <c r="G8" s="522"/>
    </row>
    <row r="9" spans="1:7" ht="35.25" customHeight="1" thickBot="1">
      <c r="A9" s="517"/>
      <c r="B9" s="518"/>
      <c r="C9" s="362" t="s">
        <v>574</v>
      </c>
      <c r="D9" s="362" t="s">
        <v>575</v>
      </c>
      <c r="E9" s="518"/>
      <c r="F9" s="360" t="s">
        <v>574</v>
      </c>
      <c r="G9" s="363" t="s">
        <v>575</v>
      </c>
    </row>
    <row r="10" spans="1:7" ht="13.5" thickBot="1">
      <c r="A10" s="359">
        <v>1</v>
      </c>
      <c r="B10" s="360">
        <v>3</v>
      </c>
      <c r="C10" s="360">
        <v>4</v>
      </c>
      <c r="D10" s="360">
        <v>5</v>
      </c>
      <c r="E10" s="360">
        <v>6</v>
      </c>
      <c r="F10" s="360">
        <v>7</v>
      </c>
      <c r="G10" s="361">
        <v>8</v>
      </c>
    </row>
    <row r="11" spans="1:7" ht="12.75">
      <c r="A11" s="364" t="s">
        <v>576</v>
      </c>
      <c r="B11" s="365"/>
      <c r="C11" s="365"/>
      <c r="D11" s="365"/>
      <c r="E11" s="365"/>
      <c r="F11" s="365"/>
      <c r="G11" s="366"/>
    </row>
    <row r="12" spans="1:7" ht="12.75">
      <c r="A12" s="367" t="s">
        <v>577</v>
      </c>
      <c r="B12" s="368"/>
      <c r="C12" s="368"/>
      <c r="D12" s="368"/>
      <c r="E12" s="368"/>
      <c r="F12" s="368"/>
      <c r="G12" s="369"/>
    </row>
    <row r="13" spans="1:7" ht="28.5" customHeight="1">
      <c r="A13" s="370" t="s">
        <v>578</v>
      </c>
      <c r="B13" s="368"/>
      <c r="C13" s="368"/>
      <c r="D13" s="368"/>
      <c r="E13" s="368"/>
      <c r="F13" s="368"/>
      <c r="G13" s="369"/>
    </row>
    <row r="14" spans="1:7" ht="16.5" customHeight="1">
      <c r="A14" s="370" t="s">
        <v>579</v>
      </c>
      <c r="B14" s="368"/>
      <c r="C14" s="368"/>
      <c r="D14" s="368"/>
      <c r="E14" s="368"/>
      <c r="F14" s="368"/>
      <c r="G14" s="369"/>
    </row>
    <row r="15" spans="1:7" ht="13.5" customHeight="1">
      <c r="A15" s="370" t="s">
        <v>580</v>
      </c>
      <c r="B15" s="368"/>
      <c r="C15" s="368"/>
      <c r="D15" s="368"/>
      <c r="E15" s="368"/>
      <c r="F15" s="368"/>
      <c r="G15" s="369"/>
    </row>
    <row r="16" spans="1:7" ht="12.75">
      <c r="A16" s="370" t="s">
        <v>581</v>
      </c>
      <c r="B16" s="368"/>
      <c r="C16" s="368"/>
      <c r="D16" s="368"/>
      <c r="E16" s="368"/>
      <c r="F16" s="368"/>
      <c r="G16" s="369"/>
    </row>
    <row r="17" spans="1:7" ht="12.75">
      <c r="A17" s="370" t="s">
        <v>582</v>
      </c>
      <c r="B17" s="368"/>
      <c r="C17" s="368"/>
      <c r="D17" s="368"/>
      <c r="E17" s="368">
        <v>138</v>
      </c>
      <c r="F17" s="368"/>
      <c r="G17" s="369">
        <v>14</v>
      </c>
    </row>
    <row r="18" spans="1:7" ht="13.5" thickBot="1">
      <c r="A18" s="371" t="s">
        <v>583</v>
      </c>
      <c r="B18" s="372"/>
      <c r="C18" s="372"/>
      <c r="D18" s="372"/>
      <c r="E18" s="372"/>
      <c r="F18" s="372"/>
      <c r="G18" s="373"/>
    </row>
    <row r="19" spans="1:7" ht="17.25" customHeight="1" thickBot="1">
      <c r="A19" s="374" t="s">
        <v>584</v>
      </c>
      <c r="B19" s="362">
        <f aca="true" t="shared" si="0" ref="B19:G19">SUM(B13:B18)</f>
        <v>0</v>
      </c>
      <c r="C19" s="362">
        <f t="shared" si="0"/>
        <v>0</v>
      </c>
      <c r="D19" s="362">
        <f t="shared" si="0"/>
        <v>0</v>
      </c>
      <c r="E19" s="362">
        <f t="shared" si="0"/>
        <v>138</v>
      </c>
      <c r="F19" s="412">
        <f t="shared" si="0"/>
        <v>0</v>
      </c>
      <c r="G19" s="417">
        <f t="shared" si="0"/>
        <v>14</v>
      </c>
    </row>
    <row r="20" spans="1:7" ht="12.75">
      <c r="A20" s="375" t="s">
        <v>585</v>
      </c>
      <c r="B20" s="365"/>
      <c r="C20" s="365"/>
      <c r="D20" s="365"/>
      <c r="E20" s="365"/>
      <c r="F20" s="365"/>
      <c r="G20" s="366"/>
    </row>
    <row r="21" spans="1:7" ht="18.75" customHeight="1">
      <c r="A21" s="376" t="s">
        <v>586</v>
      </c>
      <c r="B21" s="368"/>
      <c r="C21" s="368"/>
      <c r="D21" s="368"/>
      <c r="E21" s="368"/>
      <c r="F21" s="368"/>
      <c r="G21" s="369"/>
    </row>
    <row r="22" spans="1:7" ht="12.75">
      <c r="A22" s="367" t="s">
        <v>577</v>
      </c>
      <c r="B22" s="368"/>
      <c r="C22" s="368"/>
      <c r="D22" s="368"/>
      <c r="E22" s="368"/>
      <c r="F22" s="368"/>
      <c r="G22" s="369"/>
    </row>
    <row r="23" spans="1:7" ht="28.5" customHeight="1">
      <c r="A23" s="370" t="s">
        <v>578</v>
      </c>
      <c r="B23" s="368"/>
      <c r="C23" s="368"/>
      <c r="D23" s="368"/>
      <c r="E23" s="368"/>
      <c r="F23" s="368"/>
      <c r="G23" s="369"/>
    </row>
    <row r="24" spans="1:7" ht="17.25" customHeight="1">
      <c r="A24" s="370" t="s">
        <v>579</v>
      </c>
      <c r="B24" s="368"/>
      <c r="C24" s="368"/>
      <c r="D24" s="368"/>
      <c r="E24" s="368"/>
      <c r="F24" s="368"/>
      <c r="G24" s="369"/>
    </row>
    <row r="25" spans="1:7" ht="13.5" customHeight="1">
      <c r="A25" s="370" t="s">
        <v>580</v>
      </c>
      <c r="B25" s="368"/>
      <c r="C25" s="368"/>
      <c r="D25" s="368"/>
      <c r="E25" s="368"/>
      <c r="F25" s="368"/>
      <c r="G25" s="369"/>
    </row>
    <row r="26" spans="1:7" ht="12.75">
      <c r="A26" s="370" t="s">
        <v>581</v>
      </c>
      <c r="B26" s="368"/>
      <c r="C26" s="368"/>
      <c r="D26" s="368"/>
      <c r="E26" s="368"/>
      <c r="F26" s="368"/>
      <c r="G26" s="369"/>
    </row>
    <row r="27" spans="1:7" ht="12.75">
      <c r="A27" s="370" t="s">
        <v>582</v>
      </c>
      <c r="B27" s="368"/>
      <c r="C27" s="368"/>
      <c r="D27" s="368"/>
      <c r="E27" s="368"/>
      <c r="F27" s="368"/>
      <c r="G27" s="369"/>
    </row>
    <row r="28" spans="1:7" ht="13.5" thickBot="1">
      <c r="A28" s="371" t="s">
        <v>583</v>
      </c>
      <c r="B28" s="372"/>
      <c r="C28" s="372"/>
      <c r="D28" s="372"/>
      <c r="E28" s="372"/>
      <c r="F28" s="372"/>
      <c r="G28" s="373"/>
    </row>
    <row r="29" spans="1:7" ht="15" customHeight="1" thickBot="1">
      <c r="A29" s="374" t="s">
        <v>584</v>
      </c>
      <c r="B29" s="362"/>
      <c r="C29" s="362"/>
      <c r="D29" s="362"/>
      <c r="E29" s="362"/>
      <c r="F29" s="362"/>
      <c r="G29" s="363"/>
    </row>
    <row r="30" spans="1:7" ht="12.75">
      <c r="A30" s="375" t="s">
        <v>585</v>
      </c>
      <c r="B30" s="365"/>
      <c r="C30" s="365"/>
      <c r="D30" s="365"/>
      <c r="E30" s="365"/>
      <c r="F30" s="365"/>
      <c r="G30" s="366"/>
    </row>
    <row r="31" spans="1:7" ht="15" customHeight="1">
      <c r="A31" s="377" t="s">
        <v>587</v>
      </c>
      <c r="B31" s="368"/>
      <c r="C31" s="368"/>
      <c r="D31" s="368"/>
      <c r="E31" s="368"/>
      <c r="F31" s="368"/>
      <c r="G31" s="369"/>
    </row>
    <row r="32" spans="1:7" ht="12.75">
      <c r="A32" s="378" t="s">
        <v>577</v>
      </c>
      <c r="B32" s="368"/>
      <c r="C32" s="368"/>
      <c r="D32" s="368"/>
      <c r="E32" s="368"/>
      <c r="F32" s="368"/>
      <c r="G32" s="369"/>
    </row>
    <row r="33" spans="1:7" ht="30" customHeight="1">
      <c r="A33" s="370" t="s">
        <v>578</v>
      </c>
      <c r="B33" s="368"/>
      <c r="C33" s="368"/>
      <c r="D33" s="368"/>
      <c r="E33" s="368"/>
      <c r="F33" s="368"/>
      <c r="G33" s="369"/>
    </row>
    <row r="34" spans="1:7" ht="18.75" customHeight="1">
      <c r="A34" s="370" t="s">
        <v>588</v>
      </c>
      <c r="B34" s="368"/>
      <c r="C34" s="368"/>
      <c r="D34" s="368"/>
      <c r="E34" s="368"/>
      <c r="F34" s="368"/>
      <c r="G34" s="369"/>
    </row>
    <row r="35" spans="1:7" ht="18" customHeight="1">
      <c r="A35" s="370" t="s">
        <v>589</v>
      </c>
      <c r="B35" s="368"/>
      <c r="C35" s="368"/>
      <c r="D35" s="368"/>
      <c r="E35" s="368"/>
      <c r="F35" s="368"/>
      <c r="G35" s="369"/>
    </row>
    <row r="36" spans="1:7" ht="12.75">
      <c r="A36" s="370" t="s">
        <v>581</v>
      </c>
      <c r="B36" s="368"/>
      <c r="C36" s="368"/>
      <c r="D36" s="368"/>
      <c r="E36" s="368"/>
      <c r="F36" s="368"/>
      <c r="G36" s="369"/>
    </row>
    <row r="37" spans="1:7" ht="12.75">
      <c r="A37" s="370" t="s">
        <v>582</v>
      </c>
      <c r="B37" s="368"/>
      <c r="C37" s="368"/>
      <c r="D37" s="368"/>
      <c r="E37" s="368"/>
      <c r="F37" s="368"/>
      <c r="G37" s="369"/>
    </row>
    <row r="38" spans="1:7" ht="13.5" thickBot="1">
      <c r="A38" s="371" t="s">
        <v>583</v>
      </c>
      <c r="B38" s="372"/>
      <c r="C38" s="372"/>
      <c r="D38" s="372"/>
      <c r="E38" s="372"/>
      <c r="F38" s="372"/>
      <c r="G38" s="373"/>
    </row>
    <row r="39" spans="1:7" ht="18.75" customHeight="1" thickBot="1">
      <c r="A39" s="374" t="s">
        <v>584</v>
      </c>
      <c r="B39" s="362"/>
      <c r="C39" s="362"/>
      <c r="D39" s="362"/>
      <c r="E39" s="362"/>
      <c r="F39" s="362"/>
      <c r="G39" s="363"/>
    </row>
    <row r="40" spans="1:7" ht="12.75">
      <c r="A40" s="375" t="s">
        <v>585</v>
      </c>
      <c r="B40" s="365"/>
      <c r="C40" s="365"/>
      <c r="D40" s="365"/>
      <c r="E40" s="365"/>
      <c r="F40" s="365"/>
      <c r="G40" s="366"/>
    </row>
    <row r="41" spans="1:7" ht="19.5" customHeight="1">
      <c r="A41" s="376" t="s">
        <v>590</v>
      </c>
      <c r="B41" s="368"/>
      <c r="C41" s="368"/>
      <c r="D41" s="368"/>
      <c r="E41" s="368"/>
      <c r="F41" s="368"/>
      <c r="G41" s="369"/>
    </row>
    <row r="42" spans="1:7" ht="12.75">
      <c r="A42" s="367" t="s">
        <v>577</v>
      </c>
      <c r="B42" s="368"/>
      <c r="C42" s="368"/>
      <c r="D42" s="368"/>
      <c r="E42" s="368"/>
      <c r="F42" s="368"/>
      <c r="G42" s="369"/>
    </row>
    <row r="43" spans="1:7" ht="28.5" customHeight="1">
      <c r="A43" s="370" t="s">
        <v>578</v>
      </c>
      <c r="B43" s="368"/>
      <c r="C43" s="368"/>
      <c r="D43" s="368"/>
      <c r="E43" s="368"/>
      <c r="F43" s="368"/>
      <c r="G43" s="369"/>
    </row>
    <row r="44" spans="1:7" ht="15" customHeight="1">
      <c r="A44" s="370" t="s">
        <v>579</v>
      </c>
      <c r="B44" s="368"/>
      <c r="C44" s="368"/>
      <c r="D44" s="368"/>
      <c r="E44" s="368"/>
      <c r="F44" s="368"/>
      <c r="G44" s="369"/>
    </row>
    <row r="45" spans="1:7" ht="15.75" customHeight="1">
      <c r="A45" s="370" t="s">
        <v>591</v>
      </c>
      <c r="B45" s="368"/>
      <c r="C45" s="368"/>
      <c r="D45" s="368"/>
      <c r="E45" s="368"/>
      <c r="F45" s="368"/>
      <c r="G45" s="369"/>
    </row>
    <row r="46" spans="1:7" ht="12.75">
      <c r="A46" s="370" t="s">
        <v>581</v>
      </c>
      <c r="B46" s="368"/>
      <c r="C46" s="368"/>
      <c r="D46" s="368"/>
      <c r="E46" s="368"/>
      <c r="F46" s="368"/>
      <c r="G46" s="369"/>
    </row>
    <row r="47" spans="1:7" ht="12.75">
      <c r="A47" s="370" t="s">
        <v>582</v>
      </c>
      <c r="B47" s="368"/>
      <c r="C47" s="368"/>
      <c r="D47" s="368"/>
      <c r="E47" s="368"/>
      <c r="F47" s="368"/>
      <c r="G47" s="369"/>
    </row>
    <row r="48" spans="1:7" ht="13.5" thickBot="1">
      <c r="A48" s="371" t="s">
        <v>583</v>
      </c>
      <c r="B48" s="372"/>
      <c r="C48" s="372"/>
      <c r="D48" s="372"/>
      <c r="E48" s="372"/>
      <c r="F48" s="372"/>
      <c r="G48" s="373"/>
    </row>
    <row r="49" spans="1:7" ht="15.75" customHeight="1" thickBot="1">
      <c r="A49" s="374" t="s">
        <v>584</v>
      </c>
      <c r="B49" s="362"/>
      <c r="C49" s="362"/>
      <c r="D49" s="362"/>
      <c r="E49" s="362"/>
      <c r="F49" s="362"/>
      <c r="G49" s="363"/>
    </row>
    <row r="50" spans="1:7" ht="12.75">
      <c r="A50" s="375" t="s">
        <v>585</v>
      </c>
      <c r="B50" s="365"/>
      <c r="C50" s="365"/>
      <c r="D50" s="365"/>
      <c r="E50" s="365"/>
      <c r="F50" s="365"/>
      <c r="G50" s="366"/>
    </row>
    <row r="51" spans="1:7" ht="20.25" customHeight="1">
      <c r="A51" s="376" t="s">
        <v>592</v>
      </c>
      <c r="B51" s="368"/>
      <c r="C51" s="368"/>
      <c r="D51" s="368"/>
      <c r="E51" s="368"/>
      <c r="F51" s="368"/>
      <c r="G51" s="369"/>
    </row>
    <row r="52" spans="1:7" ht="12.75">
      <c r="A52" s="367" t="s">
        <v>577</v>
      </c>
      <c r="B52" s="368"/>
      <c r="C52" s="368"/>
      <c r="D52" s="368"/>
      <c r="E52" s="368"/>
      <c r="F52" s="368"/>
      <c r="G52" s="369"/>
    </row>
    <row r="53" spans="1:7" ht="25.5" customHeight="1">
      <c r="A53" s="370" t="s">
        <v>593</v>
      </c>
      <c r="B53" s="368"/>
      <c r="C53" s="368"/>
      <c r="D53" s="368"/>
      <c r="E53" s="368"/>
      <c r="F53" s="368"/>
      <c r="G53" s="369"/>
    </row>
    <row r="54" spans="1:7" ht="14.25" customHeight="1">
      <c r="A54" s="370" t="s">
        <v>594</v>
      </c>
      <c r="B54" s="368"/>
      <c r="C54" s="368"/>
      <c r="D54" s="368"/>
      <c r="E54" s="368"/>
      <c r="F54" s="368"/>
      <c r="G54" s="369"/>
    </row>
    <row r="55" spans="1:7" ht="16.5" customHeight="1">
      <c r="A55" s="370" t="s">
        <v>589</v>
      </c>
      <c r="B55" s="368"/>
      <c r="C55" s="368"/>
      <c r="D55" s="368"/>
      <c r="E55" s="368"/>
      <c r="F55" s="368"/>
      <c r="G55" s="369"/>
    </row>
    <row r="56" spans="1:7" ht="12.75">
      <c r="A56" s="370" t="s">
        <v>581</v>
      </c>
      <c r="B56" s="368"/>
      <c r="C56" s="368"/>
      <c r="D56" s="368"/>
      <c r="E56" s="368"/>
      <c r="F56" s="368"/>
      <c r="G56" s="369"/>
    </row>
    <row r="57" spans="1:7" ht="12.75">
      <c r="A57" s="370" t="s">
        <v>582</v>
      </c>
      <c r="B57" s="368"/>
      <c r="C57" s="368"/>
      <c r="D57" s="368"/>
      <c r="E57" s="368">
        <f>62+76</f>
        <v>138</v>
      </c>
      <c r="F57" s="368"/>
      <c r="G57" s="369">
        <f>6+8</f>
        <v>14</v>
      </c>
    </row>
    <row r="58" spans="1:7" ht="13.5" thickBot="1">
      <c r="A58" s="371" t="s">
        <v>583</v>
      </c>
      <c r="B58" s="372"/>
      <c r="C58" s="372"/>
      <c r="D58" s="372"/>
      <c r="E58" s="372"/>
      <c r="F58" s="372"/>
      <c r="G58" s="373"/>
    </row>
    <row r="59" spans="1:7" ht="18.75" customHeight="1" thickBot="1">
      <c r="A59" s="374" t="s">
        <v>584</v>
      </c>
      <c r="B59" s="362">
        <f aca="true" t="shared" si="1" ref="B59:G59">SUM(B53:B58)</f>
        <v>0</v>
      </c>
      <c r="C59" s="362">
        <f t="shared" si="1"/>
        <v>0</v>
      </c>
      <c r="D59" s="362">
        <f t="shared" si="1"/>
        <v>0</v>
      </c>
      <c r="E59" s="362">
        <f t="shared" si="1"/>
        <v>138</v>
      </c>
      <c r="F59" s="412">
        <f t="shared" si="1"/>
        <v>0</v>
      </c>
      <c r="G59" s="417">
        <f t="shared" si="1"/>
        <v>14</v>
      </c>
    </row>
    <row r="60" spans="1:7" ht="13.5" thickBot="1">
      <c r="A60" s="379" t="s">
        <v>585</v>
      </c>
      <c r="B60" s="380"/>
      <c r="C60" s="380"/>
      <c r="D60" s="380"/>
      <c r="E60" s="380"/>
      <c r="F60" s="380"/>
      <c r="G60" s="381"/>
    </row>
    <row r="61" spans="1:7" ht="12.75">
      <c r="A61" s="357"/>
      <c r="B61" s="357"/>
      <c r="C61" s="357"/>
      <c r="D61" s="357"/>
      <c r="E61" s="357"/>
      <c r="F61" s="357"/>
      <c r="G61" s="357"/>
    </row>
    <row r="62" spans="1:7" ht="12.75">
      <c r="A62" s="413">
        <f>'БАЛАНС-9м.'!A81</f>
        <v>40479</v>
      </c>
      <c r="B62" s="516" t="s">
        <v>595</v>
      </c>
      <c r="C62" s="516"/>
      <c r="D62" s="382"/>
      <c r="E62" s="516" t="s">
        <v>596</v>
      </c>
      <c r="F62" s="516"/>
      <c r="G62" s="516"/>
    </row>
  </sheetData>
  <sheetProtection/>
  <mergeCells count="14">
    <mergeCell ref="B8:B9"/>
    <mergeCell ref="C8:D8"/>
    <mergeCell ref="E8:E9"/>
    <mergeCell ref="F8:G8"/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28">
      <selection activeCell="F54" sqref="F54"/>
    </sheetView>
  </sheetViews>
  <sheetFormatPr defaultColWidth="10.625" defaultRowHeight="12.75"/>
  <cols>
    <col min="1" max="1" width="39.625" style="49" customWidth="1"/>
    <col min="2" max="2" width="9.50390625" style="50" customWidth="1"/>
    <col min="3" max="3" width="9.00390625" style="50" customWidth="1"/>
    <col min="4" max="4" width="41.875" style="49" customWidth="1"/>
    <col min="5" max="5" width="9.125" style="50" customWidth="1"/>
    <col min="6" max="6" width="8.125" style="50" customWidth="1"/>
    <col min="7" max="16384" width="10.625" style="50" customWidth="1"/>
  </cols>
  <sheetData>
    <row r="1" ht="12.75">
      <c r="E1" s="51" t="s">
        <v>124</v>
      </c>
    </row>
    <row r="2" ht="12.75">
      <c r="E2" s="51" t="s">
        <v>602</v>
      </c>
    </row>
    <row r="3" spans="1:6" ht="12.75">
      <c r="A3" s="435" t="s">
        <v>125</v>
      </c>
      <c r="B3" s="435"/>
      <c r="C3" s="435"/>
      <c r="D3" s="435"/>
      <c r="E3" s="435"/>
      <c r="F3" s="435"/>
    </row>
    <row r="4" spans="1:6" ht="12.75">
      <c r="A4" s="435" t="s">
        <v>126</v>
      </c>
      <c r="B4" s="435"/>
      <c r="C4" s="435"/>
      <c r="D4" s="435"/>
      <c r="E4" s="435"/>
      <c r="F4" s="435"/>
    </row>
    <row r="5" spans="1:6" ht="12.75">
      <c r="A5" s="436" t="str">
        <f>'БАЛАНС-9м.'!A3:F3</f>
        <v>на "БУЛГАР ЧЕХ ИНВЕСТ ХОЛДИНГ" АД - СМОЛЯН</v>
      </c>
      <c r="B5" s="436"/>
      <c r="C5" s="436"/>
      <c r="D5" s="436"/>
      <c r="E5" s="436"/>
      <c r="F5" s="436"/>
    </row>
    <row r="6" spans="1:6" ht="13.5" thickBot="1">
      <c r="A6" s="437" t="str">
        <f>'БАЛАНС-9м.'!A4:F4</f>
        <v>към 30.09.2010</v>
      </c>
      <c r="B6" s="437"/>
      <c r="C6" s="437"/>
      <c r="D6" s="437"/>
      <c r="E6" s="437"/>
      <c r="F6" s="437"/>
    </row>
    <row r="7" spans="1:6" s="54" customFormat="1" ht="12.75">
      <c r="A7" s="433" t="s">
        <v>127</v>
      </c>
      <c r="B7" s="52" t="s">
        <v>128</v>
      </c>
      <c r="C7" s="53"/>
      <c r="D7" s="433" t="s">
        <v>129</v>
      </c>
      <c r="E7" s="52" t="s">
        <v>128</v>
      </c>
      <c r="F7" s="53"/>
    </row>
    <row r="8" spans="1:6" s="54" customFormat="1" ht="38.25">
      <c r="A8" s="434"/>
      <c r="B8" s="55" t="s">
        <v>130</v>
      </c>
      <c r="C8" s="56" t="s">
        <v>131</v>
      </c>
      <c r="D8" s="434"/>
      <c r="E8" s="56" t="s">
        <v>130</v>
      </c>
      <c r="F8" s="55" t="s">
        <v>131</v>
      </c>
    </row>
    <row r="9" spans="1:6" s="60" customFormat="1" ht="12.75">
      <c r="A9" s="57" t="s">
        <v>9</v>
      </c>
      <c r="B9" s="58">
        <v>1</v>
      </c>
      <c r="C9" s="59">
        <v>2</v>
      </c>
      <c r="D9" s="57" t="s">
        <v>9</v>
      </c>
      <c r="E9" s="58">
        <v>1</v>
      </c>
      <c r="F9" s="59">
        <v>2</v>
      </c>
    </row>
    <row r="10" spans="1:6" ht="24" customHeight="1">
      <c r="A10" s="61" t="s">
        <v>132</v>
      </c>
      <c r="B10" s="62"/>
      <c r="C10" s="63"/>
      <c r="D10" s="61" t="s">
        <v>133</v>
      </c>
      <c r="E10" s="62"/>
      <c r="F10" s="63"/>
    </row>
    <row r="11" spans="1:6" ht="24" customHeight="1">
      <c r="A11" s="64" t="s">
        <v>134</v>
      </c>
      <c r="B11" s="65"/>
      <c r="C11" s="66"/>
      <c r="D11" s="64" t="s">
        <v>135</v>
      </c>
      <c r="E11" s="67"/>
      <c r="F11" s="66"/>
    </row>
    <row r="12" spans="1:6" ht="15.75" customHeight="1">
      <c r="A12" s="68" t="s">
        <v>136</v>
      </c>
      <c r="B12" s="65">
        <v>0</v>
      </c>
      <c r="C12" s="67">
        <v>0</v>
      </c>
      <c r="D12" s="68" t="s">
        <v>137</v>
      </c>
      <c r="E12" s="67"/>
      <c r="F12" s="66"/>
    </row>
    <row r="13" spans="1:6" ht="15.75" customHeight="1">
      <c r="A13" s="68" t="s">
        <v>138</v>
      </c>
      <c r="B13" s="65">
        <v>15</v>
      </c>
      <c r="C13" s="67">
        <v>14</v>
      </c>
      <c r="D13" s="68" t="s">
        <v>139</v>
      </c>
      <c r="E13" s="67"/>
      <c r="F13" s="66"/>
    </row>
    <row r="14" spans="1:6" ht="15.75" customHeight="1">
      <c r="A14" s="68" t="s">
        <v>140</v>
      </c>
      <c r="B14" s="65">
        <v>2</v>
      </c>
      <c r="C14" s="67">
        <v>1</v>
      </c>
      <c r="D14" s="68" t="s">
        <v>141</v>
      </c>
      <c r="E14" s="67"/>
      <c r="F14" s="66"/>
    </row>
    <row r="15" spans="1:6" ht="15.75" customHeight="1">
      <c r="A15" s="68" t="s">
        <v>142</v>
      </c>
      <c r="B15" s="65">
        <v>24</v>
      </c>
      <c r="C15" s="67">
        <v>21</v>
      </c>
      <c r="D15" s="68" t="s">
        <v>143</v>
      </c>
      <c r="E15" s="67"/>
      <c r="F15" s="66"/>
    </row>
    <row r="16" spans="1:6" ht="17.25" customHeight="1">
      <c r="A16" s="68" t="s">
        <v>144</v>
      </c>
      <c r="B16" s="65">
        <v>4</v>
      </c>
      <c r="C16" s="67">
        <v>3</v>
      </c>
      <c r="D16" s="69" t="s">
        <v>30</v>
      </c>
      <c r="E16" s="63">
        <f>SUM(E11:E15)</f>
        <v>0</v>
      </c>
      <c r="F16" s="63">
        <f>SUM(F11:F15)</f>
        <v>0</v>
      </c>
    </row>
    <row r="17" spans="1:6" ht="17.25" customHeight="1">
      <c r="A17" s="68" t="s">
        <v>145</v>
      </c>
      <c r="B17" s="65"/>
      <c r="C17" s="67">
        <v>65</v>
      </c>
      <c r="D17" s="64" t="s">
        <v>146</v>
      </c>
      <c r="E17" s="67"/>
      <c r="F17" s="66"/>
    </row>
    <row r="18" spans="1:6" ht="17.25" customHeight="1">
      <c r="A18" s="70" t="s">
        <v>147</v>
      </c>
      <c r="B18" s="65"/>
      <c r="C18" s="67"/>
      <c r="D18" s="71" t="s">
        <v>148</v>
      </c>
      <c r="E18" s="67"/>
      <c r="F18" s="66"/>
    </row>
    <row r="19" spans="1:6" ht="17.25" customHeight="1">
      <c r="A19" s="70" t="s">
        <v>149</v>
      </c>
      <c r="C19" s="67"/>
      <c r="D19" s="64" t="s">
        <v>150</v>
      </c>
      <c r="E19" s="67"/>
      <c r="F19" s="66"/>
    </row>
    <row r="20" spans="1:6" ht="17.25" customHeight="1">
      <c r="A20" s="69" t="s">
        <v>30</v>
      </c>
      <c r="B20" s="62">
        <f>SUM(B12:B19)</f>
        <v>45</v>
      </c>
      <c r="C20" s="62">
        <f>SUM(C12:C19)</f>
        <v>104</v>
      </c>
      <c r="D20" s="72" t="s">
        <v>151</v>
      </c>
      <c r="E20" s="67">
        <v>26</v>
      </c>
      <c r="F20" s="66">
        <v>35</v>
      </c>
    </row>
    <row r="21" spans="1:6" ht="24" customHeight="1">
      <c r="A21" s="64" t="s">
        <v>152</v>
      </c>
      <c r="B21" s="67"/>
      <c r="C21" s="66"/>
      <c r="D21" s="72" t="s">
        <v>153</v>
      </c>
      <c r="E21" s="67"/>
      <c r="F21" s="66"/>
    </row>
    <row r="22" spans="1:6" ht="24" customHeight="1">
      <c r="A22" s="68" t="s">
        <v>154</v>
      </c>
      <c r="B22" s="67"/>
      <c r="C22" s="66"/>
      <c r="D22" s="68" t="s">
        <v>155</v>
      </c>
      <c r="E22" s="67"/>
      <c r="F22" s="66">
        <v>0</v>
      </c>
    </row>
    <row r="23" spans="1:6" ht="24" customHeight="1">
      <c r="A23" s="68" t="s">
        <v>156</v>
      </c>
      <c r="B23" s="67"/>
      <c r="C23" s="66"/>
      <c r="D23" s="68" t="s">
        <v>157</v>
      </c>
      <c r="E23" s="67"/>
      <c r="F23" s="66">
        <v>93</v>
      </c>
    </row>
    <row r="24" spans="1:6" ht="24" customHeight="1">
      <c r="A24" s="68" t="s">
        <v>158</v>
      </c>
      <c r="B24" s="67"/>
      <c r="C24" s="66"/>
      <c r="D24" s="68" t="s">
        <v>159</v>
      </c>
      <c r="E24" s="67"/>
      <c r="F24" s="66">
        <v>61</v>
      </c>
    </row>
    <row r="25" spans="1:6" ht="24" customHeight="1">
      <c r="A25" s="73" t="s">
        <v>160</v>
      </c>
      <c r="B25" s="62"/>
      <c r="C25" s="63"/>
      <c r="D25" s="74" t="s">
        <v>161</v>
      </c>
      <c r="E25" s="62"/>
      <c r="F25" s="66"/>
    </row>
    <row r="26" spans="1:6" ht="24" customHeight="1">
      <c r="A26" s="73" t="s">
        <v>162</v>
      </c>
      <c r="B26" s="62"/>
      <c r="C26" s="63"/>
      <c r="D26" s="68" t="s">
        <v>163</v>
      </c>
      <c r="E26" s="62"/>
      <c r="F26" s="63"/>
    </row>
    <row r="27" spans="1:6" ht="24" customHeight="1">
      <c r="A27" s="75" t="s">
        <v>42</v>
      </c>
      <c r="B27" s="63">
        <f>SUM(B21:B26)</f>
        <v>0</v>
      </c>
      <c r="C27" s="63">
        <f>SUM(C21:C26)</f>
        <v>0</v>
      </c>
      <c r="D27" s="75" t="s">
        <v>68</v>
      </c>
      <c r="E27" s="63">
        <f>SUM(E20:E26)</f>
        <v>26</v>
      </c>
      <c r="F27" s="63">
        <f>SUM(F20:F26)</f>
        <v>189</v>
      </c>
    </row>
    <row r="28" spans="1:6" ht="24" customHeight="1">
      <c r="A28" s="64" t="s">
        <v>164</v>
      </c>
      <c r="B28" s="62"/>
      <c r="C28" s="63"/>
      <c r="D28" s="61" t="s">
        <v>165</v>
      </c>
      <c r="E28" s="63">
        <f>SUM(E16,E17,E27)</f>
        <v>26</v>
      </c>
      <c r="F28" s="63">
        <f>SUM(F16,F17,F27)</f>
        <v>189</v>
      </c>
    </row>
    <row r="29" spans="1:6" ht="24" customHeight="1">
      <c r="A29" s="68" t="s">
        <v>166</v>
      </c>
      <c r="B29" s="62"/>
      <c r="C29" s="63"/>
      <c r="D29" s="61" t="s">
        <v>167</v>
      </c>
      <c r="E29" s="62"/>
      <c r="F29" s="66"/>
    </row>
    <row r="30" spans="1:6" ht="24" customHeight="1">
      <c r="A30" s="390" t="s">
        <v>168</v>
      </c>
      <c r="B30" s="67"/>
      <c r="C30" s="66"/>
      <c r="D30" s="64" t="s">
        <v>169</v>
      </c>
      <c r="E30" s="67"/>
      <c r="F30" s="66"/>
    </row>
    <row r="31" spans="1:6" ht="24" customHeight="1">
      <c r="A31" s="68" t="s">
        <v>170</v>
      </c>
      <c r="B31" s="67"/>
      <c r="C31" s="66"/>
      <c r="D31" s="61"/>
      <c r="E31" s="67"/>
      <c r="F31" s="66"/>
    </row>
    <row r="32" spans="1:6" ht="24" customHeight="1">
      <c r="A32" s="68" t="s">
        <v>171</v>
      </c>
      <c r="B32" s="67"/>
      <c r="C32" s="66"/>
      <c r="D32" s="61"/>
      <c r="E32" s="67"/>
      <c r="F32" s="66"/>
    </row>
    <row r="33" spans="1:6" ht="24" customHeight="1">
      <c r="A33" s="68" t="s">
        <v>172</v>
      </c>
      <c r="B33" s="67"/>
      <c r="C33" s="66"/>
      <c r="D33" s="61"/>
      <c r="E33" s="67"/>
      <c r="F33" s="66"/>
    </row>
    <row r="34" spans="1:6" ht="24" customHeight="1" thickBot="1">
      <c r="A34" s="69" t="s">
        <v>68</v>
      </c>
      <c r="B34" s="63">
        <f>SUM(B29:B33)</f>
        <v>0</v>
      </c>
      <c r="C34" s="63">
        <f>SUM(C29:C33)</f>
        <v>0</v>
      </c>
      <c r="D34" s="76"/>
      <c r="E34" s="67"/>
      <c r="F34" s="66"/>
    </row>
    <row r="35" spans="1:6" ht="24" customHeight="1">
      <c r="A35" s="61" t="s">
        <v>173</v>
      </c>
      <c r="B35" s="63">
        <f>SUM(B20,B27,B34)</f>
        <v>45</v>
      </c>
      <c r="C35" s="63">
        <f>SUM(C20,C27,C34)</f>
        <v>104</v>
      </c>
      <c r="D35" s="61"/>
      <c r="E35" s="67"/>
      <c r="F35" s="66"/>
    </row>
    <row r="36" spans="1:6" ht="18" customHeight="1">
      <c r="A36" s="61" t="s">
        <v>174</v>
      </c>
      <c r="B36" s="62"/>
      <c r="C36" s="62">
        <f>F28-C35</f>
        <v>85</v>
      </c>
      <c r="D36" s="61"/>
      <c r="E36" s="62"/>
      <c r="F36" s="63"/>
    </row>
    <row r="37" spans="1:6" ht="15.75" customHeight="1">
      <c r="A37" s="64" t="s">
        <v>175</v>
      </c>
      <c r="B37" s="62">
        <v>0</v>
      </c>
      <c r="C37" s="63">
        <v>0</v>
      </c>
      <c r="D37" s="61"/>
      <c r="E37" s="62"/>
      <c r="F37" s="63"/>
    </row>
    <row r="38" spans="1:6" ht="17.25" customHeight="1">
      <c r="A38" s="61" t="s">
        <v>176</v>
      </c>
      <c r="B38" s="62">
        <f>B35+B37</f>
        <v>45</v>
      </c>
      <c r="C38" s="62">
        <f>C35+C37</f>
        <v>104</v>
      </c>
      <c r="D38" s="61" t="s">
        <v>177</v>
      </c>
      <c r="E38" s="63">
        <f>SUM(E28,E30)</f>
        <v>26</v>
      </c>
      <c r="F38" s="63">
        <f>SUM(F28,F30)</f>
        <v>189</v>
      </c>
    </row>
    <row r="39" spans="1:6" ht="17.25" customHeight="1">
      <c r="A39" s="77" t="s">
        <v>178</v>
      </c>
      <c r="B39" s="62">
        <f>B36</f>
        <v>0</v>
      </c>
      <c r="C39" s="62">
        <f>C36</f>
        <v>85</v>
      </c>
      <c r="D39" s="61" t="s">
        <v>179</v>
      </c>
      <c r="E39" s="66">
        <f>B35-E28</f>
        <v>19</v>
      </c>
      <c r="F39" s="66"/>
    </row>
    <row r="40" spans="1:6" ht="17.25" customHeight="1">
      <c r="A40" s="64" t="s">
        <v>180</v>
      </c>
      <c r="B40" s="62"/>
      <c r="C40" s="62"/>
      <c r="D40" s="61"/>
      <c r="E40" s="62"/>
      <c r="F40" s="63"/>
    </row>
    <row r="41" spans="1:6" ht="17.25" customHeight="1">
      <c r="A41" s="68" t="s">
        <v>181</v>
      </c>
      <c r="B41" s="62"/>
      <c r="C41" s="63"/>
      <c r="D41" s="78"/>
      <c r="E41" s="62"/>
      <c r="F41" s="63"/>
    </row>
    <row r="42" spans="1:6" ht="17.25" customHeight="1">
      <c r="A42" s="68" t="s">
        <v>182</v>
      </c>
      <c r="B42" s="62"/>
      <c r="C42" s="66"/>
      <c r="D42" s="61"/>
      <c r="E42" s="67"/>
      <c r="F42" s="66"/>
    </row>
    <row r="43" spans="1:6" ht="17.25" customHeight="1">
      <c r="A43" s="61" t="s">
        <v>183</v>
      </c>
      <c r="B43" s="63">
        <f>B39-B40</f>
        <v>0</v>
      </c>
      <c r="C43" s="63">
        <f>C39-C40</f>
        <v>85</v>
      </c>
      <c r="D43" s="61" t="s">
        <v>184</v>
      </c>
      <c r="E43" s="63">
        <f>E39</f>
        <v>19</v>
      </c>
      <c r="F43" s="63">
        <f>F39</f>
        <v>0</v>
      </c>
    </row>
    <row r="44" spans="1:6" ht="17.25" customHeight="1" thickBot="1">
      <c r="A44" s="76" t="s">
        <v>185</v>
      </c>
      <c r="B44" s="79">
        <f>SUM(B35,B40,B43)</f>
        <v>45</v>
      </c>
      <c r="C44" s="79">
        <f>SUM(C35,C40,C43)</f>
        <v>189</v>
      </c>
      <c r="D44" s="76" t="s">
        <v>186</v>
      </c>
      <c r="E44" s="79">
        <f>SUM(E38,E43)</f>
        <v>45</v>
      </c>
      <c r="F44" s="79">
        <f>SUM(F38,F43)</f>
        <v>189</v>
      </c>
    </row>
    <row r="45" spans="2:6" ht="15" customHeight="1">
      <c r="B45" s="80"/>
      <c r="C45" s="80"/>
      <c r="D45" s="81"/>
      <c r="E45" s="80"/>
      <c r="F45" s="80"/>
    </row>
    <row r="46" spans="1:6" ht="15" customHeight="1">
      <c r="A46" s="413">
        <f>'БАЛАНС-9м.'!A81</f>
        <v>40479</v>
      </c>
      <c r="B46" s="82" t="s">
        <v>187</v>
      </c>
      <c r="C46" s="82"/>
      <c r="D46" s="83"/>
      <c r="E46" s="82" t="s">
        <v>600</v>
      </c>
      <c r="F46" s="82"/>
    </row>
    <row r="47" ht="24" customHeight="1">
      <c r="A47" s="84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30">
      <selection activeCell="C48" sqref="C48"/>
    </sheetView>
  </sheetViews>
  <sheetFormatPr defaultColWidth="9.00390625" defaultRowHeight="12.75"/>
  <cols>
    <col min="1" max="1" width="42.625" style="85" customWidth="1"/>
    <col min="2" max="7" width="8.125" style="85" customWidth="1"/>
    <col min="8" max="16384" width="9.375" style="85" customWidth="1"/>
  </cols>
  <sheetData>
    <row r="1" spans="2:7" ht="12.75">
      <c r="B1" s="86"/>
      <c r="C1" s="86"/>
      <c r="F1" s="446" t="s">
        <v>188</v>
      </c>
      <c r="G1" s="446"/>
    </row>
    <row r="2" spans="1:7" ht="12.75">
      <c r="A2" s="86"/>
      <c r="B2" s="86"/>
      <c r="C2" s="86"/>
      <c r="F2" s="446" t="s">
        <v>603</v>
      </c>
      <c r="G2" s="446"/>
    </row>
    <row r="3" spans="1:7" ht="12.75">
      <c r="A3" s="449" t="s">
        <v>125</v>
      </c>
      <c r="B3" s="449"/>
      <c r="C3" s="449"/>
      <c r="D3" s="449"/>
      <c r="E3" s="449"/>
      <c r="F3" s="449"/>
      <c r="G3" s="449"/>
    </row>
    <row r="4" spans="1:7" ht="15.75" customHeight="1">
      <c r="A4" s="449" t="s">
        <v>189</v>
      </c>
      <c r="B4" s="449"/>
      <c r="C4" s="449"/>
      <c r="D4" s="449"/>
      <c r="E4" s="449"/>
      <c r="F4" s="449"/>
      <c r="G4" s="449"/>
    </row>
    <row r="5" spans="1:7" ht="16.5" customHeight="1">
      <c r="A5" s="447" t="str">
        <f>'БАЛАНС-9м.'!A3:F3</f>
        <v>на "БУЛГАР ЧЕХ ИНВЕСТ ХОЛДИНГ" АД - СМОЛЯН</v>
      </c>
      <c r="B5" s="447"/>
      <c r="C5" s="447"/>
      <c r="D5" s="447"/>
      <c r="E5" s="447"/>
      <c r="F5" s="447"/>
      <c r="G5" s="447"/>
    </row>
    <row r="6" spans="1:7" ht="11.25" customHeight="1" thickBot="1">
      <c r="A6" s="448" t="str">
        <f>'БАЛАНС-9м.'!A4:F4</f>
        <v>към 30.09.2010</v>
      </c>
      <c r="B6" s="448"/>
      <c r="C6" s="448"/>
      <c r="D6" s="448"/>
      <c r="E6" s="448"/>
      <c r="F6" s="448"/>
      <c r="G6" s="448"/>
    </row>
    <row r="7" spans="1:7" ht="13.5" thickBot="1">
      <c r="A7" s="438" t="s">
        <v>190</v>
      </c>
      <c r="B7" s="440" t="s">
        <v>191</v>
      </c>
      <c r="C7" s="441"/>
      <c r="D7" s="442"/>
      <c r="E7" s="443" t="s">
        <v>192</v>
      </c>
      <c r="F7" s="444"/>
      <c r="G7" s="445"/>
    </row>
    <row r="8" spans="1:7" ht="26.25" thickBot="1">
      <c r="A8" s="439"/>
      <c r="B8" s="87" t="s">
        <v>193</v>
      </c>
      <c r="C8" s="87" t="s">
        <v>194</v>
      </c>
      <c r="D8" s="87" t="s">
        <v>195</v>
      </c>
      <c r="E8" s="87" t="s">
        <v>193</v>
      </c>
      <c r="F8" s="87" t="s">
        <v>194</v>
      </c>
      <c r="G8" s="87" t="s">
        <v>195</v>
      </c>
    </row>
    <row r="9" spans="1:7" ht="13.5" thickBot="1">
      <c r="A9" s="88" t="s">
        <v>9</v>
      </c>
      <c r="B9" s="89">
        <v>1</v>
      </c>
      <c r="C9" s="89">
        <v>2</v>
      </c>
      <c r="D9" s="90">
        <v>3</v>
      </c>
      <c r="E9" s="90">
        <v>4</v>
      </c>
      <c r="F9" s="90">
        <v>5</v>
      </c>
      <c r="G9" s="90">
        <v>6</v>
      </c>
    </row>
    <row r="10" spans="1:7" ht="13.5">
      <c r="A10" s="91" t="s">
        <v>196</v>
      </c>
      <c r="B10" s="92"/>
      <c r="C10" s="92"/>
      <c r="D10" s="93"/>
      <c r="E10" s="94"/>
      <c r="F10" s="94"/>
      <c r="G10" s="95"/>
    </row>
    <row r="11" spans="1:7" ht="25.5">
      <c r="A11" s="96" t="s">
        <v>197</v>
      </c>
      <c r="B11" s="97"/>
      <c r="C11" s="97">
        <v>6</v>
      </c>
      <c r="D11" s="93">
        <f aca="true" t="shared" si="0" ref="D11:D18">B11-C11</f>
        <v>-6</v>
      </c>
      <c r="E11" s="98"/>
      <c r="F11" s="98">
        <v>19</v>
      </c>
      <c r="G11" s="99">
        <f aca="true" t="shared" si="1" ref="G11:G37">E11-F11</f>
        <v>-19</v>
      </c>
    </row>
    <row r="12" spans="1:7" ht="38.25">
      <c r="A12" s="96" t="s">
        <v>198</v>
      </c>
      <c r="B12" s="97"/>
      <c r="C12" s="97"/>
      <c r="D12" s="93">
        <f t="shared" si="0"/>
        <v>0</v>
      </c>
      <c r="E12" s="98"/>
      <c r="F12" s="98"/>
      <c r="G12" s="99">
        <f t="shared" si="1"/>
        <v>0</v>
      </c>
    </row>
    <row r="13" spans="1:7" ht="25.5">
      <c r="A13" s="96" t="s">
        <v>199</v>
      </c>
      <c r="B13" s="97"/>
      <c r="C13" s="97">
        <v>25</v>
      </c>
      <c r="D13" s="93">
        <f>B13-C13</f>
        <v>-25</v>
      </c>
      <c r="E13" s="98"/>
      <c r="F13" s="98">
        <v>27</v>
      </c>
      <c r="G13" s="99">
        <f t="shared" si="1"/>
        <v>-27</v>
      </c>
    </row>
    <row r="14" spans="1:7" ht="25.5">
      <c r="A14" s="96" t="s">
        <v>200</v>
      </c>
      <c r="B14" s="97">
        <v>20</v>
      </c>
      <c r="C14" s="97"/>
      <c r="D14" s="93">
        <f t="shared" si="0"/>
        <v>20</v>
      </c>
      <c r="E14" s="98">
        <v>20</v>
      </c>
      <c r="F14" s="98"/>
      <c r="G14" s="99">
        <f t="shared" si="1"/>
        <v>20</v>
      </c>
    </row>
    <row r="15" spans="1:7" ht="25.5">
      <c r="A15" s="96" t="s">
        <v>201</v>
      </c>
      <c r="B15" s="97"/>
      <c r="C15" s="97"/>
      <c r="D15" s="93">
        <f t="shared" si="0"/>
        <v>0</v>
      </c>
      <c r="E15" s="98"/>
      <c r="F15" s="98"/>
      <c r="G15" s="99">
        <f t="shared" si="1"/>
        <v>0</v>
      </c>
    </row>
    <row r="16" spans="1:7" ht="25.5">
      <c r="A16" s="96" t="s">
        <v>202</v>
      </c>
      <c r="B16" s="97"/>
      <c r="C16" s="97"/>
      <c r="D16" s="93">
        <f t="shared" si="0"/>
        <v>0</v>
      </c>
      <c r="E16" s="98">
        <v>0</v>
      </c>
      <c r="F16" s="98"/>
      <c r="G16" s="99">
        <f t="shared" si="1"/>
        <v>0</v>
      </c>
    </row>
    <row r="17" spans="1:7" ht="25.5">
      <c r="A17" s="96" t="s">
        <v>203</v>
      </c>
      <c r="B17" s="97"/>
      <c r="C17" s="97"/>
      <c r="D17" s="93">
        <f t="shared" si="0"/>
        <v>0</v>
      </c>
      <c r="E17" s="98"/>
      <c r="F17" s="98">
        <v>0</v>
      </c>
      <c r="G17" s="99">
        <f t="shared" si="1"/>
        <v>0</v>
      </c>
    </row>
    <row r="18" spans="1:7" ht="25.5">
      <c r="A18" s="96" t="s">
        <v>204</v>
      </c>
      <c r="B18" s="97">
        <v>0</v>
      </c>
      <c r="C18" s="97">
        <v>6</v>
      </c>
      <c r="D18" s="93">
        <f t="shared" si="0"/>
        <v>-6</v>
      </c>
      <c r="E18" s="98">
        <v>0</v>
      </c>
      <c r="F18" s="98"/>
      <c r="G18" s="99">
        <f t="shared" si="1"/>
        <v>0</v>
      </c>
    </row>
    <row r="19" spans="1:7" ht="25.5">
      <c r="A19" s="100" t="s">
        <v>205</v>
      </c>
      <c r="B19" s="101">
        <f>SUM(B10:B18)</f>
        <v>20</v>
      </c>
      <c r="C19" s="101">
        <f>SUM(C10:C18)</f>
        <v>37</v>
      </c>
      <c r="D19" s="101">
        <f>SUM(D10:D18)</f>
        <v>-17</v>
      </c>
      <c r="E19" s="101">
        <f>SUM(E10:E18)</f>
        <v>20</v>
      </c>
      <c r="F19" s="101">
        <f>SUM(F10:F18)</f>
        <v>46</v>
      </c>
      <c r="G19" s="102">
        <f t="shared" si="1"/>
        <v>-26</v>
      </c>
    </row>
    <row r="20" spans="1:7" ht="27">
      <c r="A20" s="103" t="s">
        <v>206</v>
      </c>
      <c r="B20" s="97"/>
      <c r="C20" s="97"/>
      <c r="D20" s="93">
        <f aca="true" t="shared" si="2" ref="D20:D26">B20-C20</f>
        <v>0</v>
      </c>
      <c r="E20" s="98"/>
      <c r="F20" s="98">
        <v>0</v>
      </c>
      <c r="G20" s="99">
        <f t="shared" si="1"/>
        <v>0</v>
      </c>
    </row>
    <row r="21" spans="1:7" ht="24" customHeight="1">
      <c r="A21" s="96" t="s">
        <v>207</v>
      </c>
      <c r="B21" s="97"/>
      <c r="C21" s="97"/>
      <c r="D21" s="93">
        <f t="shared" si="2"/>
        <v>0</v>
      </c>
      <c r="E21" s="98"/>
      <c r="F21" s="98"/>
      <c r="G21" s="99">
        <f t="shared" si="1"/>
        <v>0</v>
      </c>
    </row>
    <row r="22" spans="1:7" ht="25.5">
      <c r="A22" s="96" t="s">
        <v>208</v>
      </c>
      <c r="B22" s="97"/>
      <c r="C22" s="97"/>
      <c r="D22" s="93">
        <f t="shared" si="2"/>
        <v>0</v>
      </c>
      <c r="E22" s="98"/>
      <c r="F22" s="98"/>
      <c r="G22" s="99">
        <f t="shared" si="1"/>
        <v>0</v>
      </c>
    </row>
    <row r="23" spans="1:7" ht="25.5">
      <c r="A23" s="96" t="s">
        <v>209</v>
      </c>
      <c r="B23" s="97"/>
      <c r="C23" s="97"/>
      <c r="D23" s="93">
        <f t="shared" si="2"/>
        <v>0</v>
      </c>
      <c r="E23" s="98"/>
      <c r="F23" s="98"/>
      <c r="G23" s="99">
        <f t="shared" si="1"/>
        <v>0</v>
      </c>
    </row>
    <row r="24" spans="1:7" ht="25.5">
      <c r="A24" s="96" t="s">
        <v>210</v>
      </c>
      <c r="B24" s="97"/>
      <c r="C24" s="97"/>
      <c r="D24" s="93">
        <f t="shared" si="2"/>
        <v>0</v>
      </c>
      <c r="E24" s="98"/>
      <c r="F24" s="98"/>
      <c r="G24" s="99">
        <f t="shared" si="1"/>
        <v>0</v>
      </c>
    </row>
    <row r="25" spans="1:7" ht="25.5">
      <c r="A25" s="96" t="s">
        <v>201</v>
      </c>
      <c r="B25" s="97"/>
      <c r="C25" s="97"/>
      <c r="D25" s="93">
        <f t="shared" si="2"/>
        <v>0</v>
      </c>
      <c r="E25" s="98"/>
      <c r="F25" s="98"/>
      <c r="G25" s="99">
        <f t="shared" si="1"/>
        <v>0</v>
      </c>
    </row>
    <row r="26" spans="1:7" ht="25.5">
      <c r="A26" s="96" t="s">
        <v>211</v>
      </c>
      <c r="B26" s="97"/>
      <c r="C26" s="97"/>
      <c r="D26" s="93">
        <f t="shared" si="2"/>
        <v>0</v>
      </c>
      <c r="E26" s="98"/>
      <c r="F26" s="98"/>
      <c r="G26" s="99">
        <f t="shared" si="1"/>
        <v>0</v>
      </c>
    </row>
    <row r="27" spans="1:7" ht="25.5">
      <c r="A27" s="100" t="s">
        <v>212</v>
      </c>
      <c r="B27" s="101">
        <f>SUM(B20:B26)</f>
        <v>0</v>
      </c>
      <c r="C27" s="101">
        <f>SUM(C20:C26)</f>
        <v>0</v>
      </c>
      <c r="D27" s="101">
        <f>SUM(D20:D26)</f>
        <v>0</v>
      </c>
      <c r="E27" s="101">
        <f>SUM(E20:E26)</f>
        <v>0</v>
      </c>
      <c r="F27" s="101">
        <f>SUM(F20:F26)</f>
        <v>0</v>
      </c>
      <c r="G27" s="102">
        <f t="shared" si="1"/>
        <v>0</v>
      </c>
    </row>
    <row r="28" spans="1:7" ht="27">
      <c r="A28" s="103" t="s">
        <v>213</v>
      </c>
      <c r="B28" s="97"/>
      <c r="C28" s="97"/>
      <c r="D28" s="93">
        <f aca="true" t="shared" si="3" ref="D28:D35">B28-C28</f>
        <v>0</v>
      </c>
      <c r="E28" s="98"/>
      <c r="F28" s="98"/>
      <c r="G28" s="99">
        <f t="shared" si="1"/>
        <v>0</v>
      </c>
    </row>
    <row r="29" spans="1:7" ht="24.75" customHeight="1">
      <c r="A29" s="96" t="s">
        <v>214</v>
      </c>
      <c r="B29" s="97"/>
      <c r="C29" s="406"/>
      <c r="D29" s="407">
        <f t="shared" si="3"/>
        <v>0</v>
      </c>
      <c r="E29" s="98"/>
      <c r="F29" s="98"/>
      <c r="G29" s="99">
        <f t="shared" si="1"/>
        <v>0</v>
      </c>
    </row>
    <row r="30" spans="1:7" ht="25.5">
      <c r="A30" s="96" t="s">
        <v>215</v>
      </c>
      <c r="B30" s="97"/>
      <c r="C30" s="97">
        <v>0</v>
      </c>
      <c r="D30" s="93">
        <f t="shared" si="3"/>
        <v>0</v>
      </c>
      <c r="E30" s="98"/>
      <c r="F30" s="98"/>
      <c r="G30" s="99">
        <f t="shared" si="1"/>
        <v>0</v>
      </c>
    </row>
    <row r="31" spans="1:7" ht="25.5">
      <c r="A31" s="96" t="s">
        <v>216</v>
      </c>
      <c r="B31" s="97"/>
      <c r="C31" s="97">
        <v>12</v>
      </c>
      <c r="D31" s="93">
        <f t="shared" si="3"/>
        <v>-12</v>
      </c>
      <c r="E31" s="98">
        <v>2</v>
      </c>
      <c r="F31" s="98">
        <v>62</v>
      </c>
      <c r="G31" s="99">
        <f t="shared" si="1"/>
        <v>-60</v>
      </c>
    </row>
    <row r="32" spans="1:7" ht="25.5">
      <c r="A32" s="96" t="s">
        <v>200</v>
      </c>
      <c r="B32" s="97"/>
      <c r="C32" s="97"/>
      <c r="D32" s="93">
        <f t="shared" si="3"/>
        <v>0</v>
      </c>
      <c r="E32" s="98"/>
      <c r="F32" s="98"/>
      <c r="G32" s="99">
        <f t="shared" si="1"/>
        <v>0</v>
      </c>
    </row>
    <row r="33" spans="1:7" ht="25.5">
      <c r="A33" s="96" t="s">
        <v>217</v>
      </c>
      <c r="B33" s="97"/>
      <c r="C33" s="97"/>
      <c r="D33" s="93">
        <f t="shared" si="3"/>
        <v>0</v>
      </c>
      <c r="E33" s="98"/>
      <c r="F33" s="98"/>
      <c r="G33" s="99">
        <f t="shared" si="1"/>
        <v>0</v>
      </c>
    </row>
    <row r="34" spans="1:7" ht="25.5">
      <c r="A34" s="96" t="s">
        <v>218</v>
      </c>
      <c r="B34" s="97"/>
      <c r="C34" s="97"/>
      <c r="D34" s="93">
        <f t="shared" si="3"/>
        <v>0</v>
      </c>
      <c r="E34" s="98"/>
      <c r="F34" s="98"/>
      <c r="G34" s="99">
        <f t="shared" si="1"/>
        <v>0</v>
      </c>
    </row>
    <row r="35" spans="1:7" ht="25.5">
      <c r="A35" s="96" t="s">
        <v>219</v>
      </c>
      <c r="B35" s="97"/>
      <c r="C35" s="97"/>
      <c r="D35" s="93">
        <f t="shared" si="3"/>
        <v>0</v>
      </c>
      <c r="E35" s="98"/>
      <c r="F35" s="98"/>
      <c r="G35" s="99">
        <f t="shared" si="1"/>
        <v>0</v>
      </c>
    </row>
    <row r="36" spans="1:9" ht="25.5">
      <c r="A36" s="100" t="s">
        <v>220</v>
      </c>
      <c r="B36" s="101">
        <f>SUM(B28:B35)</f>
        <v>0</v>
      </c>
      <c r="C36" s="101">
        <f>SUM(C28:C35)</f>
        <v>12</v>
      </c>
      <c r="D36" s="101">
        <f>SUM(D28:D35)</f>
        <v>-12</v>
      </c>
      <c r="E36" s="101">
        <f>SUM(E28:E35)</f>
        <v>2</v>
      </c>
      <c r="F36" s="101">
        <f>SUM(F28:F35)</f>
        <v>62</v>
      </c>
      <c r="G36" s="102">
        <f t="shared" si="1"/>
        <v>-60</v>
      </c>
      <c r="I36" s="85" t="s">
        <v>606</v>
      </c>
    </row>
    <row r="37" spans="1:7" ht="27">
      <c r="A37" s="103" t="s">
        <v>221</v>
      </c>
      <c r="B37" s="101">
        <f>SUM(B19,B27,B36)</f>
        <v>20</v>
      </c>
      <c r="C37" s="101">
        <f>SUM(C19,C27,C36)</f>
        <v>49</v>
      </c>
      <c r="D37" s="387">
        <f>SUM(D19,D27,D36)</f>
        <v>-29</v>
      </c>
      <c r="E37" s="101">
        <f>SUM(E19,E27,E36)</f>
        <v>22</v>
      </c>
      <c r="F37" s="101">
        <f>SUM(F19,F27,F36)</f>
        <v>108</v>
      </c>
      <c r="G37" s="102">
        <f t="shared" si="1"/>
        <v>-86</v>
      </c>
    </row>
    <row r="38" spans="1:7" ht="27">
      <c r="A38" s="103" t="s">
        <v>222</v>
      </c>
      <c r="B38" s="104"/>
      <c r="C38" s="385"/>
      <c r="D38" s="389">
        <v>185</v>
      </c>
      <c r="E38" s="386"/>
      <c r="F38" s="101"/>
      <c r="G38" s="102">
        <v>268</v>
      </c>
    </row>
    <row r="39" spans="1:7" ht="14.25" thickBot="1">
      <c r="A39" s="105" t="s">
        <v>223</v>
      </c>
      <c r="B39" s="106"/>
      <c r="C39" s="106"/>
      <c r="D39" s="388">
        <f>SUM(D37:D38)</f>
        <v>156</v>
      </c>
      <c r="E39" s="106"/>
      <c r="F39" s="107"/>
      <c r="G39" s="102">
        <f>G37+G38</f>
        <v>182</v>
      </c>
    </row>
    <row r="41" spans="1:6" ht="38.25" customHeight="1">
      <c r="A41" s="413">
        <f>'БАЛАНС-9м.'!A81</f>
        <v>40479</v>
      </c>
      <c r="B41" s="108" t="s">
        <v>224</v>
      </c>
      <c r="C41" s="109"/>
      <c r="E41" s="446" t="s">
        <v>225</v>
      </c>
      <c r="F41" s="446"/>
    </row>
  </sheetData>
  <sheetProtection/>
  <mergeCells count="10">
    <mergeCell ref="F1:G1"/>
    <mergeCell ref="F2:G2"/>
    <mergeCell ref="A3:G3"/>
    <mergeCell ref="A4:G4"/>
    <mergeCell ref="A7:A8"/>
    <mergeCell ref="B7:D7"/>
    <mergeCell ref="E7:G7"/>
    <mergeCell ref="E41:F41"/>
    <mergeCell ref="A5:G5"/>
    <mergeCell ref="A6:G6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1">
      <selection activeCell="L28" sqref="L28"/>
    </sheetView>
  </sheetViews>
  <sheetFormatPr defaultColWidth="9.00390625" defaultRowHeight="12.75"/>
  <cols>
    <col min="1" max="1" width="26.375" style="141" customWidth="1"/>
    <col min="2" max="2" width="9.00390625" style="112" customWidth="1"/>
    <col min="3" max="3" width="7.50390625" style="112" customWidth="1"/>
    <col min="4" max="4" width="12.50390625" style="112" customWidth="1"/>
    <col min="5" max="5" width="6.00390625" style="112" customWidth="1"/>
    <col min="6" max="6" width="8.375" style="112" customWidth="1"/>
    <col min="7" max="7" width="6.625" style="112" customWidth="1"/>
    <col min="8" max="8" width="8.125" style="112" customWidth="1"/>
    <col min="9" max="9" width="6.625" style="112" customWidth="1"/>
    <col min="10" max="10" width="8.125" style="112" customWidth="1"/>
    <col min="11" max="11" width="6.625" style="112" customWidth="1"/>
    <col min="12" max="16384" width="9.375" style="112" customWidth="1"/>
  </cols>
  <sheetData>
    <row r="1" spans="2:11" s="110" customFormat="1" ht="11.25">
      <c r="B1" s="111"/>
      <c r="C1" s="111"/>
      <c r="D1" s="111"/>
      <c r="E1" s="111"/>
      <c r="F1" s="111"/>
      <c r="G1" s="111"/>
      <c r="H1" s="111"/>
      <c r="I1" s="111"/>
      <c r="J1" s="112" t="s">
        <v>226</v>
      </c>
      <c r="K1" s="112"/>
    </row>
    <row r="2" spans="2:11" s="110" customFormat="1" ht="11.25">
      <c r="B2" s="111"/>
      <c r="C2" s="111"/>
      <c r="D2" s="111"/>
      <c r="E2" s="111"/>
      <c r="F2" s="111"/>
      <c r="G2" s="111"/>
      <c r="H2" s="111"/>
      <c r="I2" s="111"/>
      <c r="J2" s="112" t="s">
        <v>604</v>
      </c>
      <c r="K2" s="112"/>
    </row>
    <row r="3" spans="1:11" s="110" customFormat="1" ht="11.25" customHeight="1">
      <c r="A3" s="457" t="s">
        <v>125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</row>
    <row r="4" spans="1:11" s="110" customFormat="1" ht="11.25" customHeight="1">
      <c r="A4" s="457" t="s">
        <v>227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</row>
    <row r="5" spans="1:13" s="110" customFormat="1" ht="10.5">
      <c r="A5" s="458" t="str">
        <f>'БАЛАНС-9м.'!A3:F3</f>
        <v>на "БУЛГАР ЧЕХ ИНВЕСТ ХОЛДИНГ" АД - СМОЛЯН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114"/>
      <c r="M5" s="114"/>
    </row>
    <row r="6" spans="1:13" s="116" customFormat="1" ht="10.5">
      <c r="A6" s="459" t="str">
        <f>'БАЛАНС-9м.'!A4:F4</f>
        <v>към 30.09.2010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115"/>
      <c r="M6" s="115"/>
    </row>
    <row r="7" s="110" customFormat="1" ht="9.75" customHeight="1" thickBot="1">
      <c r="K7" s="110" t="s">
        <v>228</v>
      </c>
    </row>
    <row r="8" spans="1:11" s="119" customFormat="1" ht="21.75" thickBot="1">
      <c r="A8" s="450" t="s">
        <v>229</v>
      </c>
      <c r="B8" s="450" t="s">
        <v>230</v>
      </c>
      <c r="C8" s="463" t="s">
        <v>231</v>
      </c>
      <c r="D8" s="464"/>
      <c r="E8" s="464"/>
      <c r="F8" s="464"/>
      <c r="G8" s="465"/>
      <c r="H8" s="117" t="s">
        <v>232</v>
      </c>
      <c r="I8" s="118"/>
      <c r="J8" s="460" t="s">
        <v>233</v>
      </c>
      <c r="K8" s="450" t="s">
        <v>234</v>
      </c>
    </row>
    <row r="9" spans="1:11" s="119" customFormat="1" ht="11.25" thickBot="1">
      <c r="A9" s="451"/>
      <c r="B9" s="451"/>
      <c r="C9" s="453" t="s">
        <v>235</v>
      </c>
      <c r="D9" s="453" t="s">
        <v>236</v>
      </c>
      <c r="E9" s="464" t="s">
        <v>237</v>
      </c>
      <c r="F9" s="464"/>
      <c r="G9" s="465"/>
      <c r="H9" s="453" t="s">
        <v>238</v>
      </c>
      <c r="I9" s="455" t="s">
        <v>239</v>
      </c>
      <c r="J9" s="461"/>
      <c r="K9" s="451"/>
    </row>
    <row r="10" spans="1:11" s="119" customFormat="1" ht="34.5" thickBot="1">
      <c r="A10" s="452"/>
      <c r="B10" s="452"/>
      <c r="C10" s="454"/>
      <c r="D10" s="454"/>
      <c r="E10" s="120" t="s">
        <v>240</v>
      </c>
      <c r="F10" s="120" t="s">
        <v>241</v>
      </c>
      <c r="G10" s="120" t="s">
        <v>242</v>
      </c>
      <c r="H10" s="454"/>
      <c r="I10" s="456"/>
      <c r="J10" s="462"/>
      <c r="K10" s="452"/>
    </row>
    <row r="11" spans="1:11" s="113" customFormat="1" ht="11.25" thickBot="1">
      <c r="A11" s="121" t="s">
        <v>243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22">
        <v>8</v>
      </c>
      <c r="J11" s="122">
        <v>9</v>
      </c>
      <c r="K11" s="122">
        <v>10</v>
      </c>
    </row>
    <row r="12" spans="1:11" ht="22.5">
      <c r="A12" s="123" t="s">
        <v>244</v>
      </c>
      <c r="B12" s="124">
        <v>1191</v>
      </c>
      <c r="C12" s="124"/>
      <c r="D12" s="124"/>
      <c r="E12" s="124">
        <v>80</v>
      </c>
      <c r="F12" s="124"/>
      <c r="G12" s="402"/>
      <c r="H12" s="124">
        <v>154</v>
      </c>
      <c r="I12" s="124"/>
      <c r="J12" s="124"/>
      <c r="K12" s="125">
        <f aca="true" t="shared" si="0" ref="K12:K28">SUM(B12:J12)</f>
        <v>1425</v>
      </c>
    </row>
    <row r="13" spans="1:11" ht="22.5">
      <c r="A13" s="126" t="s">
        <v>245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5">
        <f t="shared" si="0"/>
        <v>0</v>
      </c>
    </row>
    <row r="14" spans="1:11" ht="11.25">
      <c r="A14" s="126" t="s">
        <v>246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5">
        <f t="shared" si="0"/>
        <v>0</v>
      </c>
    </row>
    <row r="15" spans="1:11" ht="11.25">
      <c r="A15" s="126" t="s">
        <v>247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5">
        <f t="shared" si="0"/>
        <v>0</v>
      </c>
    </row>
    <row r="16" spans="1:11" ht="22.5">
      <c r="A16" s="126" t="s">
        <v>248</v>
      </c>
      <c r="B16" s="127"/>
      <c r="C16" s="127"/>
      <c r="D16" s="127"/>
      <c r="E16" s="127"/>
      <c r="F16" s="127"/>
      <c r="G16" s="127"/>
      <c r="H16" s="127"/>
      <c r="I16" s="127">
        <v>-19</v>
      </c>
      <c r="J16" s="127"/>
      <c r="K16" s="125">
        <f t="shared" si="0"/>
        <v>-19</v>
      </c>
    </row>
    <row r="17" spans="1:11" ht="11.25">
      <c r="A17" s="126" t="s">
        <v>249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5">
        <f t="shared" si="0"/>
        <v>0</v>
      </c>
    </row>
    <row r="18" spans="1:11" ht="11.25">
      <c r="A18" s="128" t="s">
        <v>250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5">
        <f t="shared" si="0"/>
        <v>0</v>
      </c>
    </row>
    <row r="19" spans="1:11" ht="11.25">
      <c r="A19" s="126" t="s">
        <v>251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5">
        <f t="shared" si="0"/>
        <v>0</v>
      </c>
    </row>
    <row r="20" spans="1:11" ht="33.75">
      <c r="A20" s="126" t="s">
        <v>252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5">
        <f t="shared" si="0"/>
        <v>0</v>
      </c>
    </row>
    <row r="21" spans="1:11" ht="11.25">
      <c r="A21" s="126" t="s">
        <v>253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5">
        <f t="shared" si="0"/>
        <v>0</v>
      </c>
    </row>
    <row r="22" spans="1:11" ht="11.25">
      <c r="A22" s="126" t="s">
        <v>254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5">
        <f t="shared" si="0"/>
        <v>0</v>
      </c>
    </row>
    <row r="23" spans="1:11" ht="33.75">
      <c r="A23" s="126" t="s">
        <v>255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5">
        <f t="shared" si="0"/>
        <v>0</v>
      </c>
    </row>
    <row r="24" spans="1:11" ht="11.25">
      <c r="A24" s="126" t="s">
        <v>256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5">
        <f t="shared" si="0"/>
        <v>0</v>
      </c>
    </row>
    <row r="25" spans="1:11" ht="11.25">
      <c r="A25" s="126" t="s">
        <v>254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5">
        <f t="shared" si="0"/>
        <v>0</v>
      </c>
    </row>
    <row r="26" spans="1:11" ht="22.5">
      <c r="A26" s="126" t="s">
        <v>257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5">
        <f t="shared" si="0"/>
        <v>0</v>
      </c>
    </row>
    <row r="27" spans="1:11" ht="23.25" thickBot="1">
      <c r="A27" s="129" t="s">
        <v>258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1">
        <f t="shared" si="0"/>
        <v>0</v>
      </c>
    </row>
    <row r="28" spans="1:11" ht="22.5">
      <c r="A28" s="123" t="s">
        <v>259</v>
      </c>
      <c r="B28" s="124">
        <f aca="true" t="shared" si="1" ref="B28:J28">SUM(B12:B27)</f>
        <v>1191</v>
      </c>
      <c r="C28" s="124">
        <f t="shared" si="1"/>
        <v>0</v>
      </c>
      <c r="D28" s="124">
        <f t="shared" si="1"/>
        <v>0</v>
      </c>
      <c r="E28" s="124">
        <f t="shared" si="1"/>
        <v>80</v>
      </c>
      <c r="F28" s="124">
        <f t="shared" si="1"/>
        <v>0</v>
      </c>
      <c r="G28" s="124">
        <f t="shared" si="1"/>
        <v>0</v>
      </c>
      <c r="H28" s="124">
        <f t="shared" si="1"/>
        <v>154</v>
      </c>
      <c r="I28" s="124">
        <f t="shared" si="1"/>
        <v>-19</v>
      </c>
      <c r="J28" s="124">
        <f t="shared" si="1"/>
        <v>0</v>
      </c>
      <c r="K28" s="125">
        <f t="shared" si="0"/>
        <v>1406</v>
      </c>
    </row>
    <row r="29" spans="1:11" ht="33.75">
      <c r="A29" s="126" t="s">
        <v>260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32"/>
    </row>
    <row r="30" spans="1:11" ht="34.5" thickBot="1">
      <c r="A30" s="129" t="s">
        <v>261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3"/>
    </row>
    <row r="31" spans="1:11" ht="45.75" thickBot="1">
      <c r="A31" s="134" t="s">
        <v>262</v>
      </c>
      <c r="B31" s="135">
        <f aca="true" t="shared" si="2" ref="B31:J31">SUM(B28:B30)</f>
        <v>1191</v>
      </c>
      <c r="C31" s="135">
        <f t="shared" si="2"/>
        <v>0</v>
      </c>
      <c r="D31" s="135">
        <f t="shared" si="2"/>
        <v>0</v>
      </c>
      <c r="E31" s="135">
        <f t="shared" si="2"/>
        <v>80</v>
      </c>
      <c r="F31" s="135">
        <f t="shared" si="2"/>
        <v>0</v>
      </c>
      <c r="G31" s="135">
        <f t="shared" si="2"/>
        <v>0</v>
      </c>
      <c r="H31" s="135">
        <f t="shared" si="2"/>
        <v>154</v>
      </c>
      <c r="I31" s="135">
        <f t="shared" si="2"/>
        <v>-19</v>
      </c>
      <c r="J31" s="135">
        <f t="shared" si="2"/>
        <v>0</v>
      </c>
      <c r="K31" s="136">
        <f>SUM(B31:J31)</f>
        <v>1406</v>
      </c>
    </row>
    <row r="32" spans="1:11" ht="11.25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9"/>
    </row>
    <row r="33" spans="1:55" ht="12.75">
      <c r="A33" s="413"/>
      <c r="B33" s="138"/>
      <c r="C33" s="138"/>
      <c r="D33" s="138"/>
      <c r="E33" s="138"/>
      <c r="F33" s="138"/>
      <c r="G33" s="138"/>
      <c r="H33" s="138"/>
      <c r="I33" s="138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</row>
    <row r="34" spans="1:10" ht="12.75">
      <c r="A34" s="413">
        <f>'БАЛАНС-9м.'!A81</f>
        <v>40479</v>
      </c>
      <c r="B34" s="140"/>
      <c r="C34" s="140"/>
      <c r="D34" s="140"/>
      <c r="E34" s="140" t="s">
        <v>263</v>
      </c>
      <c r="F34" s="140"/>
      <c r="G34" s="140"/>
      <c r="H34" s="140"/>
      <c r="I34" s="140" t="s">
        <v>264</v>
      </c>
      <c r="J34" s="140"/>
    </row>
  </sheetData>
  <sheetProtection/>
  <mergeCells count="14">
    <mergeCell ref="C8:G8"/>
    <mergeCell ref="C9:C10"/>
    <mergeCell ref="D9:D10"/>
    <mergeCell ref="E9:G9"/>
    <mergeCell ref="A8:A10"/>
    <mergeCell ref="B8:B10"/>
    <mergeCell ref="H9:H10"/>
    <mergeCell ref="I9:I10"/>
    <mergeCell ref="A3:K3"/>
    <mergeCell ref="A4:K4"/>
    <mergeCell ref="A5:K5"/>
    <mergeCell ref="A6:K6"/>
    <mergeCell ref="K8:K10"/>
    <mergeCell ref="J8:J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B10">
      <selection activeCell="L32" sqref="L32"/>
    </sheetView>
  </sheetViews>
  <sheetFormatPr defaultColWidth="9.00390625" defaultRowHeight="12.75"/>
  <cols>
    <col min="1" max="1" width="119.375" style="144" customWidth="1"/>
    <col min="2" max="16384" width="9.375" style="144" customWidth="1"/>
  </cols>
  <sheetData>
    <row r="1" spans="1:7" ht="18.75" customHeight="1">
      <c r="A1" s="142" t="s">
        <v>265</v>
      </c>
      <c r="B1" s="143"/>
      <c r="C1" s="143"/>
      <c r="D1" s="143"/>
      <c r="E1" s="143"/>
      <c r="F1" s="143"/>
      <c r="G1" s="143"/>
    </row>
    <row r="2" spans="1:7" ht="12.75">
      <c r="A2" s="145" t="s">
        <v>605</v>
      </c>
      <c r="B2" s="143"/>
      <c r="C2" s="143"/>
      <c r="D2" s="143"/>
      <c r="E2" s="143"/>
      <c r="F2" s="143"/>
      <c r="G2" s="143"/>
    </row>
    <row r="3" spans="1:7" ht="12" customHeight="1">
      <c r="A3" s="142" t="s">
        <v>266</v>
      </c>
      <c r="B3" s="143"/>
      <c r="C3" s="143"/>
      <c r="D3" s="143"/>
      <c r="E3" s="143"/>
      <c r="F3" s="143"/>
      <c r="G3" s="143"/>
    </row>
    <row r="4" spans="1:7" ht="12" customHeight="1">
      <c r="A4" s="142"/>
      <c r="B4" s="143"/>
      <c r="C4" s="143"/>
      <c r="D4" s="143"/>
      <c r="E4" s="143"/>
      <c r="F4" s="143"/>
      <c r="G4" s="143"/>
    </row>
    <row r="5" spans="1:7" ht="12" customHeight="1">
      <c r="A5" s="146" t="s">
        <v>267</v>
      </c>
      <c r="B5" s="143"/>
      <c r="C5" s="143"/>
      <c r="D5" s="143"/>
      <c r="E5" s="143"/>
      <c r="F5" s="143"/>
      <c r="G5" s="143"/>
    </row>
    <row r="6" spans="1:7" ht="12" customHeight="1">
      <c r="A6" s="147" t="str">
        <f>'БАЛАНС-9м.'!A3:F3</f>
        <v>на "БУЛГАР ЧЕХ ИНВЕСТ ХОЛДИНГ" АД - СМОЛЯН</v>
      </c>
      <c r="B6" s="143"/>
      <c r="C6" s="143"/>
      <c r="D6" s="143"/>
      <c r="E6" s="143"/>
      <c r="F6" s="143"/>
      <c r="G6" s="143"/>
    </row>
    <row r="7" spans="1:7" ht="12" customHeight="1">
      <c r="A7" s="148"/>
      <c r="B7" s="143"/>
      <c r="C7" s="143"/>
      <c r="D7" s="143"/>
      <c r="E7" s="143"/>
      <c r="F7" s="143"/>
      <c r="G7" s="143"/>
    </row>
    <row r="8" spans="1:7" s="151" customFormat="1" ht="12" customHeight="1">
      <c r="A8" s="149"/>
      <c r="B8" s="150"/>
      <c r="C8" s="150"/>
      <c r="D8" s="150"/>
      <c r="E8" s="150"/>
      <c r="F8" s="150"/>
      <c r="G8" s="150"/>
    </row>
    <row r="9" spans="1:7" ht="12.75">
      <c r="A9" s="143" t="s">
        <v>268</v>
      </c>
      <c r="B9" s="143"/>
      <c r="C9" s="143"/>
      <c r="D9" s="143"/>
      <c r="E9" s="143"/>
      <c r="F9" s="143"/>
      <c r="G9" s="143"/>
    </row>
    <row r="10" spans="1:7" ht="12.75">
      <c r="A10" s="143"/>
      <c r="B10" s="143"/>
      <c r="C10" s="143"/>
      <c r="D10" s="143"/>
      <c r="E10" s="143"/>
      <c r="F10" s="143"/>
      <c r="G10" s="143"/>
    </row>
    <row r="11" spans="1:7" ht="12.75">
      <c r="A11" s="143"/>
      <c r="B11" s="143"/>
      <c r="C11" s="143"/>
      <c r="D11" s="143"/>
      <c r="E11" s="143"/>
      <c r="F11" s="143"/>
      <c r="G11" s="143"/>
    </row>
    <row r="12" spans="1:7" ht="12.75">
      <c r="A12" s="143"/>
      <c r="B12" s="143"/>
      <c r="C12" s="143"/>
      <c r="D12" s="143"/>
      <c r="E12" s="143"/>
      <c r="F12" s="143"/>
      <c r="G12" s="143"/>
    </row>
    <row r="13" spans="1:7" ht="12.75">
      <c r="A13" s="143"/>
      <c r="B13" s="143"/>
      <c r="C13" s="143"/>
      <c r="D13" s="143"/>
      <c r="E13" s="143"/>
      <c r="F13" s="143"/>
      <c r="G13" s="143"/>
    </row>
    <row r="14" spans="1:7" ht="12.75">
      <c r="A14" s="143"/>
      <c r="B14" s="143"/>
      <c r="C14" s="143"/>
      <c r="D14" s="143"/>
      <c r="E14" s="143"/>
      <c r="F14" s="143"/>
      <c r="G14" s="143"/>
    </row>
    <row r="15" spans="1:7" ht="12.75">
      <c r="A15" s="143"/>
      <c r="B15" s="143"/>
      <c r="C15" s="143"/>
      <c r="D15" s="143"/>
      <c r="E15" s="143"/>
      <c r="F15" s="143"/>
      <c r="G15" s="143"/>
    </row>
    <row r="16" spans="1:7" ht="12.75">
      <c r="A16" s="143"/>
      <c r="B16" s="143"/>
      <c r="C16" s="143"/>
      <c r="D16" s="143"/>
      <c r="E16" s="143"/>
      <c r="F16" s="143"/>
      <c r="G16" s="1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A16">
      <selection activeCell="O41" sqref="O41:Q41"/>
    </sheetView>
  </sheetViews>
  <sheetFormatPr defaultColWidth="9.00390625" defaultRowHeight="12.75"/>
  <cols>
    <col min="1" max="1" width="3.875" style="144" customWidth="1"/>
    <col min="2" max="2" width="29.125" style="144" customWidth="1"/>
    <col min="3" max="3" width="8.50390625" style="144" customWidth="1"/>
    <col min="4" max="4" width="9.875" style="144" customWidth="1"/>
    <col min="5" max="5" width="8.875" style="144" customWidth="1"/>
    <col min="6" max="7" width="8.375" style="144" customWidth="1"/>
    <col min="8" max="8" width="7.875" style="144" customWidth="1"/>
    <col min="9" max="9" width="9.00390625" style="144" customWidth="1"/>
    <col min="10" max="10" width="8.50390625" style="144" customWidth="1"/>
    <col min="11" max="11" width="8.375" style="144" customWidth="1"/>
    <col min="12" max="12" width="8.50390625" style="144" customWidth="1"/>
    <col min="13" max="13" width="8.00390625" style="144" customWidth="1"/>
    <col min="14" max="14" width="7.625" style="144" customWidth="1"/>
    <col min="15" max="15" width="7.50390625" style="144" customWidth="1"/>
    <col min="16" max="17" width="9.50390625" style="144" customWidth="1"/>
    <col min="18" max="16384" width="9.375" style="144" customWidth="1"/>
  </cols>
  <sheetData>
    <row r="1" spans="1:17" ht="12.75">
      <c r="A1" s="152"/>
      <c r="B1" s="152"/>
      <c r="C1" s="153"/>
      <c r="D1" s="467"/>
      <c r="E1" s="467"/>
      <c r="F1" s="467"/>
      <c r="G1" s="467"/>
      <c r="H1" s="467"/>
      <c r="I1" s="467"/>
      <c r="J1" s="467"/>
      <c r="K1" s="467"/>
      <c r="L1" s="153"/>
      <c r="M1" s="467" t="s">
        <v>269</v>
      </c>
      <c r="N1" s="467"/>
      <c r="O1" s="467"/>
      <c r="P1" s="153" t="s">
        <v>270</v>
      </c>
      <c r="Q1" s="153"/>
    </row>
    <row r="2" spans="1:17" ht="12.75">
      <c r="A2" s="468" t="s">
        <v>271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</row>
    <row r="3" spans="1:17" ht="12.75">
      <c r="A3" s="468" t="s">
        <v>272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</row>
    <row r="4" spans="1:17" ht="13.5" customHeight="1">
      <c r="A4" s="469" t="str">
        <f>'БАЛАНС-9м.'!A3:F3</f>
        <v>на "БУЛГАР ЧЕХ ИНВЕСТ ХОЛДИНГ" АД - СМОЛЯН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</row>
    <row r="5" spans="1:17" ht="12.75" customHeight="1">
      <c r="A5" s="469" t="str">
        <f>'БАЛАНС-9м.'!A4:F4</f>
        <v>към 30.09.2010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</row>
    <row r="6" spans="1:17" ht="8.25" customHeight="1" thickBot="1">
      <c r="A6" s="152" t="s">
        <v>273</v>
      </c>
      <c r="P6" s="153" t="s">
        <v>274</v>
      </c>
      <c r="Q6" s="153"/>
    </row>
    <row r="7" spans="1:17" ht="24" customHeight="1" thickBot="1">
      <c r="A7" s="472" t="s">
        <v>229</v>
      </c>
      <c r="B7" s="473"/>
      <c r="C7" s="473" t="s">
        <v>275</v>
      </c>
      <c r="D7" s="473"/>
      <c r="E7" s="473"/>
      <c r="F7" s="473"/>
      <c r="G7" s="473" t="s">
        <v>276</v>
      </c>
      <c r="H7" s="473"/>
      <c r="I7" s="473" t="s">
        <v>277</v>
      </c>
      <c r="J7" s="473" t="s">
        <v>278</v>
      </c>
      <c r="K7" s="473"/>
      <c r="L7" s="473"/>
      <c r="M7" s="473"/>
      <c r="N7" s="473" t="s">
        <v>276</v>
      </c>
      <c r="O7" s="473"/>
      <c r="P7" s="473" t="s">
        <v>279</v>
      </c>
      <c r="Q7" s="466" t="s">
        <v>280</v>
      </c>
    </row>
    <row r="8" spans="1:17" ht="54" customHeight="1" thickBot="1">
      <c r="A8" s="472"/>
      <c r="B8" s="473"/>
      <c r="C8" s="154" t="s">
        <v>281</v>
      </c>
      <c r="D8" s="154" t="s">
        <v>282</v>
      </c>
      <c r="E8" s="154" t="s">
        <v>283</v>
      </c>
      <c r="F8" s="154" t="s">
        <v>284</v>
      </c>
      <c r="G8" s="154" t="s">
        <v>285</v>
      </c>
      <c r="H8" s="154" t="s">
        <v>286</v>
      </c>
      <c r="I8" s="473"/>
      <c r="J8" s="154" t="s">
        <v>281</v>
      </c>
      <c r="K8" s="154" t="s">
        <v>287</v>
      </c>
      <c r="L8" s="154" t="s">
        <v>288</v>
      </c>
      <c r="M8" s="154" t="s">
        <v>289</v>
      </c>
      <c r="N8" s="154" t="s">
        <v>285</v>
      </c>
      <c r="O8" s="154" t="s">
        <v>286</v>
      </c>
      <c r="P8" s="473"/>
      <c r="Q8" s="466"/>
    </row>
    <row r="9" spans="1:17" ht="13.5" customHeight="1" thickBot="1">
      <c r="A9" s="470" t="s">
        <v>243</v>
      </c>
      <c r="B9" s="471"/>
      <c r="C9" s="154">
        <v>1</v>
      </c>
      <c r="D9" s="154">
        <v>2</v>
      </c>
      <c r="E9" s="154">
        <v>3</v>
      </c>
      <c r="F9" s="154">
        <v>4</v>
      </c>
      <c r="G9" s="154">
        <v>5</v>
      </c>
      <c r="H9" s="154">
        <v>6</v>
      </c>
      <c r="I9" s="154">
        <v>7</v>
      </c>
      <c r="J9" s="154">
        <v>8</v>
      </c>
      <c r="K9" s="154">
        <v>9</v>
      </c>
      <c r="L9" s="154">
        <v>10</v>
      </c>
      <c r="M9" s="154">
        <v>11</v>
      </c>
      <c r="N9" s="154">
        <v>12</v>
      </c>
      <c r="O9" s="154">
        <v>13</v>
      </c>
      <c r="P9" s="154">
        <v>14</v>
      </c>
      <c r="Q9" s="155">
        <v>15</v>
      </c>
    </row>
    <row r="10" spans="1:17" ht="14.25" customHeight="1">
      <c r="A10" s="156" t="s">
        <v>290</v>
      </c>
      <c r="B10" s="157" t="s">
        <v>291</v>
      </c>
      <c r="C10" s="158"/>
      <c r="D10" s="159"/>
      <c r="E10" s="159"/>
      <c r="F10" s="160"/>
      <c r="G10" s="159"/>
      <c r="H10" s="159"/>
      <c r="I10" s="160"/>
      <c r="J10" s="158"/>
      <c r="K10" s="159"/>
      <c r="L10" s="159"/>
      <c r="M10" s="160"/>
      <c r="N10" s="159"/>
      <c r="O10" s="159"/>
      <c r="P10" s="159"/>
      <c r="Q10" s="161"/>
    </row>
    <row r="11" spans="1:17" ht="12.75">
      <c r="A11" s="162" t="s">
        <v>292</v>
      </c>
      <c r="B11" s="163" t="s">
        <v>293</v>
      </c>
      <c r="C11" s="164">
        <v>30</v>
      </c>
      <c r="D11" s="165"/>
      <c r="E11" s="165"/>
      <c r="F11" s="166">
        <f aca="true" t="shared" si="0" ref="F11:F17">C11+D11-E11</f>
        <v>30</v>
      </c>
      <c r="G11" s="165"/>
      <c r="H11" s="165"/>
      <c r="I11" s="166">
        <f aca="true" t="shared" si="1" ref="I11:I17">F11+G11-H11</f>
        <v>30</v>
      </c>
      <c r="J11" s="164"/>
      <c r="K11" s="165"/>
      <c r="L11" s="165"/>
      <c r="M11" s="166">
        <f aca="true" t="shared" si="2" ref="M11:M17">J11+K11-L11</f>
        <v>0</v>
      </c>
      <c r="N11" s="165"/>
      <c r="O11" s="165"/>
      <c r="P11" s="166">
        <f aca="true" t="shared" si="3" ref="P11:P17">M11+N11-O11</f>
        <v>0</v>
      </c>
      <c r="Q11" s="167">
        <f aca="true" t="shared" si="4" ref="Q11:Q17">I11-P11</f>
        <v>30</v>
      </c>
    </row>
    <row r="12" spans="1:17" ht="18" customHeight="1">
      <c r="A12" s="162" t="s">
        <v>294</v>
      </c>
      <c r="B12" s="163" t="s">
        <v>295</v>
      </c>
      <c r="C12" s="164">
        <v>53</v>
      </c>
      <c r="D12" s="165"/>
      <c r="E12" s="165"/>
      <c r="F12" s="166">
        <f t="shared" si="0"/>
        <v>53</v>
      </c>
      <c r="G12" s="165"/>
      <c r="H12" s="165"/>
      <c r="I12" s="166">
        <f t="shared" si="1"/>
        <v>53</v>
      </c>
      <c r="J12" s="164">
        <v>1</v>
      </c>
      <c r="K12" s="165">
        <v>1</v>
      </c>
      <c r="L12" s="165"/>
      <c r="M12" s="166">
        <f t="shared" si="2"/>
        <v>2</v>
      </c>
      <c r="N12" s="165"/>
      <c r="O12" s="165"/>
      <c r="P12" s="166">
        <f t="shared" si="3"/>
        <v>2</v>
      </c>
      <c r="Q12" s="167">
        <f t="shared" si="4"/>
        <v>51</v>
      </c>
    </row>
    <row r="13" spans="1:17" ht="15" customHeight="1">
      <c r="A13" s="162" t="s">
        <v>296</v>
      </c>
      <c r="B13" s="163" t="s">
        <v>297</v>
      </c>
      <c r="C13" s="164"/>
      <c r="D13" s="165"/>
      <c r="E13" s="165"/>
      <c r="F13" s="166">
        <f t="shared" si="0"/>
        <v>0</v>
      </c>
      <c r="G13" s="165"/>
      <c r="H13" s="165"/>
      <c r="I13" s="166">
        <f t="shared" si="1"/>
        <v>0</v>
      </c>
      <c r="J13" s="164"/>
      <c r="K13" s="165"/>
      <c r="L13" s="165"/>
      <c r="M13" s="166">
        <f t="shared" si="2"/>
        <v>0</v>
      </c>
      <c r="N13" s="165"/>
      <c r="O13" s="165"/>
      <c r="P13" s="166">
        <f t="shared" si="3"/>
        <v>0</v>
      </c>
      <c r="Q13" s="167">
        <f t="shared" si="4"/>
        <v>0</v>
      </c>
    </row>
    <row r="14" spans="1:17" ht="15" customHeight="1">
      <c r="A14" s="162" t="s">
        <v>298</v>
      </c>
      <c r="B14" s="163" t="s">
        <v>299</v>
      </c>
      <c r="C14" s="164">
        <v>2</v>
      </c>
      <c r="D14" s="165"/>
      <c r="E14" s="165"/>
      <c r="F14" s="166">
        <f t="shared" si="0"/>
        <v>2</v>
      </c>
      <c r="G14" s="165"/>
      <c r="H14" s="165"/>
      <c r="I14" s="166">
        <f t="shared" si="1"/>
        <v>2</v>
      </c>
      <c r="J14" s="164"/>
      <c r="K14" s="165"/>
      <c r="L14" s="165"/>
      <c r="M14" s="166">
        <f t="shared" si="2"/>
        <v>0</v>
      </c>
      <c r="N14" s="165"/>
      <c r="O14" s="165"/>
      <c r="P14" s="166">
        <f t="shared" si="3"/>
        <v>0</v>
      </c>
      <c r="Q14" s="167">
        <f t="shared" si="4"/>
        <v>2</v>
      </c>
    </row>
    <row r="15" spans="1:17" ht="15.75" customHeight="1">
      <c r="A15" s="162" t="s">
        <v>300</v>
      </c>
      <c r="B15" s="163" t="s">
        <v>301</v>
      </c>
      <c r="C15" s="164"/>
      <c r="D15" s="165"/>
      <c r="E15" s="165"/>
      <c r="F15" s="166">
        <f t="shared" si="0"/>
        <v>0</v>
      </c>
      <c r="G15" s="165"/>
      <c r="H15" s="165"/>
      <c r="I15" s="166">
        <f t="shared" si="1"/>
        <v>0</v>
      </c>
      <c r="J15" s="164"/>
      <c r="K15" s="165"/>
      <c r="L15" s="165"/>
      <c r="M15" s="166">
        <f t="shared" si="2"/>
        <v>0</v>
      </c>
      <c r="N15" s="165"/>
      <c r="O15" s="165"/>
      <c r="P15" s="166">
        <f t="shared" si="3"/>
        <v>0</v>
      </c>
      <c r="Q15" s="167">
        <f t="shared" si="4"/>
        <v>0</v>
      </c>
    </row>
    <row r="16" spans="1:17" ht="16.5" customHeight="1">
      <c r="A16" s="162" t="s">
        <v>302</v>
      </c>
      <c r="B16" s="168" t="s">
        <v>303</v>
      </c>
      <c r="C16" s="164"/>
      <c r="D16" s="165"/>
      <c r="E16" s="165"/>
      <c r="F16" s="166">
        <f t="shared" si="0"/>
        <v>0</v>
      </c>
      <c r="G16" s="165"/>
      <c r="H16" s="165"/>
      <c r="I16" s="166">
        <f t="shared" si="1"/>
        <v>0</v>
      </c>
      <c r="J16" s="164"/>
      <c r="K16" s="165"/>
      <c r="L16" s="165"/>
      <c r="M16" s="166">
        <f t="shared" si="2"/>
        <v>0</v>
      </c>
      <c r="N16" s="165"/>
      <c r="O16" s="165"/>
      <c r="P16" s="166">
        <f t="shared" si="3"/>
        <v>0</v>
      </c>
      <c r="Q16" s="167">
        <f t="shared" si="4"/>
        <v>0</v>
      </c>
    </row>
    <row r="17" spans="1:17" ht="27" customHeight="1">
      <c r="A17" s="162" t="s">
        <v>304</v>
      </c>
      <c r="B17" s="169" t="s">
        <v>305</v>
      </c>
      <c r="C17" s="164">
        <v>10</v>
      </c>
      <c r="D17" s="165"/>
      <c r="E17" s="165">
        <v>0</v>
      </c>
      <c r="F17" s="166">
        <f t="shared" si="0"/>
        <v>10</v>
      </c>
      <c r="G17" s="165"/>
      <c r="H17" s="165"/>
      <c r="I17" s="166">
        <f t="shared" si="1"/>
        <v>10</v>
      </c>
      <c r="J17" s="164">
        <v>9</v>
      </c>
      <c r="K17" s="165">
        <v>1</v>
      </c>
      <c r="L17" s="165"/>
      <c r="M17" s="166">
        <f t="shared" si="2"/>
        <v>10</v>
      </c>
      <c r="N17" s="165"/>
      <c r="O17" s="165"/>
      <c r="P17" s="166">
        <f t="shared" si="3"/>
        <v>10</v>
      </c>
      <c r="Q17" s="167">
        <f t="shared" si="4"/>
        <v>0</v>
      </c>
    </row>
    <row r="18" spans="1:17" s="174" customFormat="1" ht="12.75">
      <c r="A18" s="170"/>
      <c r="B18" s="171" t="s">
        <v>306</v>
      </c>
      <c r="C18" s="172">
        <f aca="true" t="shared" si="5" ref="C18:Q18">SUM(C10:C17)</f>
        <v>95</v>
      </c>
      <c r="D18" s="172">
        <f t="shared" si="5"/>
        <v>0</v>
      </c>
      <c r="E18" s="172">
        <f t="shared" si="5"/>
        <v>0</v>
      </c>
      <c r="F18" s="172">
        <f t="shared" si="5"/>
        <v>95</v>
      </c>
      <c r="G18" s="172">
        <f t="shared" si="5"/>
        <v>0</v>
      </c>
      <c r="H18" s="172">
        <f t="shared" si="5"/>
        <v>0</v>
      </c>
      <c r="I18" s="172">
        <f t="shared" si="5"/>
        <v>95</v>
      </c>
      <c r="J18" s="172">
        <f t="shared" si="5"/>
        <v>10</v>
      </c>
      <c r="K18" s="172">
        <f t="shared" si="5"/>
        <v>2</v>
      </c>
      <c r="L18" s="172">
        <f t="shared" si="5"/>
        <v>0</v>
      </c>
      <c r="M18" s="172">
        <f t="shared" si="5"/>
        <v>12</v>
      </c>
      <c r="N18" s="172">
        <f t="shared" si="5"/>
        <v>0</v>
      </c>
      <c r="O18" s="172">
        <f t="shared" si="5"/>
        <v>0</v>
      </c>
      <c r="P18" s="172">
        <f t="shared" si="5"/>
        <v>12</v>
      </c>
      <c r="Q18" s="173">
        <f t="shared" si="5"/>
        <v>83</v>
      </c>
    </row>
    <row r="19" spans="1:17" ht="23.25" customHeight="1">
      <c r="A19" s="175" t="s">
        <v>307</v>
      </c>
      <c r="B19" s="176" t="s">
        <v>308</v>
      </c>
      <c r="C19" s="164"/>
      <c r="D19" s="165"/>
      <c r="E19" s="165"/>
      <c r="F19" s="166">
        <f>C19+D19-E19</f>
        <v>0</v>
      </c>
      <c r="G19" s="165"/>
      <c r="H19" s="165"/>
      <c r="I19" s="166">
        <f>F19+G19-H19</f>
        <v>0</v>
      </c>
      <c r="J19" s="164"/>
      <c r="K19" s="165"/>
      <c r="L19" s="165"/>
      <c r="M19" s="166">
        <f>J19+K19-L19</f>
        <v>0</v>
      </c>
      <c r="N19" s="165"/>
      <c r="O19" s="165"/>
      <c r="P19" s="166">
        <f>M19+N19-O19</f>
        <v>0</v>
      </c>
      <c r="Q19" s="167">
        <f>I19-P19</f>
        <v>0</v>
      </c>
    </row>
    <row r="20" spans="1:17" ht="16.5" customHeight="1">
      <c r="A20" s="162" t="s">
        <v>292</v>
      </c>
      <c r="B20" s="163" t="s">
        <v>309</v>
      </c>
      <c r="C20" s="164"/>
      <c r="D20" s="165"/>
      <c r="E20" s="165"/>
      <c r="F20" s="166">
        <f>C20+D20-E20</f>
        <v>0</v>
      </c>
      <c r="G20" s="165"/>
      <c r="H20" s="165"/>
      <c r="I20" s="166">
        <f>F20+G20-H20</f>
        <v>0</v>
      </c>
      <c r="J20" s="164"/>
      <c r="K20" s="165"/>
      <c r="L20" s="165"/>
      <c r="M20" s="166">
        <f>J20+K20-L20</f>
        <v>0</v>
      </c>
      <c r="N20" s="165"/>
      <c r="O20" s="165"/>
      <c r="P20" s="166">
        <f>M20+N20-O20</f>
        <v>0</v>
      </c>
      <c r="Q20" s="167">
        <f>I20-P20</f>
        <v>0</v>
      </c>
    </row>
    <row r="21" spans="1:17" ht="16.5" customHeight="1">
      <c r="A21" s="162" t="s">
        <v>294</v>
      </c>
      <c r="B21" s="163" t="s">
        <v>310</v>
      </c>
      <c r="C21" s="164">
        <v>2</v>
      </c>
      <c r="D21" s="165"/>
      <c r="E21" s="165"/>
      <c r="F21" s="166">
        <f>C21+D21-E21</f>
        <v>2</v>
      </c>
      <c r="G21" s="165"/>
      <c r="H21" s="165"/>
      <c r="I21" s="166">
        <f>F21+G21-H21</f>
        <v>2</v>
      </c>
      <c r="J21" s="164">
        <v>2</v>
      </c>
      <c r="K21" s="165"/>
      <c r="L21" s="165"/>
      <c r="M21" s="166">
        <f>J21+K21-L21</f>
        <v>2</v>
      </c>
      <c r="N21" s="165"/>
      <c r="O21" s="165"/>
      <c r="P21" s="166">
        <f>M21+N21-O21</f>
        <v>2</v>
      </c>
      <c r="Q21" s="167">
        <f>I21-P21</f>
        <v>0</v>
      </c>
    </row>
    <row r="22" spans="1:17" ht="26.25" customHeight="1">
      <c r="A22" s="177" t="s">
        <v>296</v>
      </c>
      <c r="B22" s="178" t="s">
        <v>311</v>
      </c>
      <c r="C22" s="164"/>
      <c r="D22" s="165"/>
      <c r="E22" s="165"/>
      <c r="F22" s="166">
        <f>C22+D22-E22</f>
        <v>0</v>
      </c>
      <c r="G22" s="165"/>
      <c r="H22" s="165"/>
      <c r="I22" s="166">
        <f>F22+G22-H22</f>
        <v>0</v>
      </c>
      <c r="J22" s="164"/>
      <c r="K22" s="165"/>
      <c r="L22" s="165"/>
      <c r="M22" s="166">
        <f>J22+K22-L22</f>
        <v>0</v>
      </c>
      <c r="N22" s="165"/>
      <c r="O22" s="165"/>
      <c r="P22" s="166">
        <f>M22+N22-O22</f>
        <v>0</v>
      </c>
      <c r="Q22" s="167">
        <f>I22-P22</f>
        <v>0</v>
      </c>
    </row>
    <row r="23" spans="1:17" ht="28.5" customHeight="1">
      <c r="A23" s="162" t="s">
        <v>298</v>
      </c>
      <c r="B23" s="179" t="s">
        <v>312</v>
      </c>
      <c r="C23" s="164">
        <v>13</v>
      </c>
      <c r="D23" s="165"/>
      <c r="E23" s="165"/>
      <c r="F23" s="166">
        <f>C23+D23-E23</f>
        <v>13</v>
      </c>
      <c r="G23" s="165"/>
      <c r="H23" s="165"/>
      <c r="I23" s="166">
        <f>F23+G23-H23</f>
        <v>13</v>
      </c>
      <c r="J23" s="164">
        <v>13</v>
      </c>
      <c r="K23" s="165"/>
      <c r="L23" s="165"/>
      <c r="M23" s="166">
        <f>J23+K23-L23</f>
        <v>13</v>
      </c>
      <c r="N23" s="165"/>
      <c r="O23" s="165"/>
      <c r="P23" s="166">
        <f>M23+N23-O23</f>
        <v>13</v>
      </c>
      <c r="Q23" s="167">
        <f>I23-P23</f>
        <v>0</v>
      </c>
    </row>
    <row r="24" spans="1:17" ht="13.5" customHeight="1">
      <c r="A24" s="162"/>
      <c r="B24" s="180" t="s">
        <v>313</v>
      </c>
      <c r="C24" s="172">
        <f aca="true" t="shared" si="6" ref="C24:Q24">SUM(C19:C23)</f>
        <v>15</v>
      </c>
      <c r="D24" s="172">
        <f t="shared" si="6"/>
        <v>0</v>
      </c>
      <c r="E24" s="172">
        <f t="shared" si="6"/>
        <v>0</v>
      </c>
      <c r="F24" s="172">
        <f t="shared" si="6"/>
        <v>15</v>
      </c>
      <c r="G24" s="172">
        <f t="shared" si="6"/>
        <v>0</v>
      </c>
      <c r="H24" s="172">
        <f t="shared" si="6"/>
        <v>0</v>
      </c>
      <c r="I24" s="172">
        <f t="shared" si="6"/>
        <v>15</v>
      </c>
      <c r="J24" s="172">
        <f t="shared" si="6"/>
        <v>15</v>
      </c>
      <c r="K24" s="172">
        <f t="shared" si="6"/>
        <v>0</v>
      </c>
      <c r="L24" s="172">
        <f t="shared" si="6"/>
        <v>0</v>
      </c>
      <c r="M24" s="172">
        <f t="shared" si="6"/>
        <v>15</v>
      </c>
      <c r="N24" s="172">
        <f t="shared" si="6"/>
        <v>0</v>
      </c>
      <c r="O24" s="172">
        <f t="shared" si="6"/>
        <v>0</v>
      </c>
      <c r="P24" s="172">
        <f t="shared" si="6"/>
        <v>15</v>
      </c>
      <c r="Q24" s="173">
        <f t="shared" si="6"/>
        <v>0</v>
      </c>
    </row>
    <row r="25" spans="1:17" ht="27.75" customHeight="1">
      <c r="A25" s="175" t="s">
        <v>314</v>
      </c>
      <c r="B25" s="176" t="s">
        <v>315</v>
      </c>
      <c r="C25" s="164"/>
      <c r="D25" s="165"/>
      <c r="E25" s="165"/>
      <c r="F25" s="165"/>
      <c r="G25" s="165"/>
      <c r="H25" s="165"/>
      <c r="I25" s="165"/>
      <c r="J25" s="164"/>
      <c r="K25" s="165"/>
      <c r="L25" s="165"/>
      <c r="M25" s="165"/>
      <c r="N25" s="165"/>
      <c r="O25" s="165"/>
      <c r="P25" s="165"/>
      <c r="Q25" s="181"/>
    </row>
    <row r="26" spans="1:17" ht="12.75">
      <c r="A26" s="162" t="s">
        <v>292</v>
      </c>
      <c r="B26" s="163" t="s">
        <v>316</v>
      </c>
      <c r="C26" s="164"/>
      <c r="D26" s="165"/>
      <c r="E26" s="165"/>
      <c r="F26" s="166">
        <f>C26+D26-E26</f>
        <v>0</v>
      </c>
      <c r="G26" s="165"/>
      <c r="H26" s="165"/>
      <c r="I26" s="166">
        <f>F26+G26-H26</f>
        <v>0</v>
      </c>
      <c r="J26" s="164"/>
      <c r="K26" s="165"/>
      <c r="L26" s="165"/>
      <c r="M26" s="166">
        <f aca="true" t="shared" si="7" ref="M26:M32">J26+K26-L26</f>
        <v>0</v>
      </c>
      <c r="N26" s="165"/>
      <c r="O26" s="165"/>
      <c r="P26" s="166">
        <f aca="true" t="shared" si="8" ref="P26:P32">M26+N26-O26</f>
        <v>0</v>
      </c>
      <c r="Q26" s="167">
        <f aca="true" t="shared" si="9" ref="Q26:Q32">I26-P26</f>
        <v>0</v>
      </c>
    </row>
    <row r="27" spans="1:17" ht="12.75">
      <c r="A27" s="162"/>
      <c r="B27" s="163" t="s">
        <v>48</v>
      </c>
      <c r="C27" s="164">
        <v>497</v>
      </c>
      <c r="D27" s="165"/>
      <c r="E27" s="165"/>
      <c r="F27" s="166">
        <f>C27+D27-E27</f>
        <v>497</v>
      </c>
      <c r="G27" s="165"/>
      <c r="H27" s="165"/>
      <c r="I27" s="166">
        <f>F27+G27-H27</f>
        <v>497</v>
      </c>
      <c r="J27" s="164"/>
      <c r="K27" s="165"/>
      <c r="L27" s="165"/>
      <c r="M27" s="166">
        <f t="shared" si="7"/>
        <v>0</v>
      </c>
      <c r="N27" s="165"/>
      <c r="O27" s="165"/>
      <c r="P27" s="166">
        <f t="shared" si="8"/>
        <v>0</v>
      </c>
      <c r="Q27" s="167">
        <f t="shared" si="9"/>
        <v>497</v>
      </c>
    </row>
    <row r="28" spans="1:17" ht="12.75">
      <c r="A28" s="162"/>
      <c r="B28" s="163" t="s">
        <v>50</v>
      </c>
      <c r="C28" s="144">
        <v>0</v>
      </c>
      <c r="D28" s="165"/>
      <c r="E28" s="182"/>
      <c r="F28" s="144">
        <v>0</v>
      </c>
      <c r="G28" s="165"/>
      <c r="H28" s="182"/>
      <c r="I28" s="144">
        <v>0</v>
      </c>
      <c r="J28" s="164"/>
      <c r="K28" s="165"/>
      <c r="L28" s="165"/>
      <c r="M28" s="166">
        <f t="shared" si="7"/>
        <v>0</v>
      </c>
      <c r="N28" s="165"/>
      <c r="O28" s="165"/>
      <c r="P28" s="166">
        <f t="shared" si="8"/>
        <v>0</v>
      </c>
      <c r="Q28" s="167">
        <f t="shared" si="9"/>
        <v>0</v>
      </c>
    </row>
    <row r="29" spans="1:17" ht="12.75">
      <c r="A29" s="162"/>
      <c r="B29" s="163" t="s">
        <v>52</v>
      </c>
      <c r="C29" s="164">
        <v>43</v>
      </c>
      <c r="D29" s="166"/>
      <c r="E29" s="165"/>
      <c r="F29" s="166">
        <f>C29+D29-E29</f>
        <v>43</v>
      </c>
      <c r="G29" s="165"/>
      <c r="H29" s="165"/>
      <c r="I29" s="166">
        <f>F29+G29-H29</f>
        <v>43</v>
      </c>
      <c r="J29" s="164"/>
      <c r="K29" s="165"/>
      <c r="L29" s="165"/>
      <c r="M29" s="166">
        <f t="shared" si="7"/>
        <v>0</v>
      </c>
      <c r="N29" s="165"/>
      <c r="O29" s="165"/>
      <c r="P29" s="166">
        <f t="shared" si="8"/>
        <v>0</v>
      </c>
      <c r="Q29" s="167">
        <f t="shared" si="9"/>
        <v>43</v>
      </c>
    </row>
    <row r="30" spans="1:17" ht="12.75">
      <c r="A30" s="162"/>
      <c r="B30" s="163" t="s">
        <v>54</v>
      </c>
      <c r="C30" s="164">
        <v>7</v>
      </c>
      <c r="D30" s="165"/>
      <c r="E30" s="165"/>
      <c r="F30" s="166">
        <f>C30+D30-E30</f>
        <v>7</v>
      </c>
      <c r="G30" s="165"/>
      <c r="H30" s="165"/>
      <c r="I30" s="166">
        <f>F30+G30-H30</f>
        <v>7</v>
      </c>
      <c r="J30" s="164"/>
      <c r="K30" s="165"/>
      <c r="L30" s="165"/>
      <c r="M30" s="166">
        <f t="shared" si="7"/>
        <v>0</v>
      </c>
      <c r="N30" s="165"/>
      <c r="O30" s="165"/>
      <c r="P30" s="166">
        <f t="shared" si="8"/>
        <v>0</v>
      </c>
      <c r="Q30" s="167">
        <f t="shared" si="9"/>
        <v>7</v>
      </c>
    </row>
    <row r="31" spans="1:17" ht="12.75">
      <c r="A31" s="162" t="s">
        <v>317</v>
      </c>
      <c r="B31" s="163" t="s">
        <v>318</v>
      </c>
      <c r="C31" s="164"/>
      <c r="D31" s="165"/>
      <c r="E31" s="165"/>
      <c r="F31" s="166">
        <f>C31+D31-E31</f>
        <v>0</v>
      </c>
      <c r="G31" s="165"/>
      <c r="H31" s="165"/>
      <c r="I31" s="166">
        <f>F31+G31-H31</f>
        <v>0</v>
      </c>
      <c r="J31" s="164"/>
      <c r="K31" s="165"/>
      <c r="L31" s="165"/>
      <c r="M31" s="166">
        <f t="shared" si="7"/>
        <v>0</v>
      </c>
      <c r="N31" s="165"/>
      <c r="O31" s="165"/>
      <c r="P31" s="166">
        <f t="shared" si="8"/>
        <v>0</v>
      </c>
      <c r="Q31" s="167">
        <f t="shared" si="9"/>
        <v>0</v>
      </c>
    </row>
    <row r="32" spans="1:17" ht="15.75" customHeight="1">
      <c r="A32" s="162" t="s">
        <v>319</v>
      </c>
      <c r="B32" s="163" t="s">
        <v>320</v>
      </c>
      <c r="C32" s="164">
        <v>8</v>
      </c>
      <c r="D32" s="165"/>
      <c r="E32" s="165"/>
      <c r="F32" s="166">
        <f>C32+D32-E32</f>
        <v>8</v>
      </c>
      <c r="G32" s="165"/>
      <c r="H32" s="165"/>
      <c r="I32" s="166">
        <f>F32+G32-H32</f>
        <v>8</v>
      </c>
      <c r="J32" s="164"/>
      <c r="K32" s="165"/>
      <c r="L32" s="165"/>
      <c r="M32" s="166">
        <f t="shared" si="7"/>
        <v>0</v>
      </c>
      <c r="N32" s="165"/>
      <c r="O32" s="165"/>
      <c r="P32" s="166">
        <f t="shared" si="8"/>
        <v>0</v>
      </c>
      <c r="Q32" s="167">
        <f t="shared" si="9"/>
        <v>8</v>
      </c>
    </row>
    <row r="33" spans="1:17" ht="12.75">
      <c r="A33" s="162"/>
      <c r="B33" s="180" t="s">
        <v>321</v>
      </c>
      <c r="C33" s="172">
        <f aca="true" t="shared" si="10" ref="C33:Q33">SUM(C25:C32)</f>
        <v>555</v>
      </c>
      <c r="D33" s="172">
        <f t="shared" si="10"/>
        <v>0</v>
      </c>
      <c r="E33" s="172">
        <f t="shared" si="10"/>
        <v>0</v>
      </c>
      <c r="F33" s="172">
        <f t="shared" si="10"/>
        <v>555</v>
      </c>
      <c r="G33" s="172">
        <f t="shared" si="10"/>
        <v>0</v>
      </c>
      <c r="H33" s="172">
        <f t="shared" si="10"/>
        <v>0</v>
      </c>
      <c r="I33" s="172">
        <f t="shared" si="10"/>
        <v>555</v>
      </c>
      <c r="J33" s="172">
        <f t="shared" si="10"/>
        <v>0</v>
      </c>
      <c r="K33" s="172">
        <f t="shared" si="10"/>
        <v>0</v>
      </c>
      <c r="L33" s="172">
        <f t="shared" si="10"/>
        <v>0</v>
      </c>
      <c r="M33" s="172">
        <f t="shared" si="10"/>
        <v>0</v>
      </c>
      <c r="N33" s="172">
        <f t="shared" si="10"/>
        <v>0</v>
      </c>
      <c r="O33" s="172">
        <f t="shared" si="10"/>
        <v>0</v>
      </c>
      <c r="P33" s="172">
        <f t="shared" si="10"/>
        <v>0</v>
      </c>
      <c r="Q33" s="173">
        <f t="shared" si="10"/>
        <v>555</v>
      </c>
    </row>
    <row r="34" spans="1:17" ht="12.75">
      <c r="A34" s="183" t="s">
        <v>322</v>
      </c>
      <c r="B34" s="184" t="s">
        <v>323</v>
      </c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81"/>
    </row>
    <row r="35" spans="1:17" ht="12.75">
      <c r="A35" s="162" t="s">
        <v>292</v>
      </c>
      <c r="B35" s="163" t="s">
        <v>324</v>
      </c>
      <c r="C35" s="164"/>
      <c r="D35" s="165"/>
      <c r="E35" s="165"/>
      <c r="F35" s="165"/>
      <c r="G35" s="165"/>
      <c r="H35" s="165"/>
      <c r="I35" s="165"/>
      <c r="J35" s="164"/>
      <c r="K35" s="165"/>
      <c r="L35" s="165"/>
      <c r="M35" s="165"/>
      <c r="N35" s="165"/>
      <c r="O35" s="165"/>
      <c r="P35" s="165"/>
      <c r="Q35" s="181"/>
    </row>
    <row r="36" spans="1:17" ht="12.75">
      <c r="A36" s="162" t="s">
        <v>294</v>
      </c>
      <c r="B36" s="163" t="s">
        <v>325</v>
      </c>
      <c r="C36" s="164"/>
      <c r="D36" s="165"/>
      <c r="E36" s="165"/>
      <c r="F36" s="165"/>
      <c r="G36" s="165"/>
      <c r="H36" s="165"/>
      <c r="I36" s="165"/>
      <c r="J36" s="164"/>
      <c r="K36" s="165"/>
      <c r="L36" s="165"/>
      <c r="M36" s="165"/>
      <c r="N36" s="165"/>
      <c r="O36" s="165"/>
      <c r="P36" s="165"/>
      <c r="Q36" s="181"/>
    </row>
    <row r="37" spans="1:17" ht="12.75">
      <c r="A37" s="162"/>
      <c r="B37" s="180" t="s">
        <v>326</v>
      </c>
      <c r="C37" s="172">
        <f aca="true" t="shared" si="11" ref="C37:Q37">SUM(C34:C36)</f>
        <v>0</v>
      </c>
      <c r="D37" s="172">
        <f t="shared" si="11"/>
        <v>0</v>
      </c>
      <c r="E37" s="172">
        <f t="shared" si="11"/>
        <v>0</v>
      </c>
      <c r="F37" s="172">
        <f t="shared" si="11"/>
        <v>0</v>
      </c>
      <c r="G37" s="172">
        <f t="shared" si="11"/>
        <v>0</v>
      </c>
      <c r="H37" s="172">
        <f t="shared" si="11"/>
        <v>0</v>
      </c>
      <c r="I37" s="172">
        <f t="shared" si="11"/>
        <v>0</v>
      </c>
      <c r="J37" s="172">
        <f t="shared" si="11"/>
        <v>0</v>
      </c>
      <c r="K37" s="172">
        <f t="shared" si="11"/>
        <v>0</v>
      </c>
      <c r="L37" s="172">
        <f t="shared" si="11"/>
        <v>0</v>
      </c>
      <c r="M37" s="172">
        <f t="shared" si="11"/>
        <v>0</v>
      </c>
      <c r="N37" s="172">
        <f t="shared" si="11"/>
        <v>0</v>
      </c>
      <c r="O37" s="172">
        <f t="shared" si="11"/>
        <v>0</v>
      </c>
      <c r="P37" s="172">
        <f t="shared" si="11"/>
        <v>0</v>
      </c>
      <c r="Q37" s="173">
        <f t="shared" si="11"/>
        <v>0</v>
      </c>
    </row>
    <row r="38" spans="1:17" ht="13.5" thickBot="1">
      <c r="A38" s="185"/>
      <c r="B38" s="186" t="s">
        <v>327</v>
      </c>
      <c r="C38" s="187">
        <f aca="true" t="shared" si="12" ref="C38:Q38">SUM(C18,C24,C33,C37)</f>
        <v>665</v>
      </c>
      <c r="D38" s="187">
        <f t="shared" si="12"/>
        <v>0</v>
      </c>
      <c r="E38" s="187">
        <f>SUM(E18,E24,E33,E37)</f>
        <v>0</v>
      </c>
      <c r="F38" s="187">
        <f>SUM(F18,F24,F33,F37)</f>
        <v>665</v>
      </c>
      <c r="G38" s="187">
        <f t="shared" si="12"/>
        <v>0</v>
      </c>
      <c r="H38" s="187">
        <f t="shared" si="12"/>
        <v>0</v>
      </c>
      <c r="I38" s="187">
        <f t="shared" si="12"/>
        <v>665</v>
      </c>
      <c r="J38" s="187">
        <f t="shared" si="12"/>
        <v>25</v>
      </c>
      <c r="K38" s="187">
        <f t="shared" si="12"/>
        <v>2</v>
      </c>
      <c r="L38" s="187">
        <f t="shared" si="12"/>
        <v>0</v>
      </c>
      <c r="M38" s="187">
        <f>SUM(M18,M24,M33,M37)</f>
        <v>27</v>
      </c>
      <c r="N38" s="187">
        <f t="shared" si="12"/>
        <v>0</v>
      </c>
      <c r="O38" s="187">
        <f t="shared" si="12"/>
        <v>0</v>
      </c>
      <c r="P38" s="187">
        <f t="shared" si="12"/>
        <v>27</v>
      </c>
      <c r="Q38" s="188">
        <f t="shared" si="12"/>
        <v>638</v>
      </c>
    </row>
    <row r="39" spans="1:17" ht="12.75">
      <c r="A39" s="152"/>
      <c r="B39" s="152" t="s">
        <v>328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1:17" ht="12.75">
      <c r="A40" s="152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 ht="12.75">
      <c r="A41" s="152"/>
      <c r="B41" s="413">
        <f>'БАЛАНС-9м.'!A81</f>
        <v>40479</v>
      </c>
      <c r="C41" s="152"/>
      <c r="D41" s="152"/>
      <c r="E41" s="152"/>
      <c r="F41" s="152"/>
      <c r="G41" s="523" t="s">
        <v>329</v>
      </c>
      <c r="H41" s="523"/>
      <c r="I41" s="523"/>
      <c r="J41" s="152"/>
      <c r="K41" s="152"/>
      <c r="L41" s="152"/>
      <c r="M41" s="152"/>
      <c r="N41" s="152"/>
      <c r="O41" s="523" t="s">
        <v>330</v>
      </c>
      <c r="P41" s="523"/>
      <c r="Q41" s="523"/>
    </row>
  </sheetData>
  <sheetProtection/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P7:P8"/>
    <mergeCell ref="Q7:Q8"/>
    <mergeCell ref="D1:K1"/>
    <mergeCell ref="M1:O1"/>
    <mergeCell ref="A2:Q2"/>
    <mergeCell ref="A3:Q3"/>
    <mergeCell ref="A5:Q5"/>
    <mergeCell ref="A4:Q4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79">
      <selection activeCell="B108" sqref="B108"/>
    </sheetView>
  </sheetViews>
  <sheetFormatPr defaultColWidth="9.00390625" defaultRowHeight="12.75"/>
  <cols>
    <col min="1" max="1" width="46.125" style="144" customWidth="1"/>
    <col min="2" max="2" width="13.00390625" style="144" customWidth="1"/>
    <col min="3" max="3" width="13.375" style="144" customWidth="1"/>
    <col min="4" max="5" width="14.875" style="144" customWidth="1"/>
    <col min="6" max="16384" width="9.375" style="144" customWidth="1"/>
  </cols>
  <sheetData>
    <row r="1" spans="2:5" ht="25.5">
      <c r="B1" s="189"/>
      <c r="C1" s="190" t="s">
        <v>331</v>
      </c>
      <c r="D1" s="474"/>
      <c r="E1" s="474"/>
    </row>
    <row r="2" spans="1:5" ht="12.75">
      <c r="A2" s="481" t="s">
        <v>271</v>
      </c>
      <c r="B2" s="481"/>
      <c r="C2" s="481"/>
      <c r="D2" s="481"/>
      <c r="E2" s="191"/>
    </row>
    <row r="3" spans="1:5" ht="12.75">
      <c r="A3" s="481" t="s">
        <v>332</v>
      </c>
      <c r="B3" s="481"/>
      <c r="C3" s="481"/>
      <c r="D3" s="481"/>
      <c r="E3" s="192"/>
    </row>
    <row r="4" spans="1:5" ht="16.5" customHeight="1">
      <c r="A4" s="481" t="str">
        <f>'БАЛАНС-9м.'!A3:F3</f>
        <v>на "БУЛГАР ЧЕХ ИНВЕСТ ХОЛДИНГ" АД - СМОЛЯН</v>
      </c>
      <c r="B4" s="481"/>
      <c r="C4" s="481"/>
      <c r="D4" s="481"/>
      <c r="E4" s="192"/>
    </row>
    <row r="5" spans="1:5" ht="12.75">
      <c r="A5" s="481" t="str">
        <f>'БАЛАНС-9м.'!A4:F4</f>
        <v>към 30.09.2010</v>
      </c>
      <c r="B5" s="481"/>
      <c r="C5" s="481"/>
      <c r="D5" s="481"/>
      <c r="E5" s="192"/>
    </row>
    <row r="6" spans="1:5" ht="16.5" customHeight="1" thickBot="1">
      <c r="A6" s="193" t="s">
        <v>333</v>
      </c>
      <c r="B6" s="190"/>
      <c r="C6" s="190"/>
      <c r="D6" s="189" t="s">
        <v>334</v>
      </c>
      <c r="E6" s="189"/>
    </row>
    <row r="7" spans="1:5" ht="13.5" thickBot="1">
      <c r="A7" s="475" t="s">
        <v>229</v>
      </c>
      <c r="B7" s="477" t="s">
        <v>335</v>
      </c>
      <c r="C7" s="479" t="s">
        <v>336</v>
      </c>
      <c r="D7" s="480"/>
      <c r="E7" s="189"/>
    </row>
    <row r="8" spans="1:5" ht="14.25" customHeight="1" thickBot="1">
      <c r="A8" s="476"/>
      <c r="B8" s="478"/>
      <c r="C8" s="196" t="s">
        <v>337</v>
      </c>
      <c r="D8" s="197" t="s">
        <v>338</v>
      </c>
      <c r="E8" s="189"/>
    </row>
    <row r="9" spans="1:5" ht="11.25" customHeight="1" thickBot="1">
      <c r="A9" s="198" t="s">
        <v>9</v>
      </c>
      <c r="B9" s="194">
        <v>1</v>
      </c>
      <c r="C9" s="194">
        <v>2</v>
      </c>
      <c r="D9" s="195">
        <v>3</v>
      </c>
      <c r="E9" s="189"/>
    </row>
    <row r="10" spans="1:5" s="174" customFormat="1" ht="15" customHeight="1">
      <c r="A10" s="199" t="s">
        <v>339</v>
      </c>
      <c r="B10" s="200"/>
      <c r="C10" s="200"/>
      <c r="D10" s="201"/>
      <c r="E10" s="202"/>
    </row>
    <row r="11" spans="1:5" ht="14.25" customHeight="1">
      <c r="A11" s="203" t="s">
        <v>340</v>
      </c>
      <c r="B11" s="204"/>
      <c r="C11" s="204"/>
      <c r="D11" s="205"/>
      <c r="E11" s="189"/>
    </row>
    <row r="12" spans="1:5" ht="13.5" customHeight="1">
      <c r="A12" s="206" t="s">
        <v>341</v>
      </c>
      <c r="B12" s="204"/>
      <c r="C12" s="204"/>
      <c r="D12" s="205"/>
      <c r="E12" s="189"/>
    </row>
    <row r="13" spans="1:5" ht="12.75" customHeight="1">
      <c r="A13" s="206" t="s">
        <v>342</v>
      </c>
      <c r="B13" s="204">
        <v>328</v>
      </c>
      <c r="C13" s="204"/>
      <c r="D13" s="205">
        <v>328</v>
      </c>
      <c r="E13" s="189"/>
    </row>
    <row r="14" spans="1:5" ht="11.25" customHeight="1">
      <c r="A14" s="206" t="s">
        <v>343</v>
      </c>
      <c r="B14" s="204">
        <v>10</v>
      </c>
      <c r="C14" s="208"/>
      <c r="D14" s="205">
        <v>10</v>
      </c>
      <c r="E14" s="189"/>
    </row>
    <row r="15" spans="1:5" ht="24.75" customHeight="1">
      <c r="A15" s="206" t="s">
        <v>344</v>
      </c>
      <c r="B15" s="415"/>
      <c r="C15" s="204"/>
      <c r="D15" s="416"/>
      <c r="E15" s="189"/>
    </row>
    <row r="16" spans="1:5" ht="13.5" customHeight="1">
      <c r="A16" s="206" t="s">
        <v>345</v>
      </c>
      <c r="B16" s="204"/>
      <c r="C16" s="213"/>
      <c r="D16" s="205"/>
      <c r="E16" s="189"/>
    </row>
    <row r="17" spans="1:5" ht="13.5" customHeight="1">
      <c r="A17" s="206" t="s">
        <v>346</v>
      </c>
      <c r="B17" s="204"/>
      <c r="C17" s="204"/>
      <c r="D17" s="205"/>
      <c r="E17" s="189"/>
    </row>
    <row r="18" spans="1:5" ht="12.75" customHeight="1">
      <c r="A18" s="206" t="s">
        <v>347</v>
      </c>
      <c r="B18" s="204"/>
      <c r="C18" s="204"/>
      <c r="D18" s="205"/>
      <c r="E18" s="189"/>
    </row>
    <row r="19" spans="1:5" ht="12.75" customHeight="1">
      <c r="A19" s="212" t="s">
        <v>609</v>
      </c>
      <c r="B19" s="204"/>
      <c r="C19" s="204"/>
      <c r="D19" s="205"/>
      <c r="E19" s="189"/>
    </row>
    <row r="20" spans="1:5" ht="13.5" customHeight="1" thickBot="1">
      <c r="A20" s="207" t="s">
        <v>610</v>
      </c>
      <c r="B20" s="404">
        <v>14</v>
      </c>
      <c r="C20" s="208"/>
      <c r="D20" s="420">
        <v>14</v>
      </c>
      <c r="E20" s="189"/>
    </row>
    <row r="21" spans="1:5" s="174" customFormat="1" ht="15.75" customHeight="1" thickBot="1">
      <c r="A21" s="210" t="s">
        <v>611</v>
      </c>
      <c r="B21" s="211">
        <f>SUM(B12:B20)</f>
        <v>352</v>
      </c>
      <c r="C21" s="211">
        <f>SUM(C12:C20)</f>
        <v>0</v>
      </c>
      <c r="D21" s="421">
        <f>SUM(D12:D20)</f>
        <v>352</v>
      </c>
      <c r="E21" s="202"/>
    </row>
    <row r="22" spans="1:5" ht="14.25" customHeight="1">
      <c r="A22" s="212" t="s">
        <v>348</v>
      </c>
      <c r="B22" s="213"/>
      <c r="C22" s="213"/>
      <c r="D22" s="214"/>
      <c r="E22" s="189"/>
    </row>
    <row r="23" spans="1:5" s="174" customFormat="1" ht="13.5" customHeight="1">
      <c r="A23" s="395" t="s">
        <v>349</v>
      </c>
      <c r="B23" s="396">
        <f>SUM(B24:B26)</f>
        <v>140</v>
      </c>
      <c r="C23" s="396">
        <f>SUM(C24:C26)</f>
        <v>140</v>
      </c>
      <c r="D23" s="397"/>
      <c r="E23" s="202"/>
    </row>
    <row r="24" spans="1:5" ht="13.5" customHeight="1">
      <c r="A24" s="206" t="s">
        <v>350</v>
      </c>
      <c r="B24" s="204"/>
      <c r="C24" s="204"/>
      <c r="D24" s="205"/>
      <c r="E24" s="189"/>
    </row>
    <row r="25" spans="1:5" ht="12.75" customHeight="1">
      <c r="A25" s="206" t="s">
        <v>351</v>
      </c>
      <c r="B25" s="204">
        <v>15</v>
      </c>
      <c r="C25" s="204">
        <f>B25</f>
        <v>15</v>
      </c>
      <c r="D25" s="205"/>
      <c r="E25" s="189"/>
    </row>
    <row r="26" spans="1:5" ht="12.75">
      <c r="A26" s="206" t="s">
        <v>352</v>
      </c>
      <c r="B26" s="204">
        <v>125</v>
      </c>
      <c r="C26" s="204">
        <f>B26</f>
        <v>125</v>
      </c>
      <c r="D26" s="205"/>
      <c r="E26" s="189"/>
    </row>
    <row r="27" spans="1:5" s="174" customFormat="1" ht="15" customHeight="1">
      <c r="A27" s="395" t="s">
        <v>353</v>
      </c>
      <c r="B27" s="396"/>
      <c r="C27" s="396">
        <f>B27</f>
        <v>0</v>
      </c>
      <c r="D27" s="397"/>
      <c r="E27" s="202"/>
    </row>
    <row r="28" spans="1:5" ht="15" customHeight="1">
      <c r="A28" s="206" t="s">
        <v>354</v>
      </c>
      <c r="B28" s="396"/>
      <c r="C28" s="396"/>
      <c r="D28" s="205"/>
      <c r="E28" s="189"/>
    </row>
    <row r="29" spans="1:5" ht="16.5" customHeight="1">
      <c r="A29" s="206" t="s">
        <v>355</v>
      </c>
      <c r="B29" s="396"/>
      <c r="C29" s="396"/>
      <c r="D29" s="205"/>
      <c r="E29" s="189"/>
    </row>
    <row r="30" spans="1:5" ht="15" customHeight="1">
      <c r="A30" s="206" t="s">
        <v>356</v>
      </c>
      <c r="B30" s="396"/>
      <c r="C30" s="396"/>
      <c r="D30" s="205"/>
      <c r="E30" s="189"/>
    </row>
    <row r="31" spans="1:5" ht="15" customHeight="1">
      <c r="A31" s="206" t="s">
        <v>357</v>
      </c>
      <c r="B31" s="396"/>
      <c r="C31" s="396"/>
      <c r="D31" s="205"/>
      <c r="E31" s="189"/>
    </row>
    <row r="32" spans="1:5" s="174" customFormat="1" ht="15.75" customHeight="1">
      <c r="A32" s="395" t="s">
        <v>358</v>
      </c>
      <c r="B32" s="396">
        <f>SUM(B33:B37)</f>
        <v>2</v>
      </c>
      <c r="C32" s="396">
        <f>SUM(C33:C37)</f>
        <v>2</v>
      </c>
      <c r="D32" s="397"/>
      <c r="E32" s="202"/>
    </row>
    <row r="33" spans="1:5" ht="15" customHeight="1">
      <c r="A33" s="206" t="s">
        <v>359</v>
      </c>
      <c r="B33" s="204"/>
      <c r="C33" s="204"/>
      <c r="D33" s="205"/>
      <c r="E33" s="189"/>
    </row>
    <row r="34" spans="1:5" ht="14.25" customHeight="1">
      <c r="A34" s="206" t="s">
        <v>360</v>
      </c>
      <c r="B34" s="401">
        <v>2</v>
      </c>
      <c r="C34" s="401">
        <f>B34</f>
        <v>2</v>
      </c>
      <c r="D34" s="205"/>
      <c r="E34" s="189"/>
    </row>
    <row r="35" spans="1:5" ht="14.25" customHeight="1">
      <c r="A35" s="206" t="s">
        <v>361</v>
      </c>
      <c r="B35" s="204"/>
      <c r="C35" s="204"/>
      <c r="D35" s="205"/>
      <c r="E35" s="189"/>
    </row>
    <row r="36" spans="1:5" ht="15" customHeight="1">
      <c r="A36" s="206" t="s">
        <v>362</v>
      </c>
      <c r="B36" s="204"/>
      <c r="C36" s="204"/>
      <c r="D36" s="205"/>
      <c r="E36" s="189"/>
    </row>
    <row r="37" spans="1:5" ht="15" customHeight="1">
      <c r="A37" s="206" t="s">
        <v>363</v>
      </c>
      <c r="B37" s="204"/>
      <c r="C37" s="204"/>
      <c r="D37" s="205"/>
      <c r="E37" s="189"/>
    </row>
    <row r="38" spans="1:5" s="174" customFormat="1" ht="15" customHeight="1">
      <c r="A38" s="395" t="s">
        <v>364</v>
      </c>
      <c r="B38" s="396">
        <f>SUM(B39:B42)</f>
        <v>138</v>
      </c>
      <c r="C38" s="396">
        <f>SUM(C39:C42)</f>
        <v>138</v>
      </c>
      <c r="D38" s="397"/>
      <c r="E38" s="202"/>
    </row>
    <row r="39" spans="1:5" ht="15" customHeight="1">
      <c r="A39" s="206" t="s">
        <v>365</v>
      </c>
      <c r="B39" s="204"/>
      <c r="C39" s="204"/>
      <c r="D39" s="205"/>
      <c r="E39" s="189"/>
    </row>
    <row r="40" spans="1:5" ht="16.5" customHeight="1">
      <c r="A40" s="206" t="s">
        <v>366</v>
      </c>
      <c r="B40" s="204"/>
      <c r="C40" s="204"/>
      <c r="D40" s="205"/>
      <c r="E40" s="189"/>
    </row>
    <row r="41" spans="1:5" ht="15" customHeight="1">
      <c r="A41" s="206" t="s">
        <v>367</v>
      </c>
      <c r="B41" s="204"/>
      <c r="C41" s="204"/>
      <c r="D41" s="205"/>
      <c r="E41" s="189"/>
    </row>
    <row r="42" spans="1:5" ht="13.5" thickBot="1">
      <c r="A42" s="207" t="s">
        <v>368</v>
      </c>
      <c r="B42" s="208">
        <v>138</v>
      </c>
      <c r="C42" s="208">
        <v>138</v>
      </c>
      <c r="D42" s="209"/>
      <c r="E42" s="189"/>
    </row>
    <row r="43" spans="1:5" s="174" customFormat="1" ht="15" customHeight="1" thickBot="1">
      <c r="A43" s="210" t="s">
        <v>369</v>
      </c>
      <c r="B43" s="211">
        <f>SUM(B23,B27,B28,B29,B30,B31,B32,B38)</f>
        <v>280</v>
      </c>
      <c r="C43" s="211">
        <f>SUM(C23,C27,C28,C29,C30,C31,C32,C38)</f>
        <v>280</v>
      </c>
      <c r="D43" s="211">
        <f>SUM(D23,D27,D28,D29,D30,D31,D32,D38)</f>
        <v>0</v>
      </c>
      <c r="E43" s="202"/>
    </row>
    <row r="44" spans="1:5" s="174" customFormat="1" ht="18" customHeight="1" thickBot="1">
      <c r="A44" s="215" t="s">
        <v>370</v>
      </c>
      <c r="B44" s="211">
        <f>SUM(B10,B21,B43)</f>
        <v>632</v>
      </c>
      <c r="C44" s="211">
        <f>SUM(C10,C21,C43)</f>
        <v>280</v>
      </c>
      <c r="D44" s="211">
        <f>SUM(D10,D21,D43)</f>
        <v>352</v>
      </c>
      <c r="E44" s="202"/>
    </row>
    <row r="45" spans="1:5" ht="18" customHeight="1">
      <c r="A45" s="216"/>
      <c r="B45" s="217"/>
      <c r="C45" s="217"/>
      <c r="D45" s="217"/>
      <c r="E45" s="189"/>
    </row>
    <row r="46" spans="1:5" ht="18.75" customHeight="1" thickBot="1">
      <c r="A46" s="193" t="s">
        <v>371</v>
      </c>
      <c r="B46" s="190"/>
      <c r="C46" s="190"/>
      <c r="D46" s="190"/>
      <c r="E46" s="189" t="s">
        <v>372</v>
      </c>
    </row>
    <row r="47" spans="1:5" ht="13.5" thickBot="1">
      <c r="A47" s="483" t="s">
        <v>229</v>
      </c>
      <c r="B47" s="479" t="s">
        <v>373</v>
      </c>
      <c r="C47" s="479" t="s">
        <v>374</v>
      </c>
      <c r="D47" s="479"/>
      <c r="E47" s="480" t="s">
        <v>375</v>
      </c>
    </row>
    <row r="48" spans="1:5" ht="27" customHeight="1" thickBot="1">
      <c r="A48" s="483"/>
      <c r="B48" s="479"/>
      <c r="C48" s="196" t="s">
        <v>337</v>
      </c>
      <c r="D48" s="196" t="s">
        <v>338</v>
      </c>
      <c r="E48" s="480"/>
    </row>
    <row r="49" spans="1:5" ht="13.5" thickBot="1">
      <c r="A49" s="198" t="s">
        <v>9</v>
      </c>
      <c r="B49" s="194">
        <v>1</v>
      </c>
      <c r="C49" s="194">
        <v>2</v>
      </c>
      <c r="D49" s="218">
        <v>3</v>
      </c>
      <c r="E49" s="219">
        <v>4</v>
      </c>
    </row>
    <row r="50" spans="1:5" ht="17.25" customHeight="1">
      <c r="A50" s="212" t="s">
        <v>55</v>
      </c>
      <c r="B50" s="213"/>
      <c r="C50" s="213"/>
      <c r="D50" s="213"/>
      <c r="E50" s="220"/>
    </row>
    <row r="51" spans="1:5" ht="22.5" customHeight="1">
      <c r="A51" s="206" t="s">
        <v>376</v>
      </c>
      <c r="B51" s="204"/>
      <c r="C51" s="204"/>
      <c r="D51" s="204">
        <f>B51</f>
        <v>0</v>
      </c>
      <c r="E51" s="221"/>
    </row>
    <row r="52" spans="1:5" ht="12.75">
      <c r="A52" s="206" t="s">
        <v>377</v>
      </c>
      <c r="B52" s="204"/>
      <c r="C52" s="204"/>
      <c r="D52" s="204"/>
      <c r="E52" s="221"/>
    </row>
    <row r="53" spans="1:5" ht="15.75" customHeight="1">
      <c r="A53" s="206" t="s">
        <v>378</v>
      </c>
      <c r="B53" s="204"/>
      <c r="C53" s="204"/>
      <c r="D53" s="204"/>
      <c r="E53" s="221"/>
    </row>
    <row r="54" spans="1:5" ht="26.25" customHeight="1">
      <c r="A54" s="206" t="s">
        <v>379</v>
      </c>
      <c r="B54" s="204"/>
      <c r="C54" s="204"/>
      <c r="D54" s="204"/>
      <c r="E54" s="221"/>
    </row>
    <row r="55" spans="1:5" ht="16.5" customHeight="1">
      <c r="A55" s="206" t="s">
        <v>380</v>
      </c>
      <c r="B55" s="204"/>
      <c r="C55" s="204"/>
      <c r="D55" s="204"/>
      <c r="E55" s="221"/>
    </row>
    <row r="56" spans="1:5" ht="17.25" customHeight="1">
      <c r="A56" s="206" t="s">
        <v>381</v>
      </c>
      <c r="B56" s="204"/>
      <c r="C56" s="204"/>
      <c r="D56" s="204"/>
      <c r="E56" s="221"/>
    </row>
    <row r="57" spans="1:5" ht="17.25" customHeight="1">
      <c r="A57" s="206" t="s">
        <v>382</v>
      </c>
      <c r="B57" s="204"/>
      <c r="C57" s="204"/>
      <c r="D57" s="204"/>
      <c r="E57" s="221"/>
    </row>
    <row r="58" spans="1:5" ht="15.75" customHeight="1">
      <c r="A58" s="206" t="s">
        <v>383</v>
      </c>
      <c r="B58" s="204"/>
      <c r="C58" s="204"/>
      <c r="D58" s="204"/>
      <c r="E58" s="221"/>
    </row>
    <row r="59" spans="1:5" ht="16.5" customHeight="1">
      <c r="A59" s="206" t="s">
        <v>384</v>
      </c>
      <c r="B59" s="204"/>
      <c r="C59" s="204"/>
      <c r="D59" s="204"/>
      <c r="E59" s="221"/>
    </row>
    <row r="60" spans="1:5" ht="16.5" customHeight="1">
      <c r="A60" s="206" t="s">
        <v>385</v>
      </c>
      <c r="B60" s="204"/>
      <c r="C60" s="204"/>
      <c r="D60" s="204"/>
      <c r="E60" s="221"/>
    </row>
    <row r="61" spans="1:5" ht="16.5" customHeight="1">
      <c r="A61" s="206" t="s">
        <v>386</v>
      </c>
      <c r="B61" s="204"/>
      <c r="C61" s="204"/>
      <c r="D61" s="204"/>
      <c r="E61" s="221"/>
    </row>
    <row r="62" spans="1:5" ht="17.25" customHeight="1">
      <c r="A62" s="206" t="s">
        <v>387</v>
      </c>
      <c r="B62" s="204"/>
      <c r="C62" s="204"/>
      <c r="D62" s="204"/>
      <c r="E62" s="221"/>
    </row>
    <row r="63" spans="1:5" ht="16.5" customHeight="1" thickBot="1">
      <c r="A63" s="207" t="s">
        <v>388</v>
      </c>
      <c r="B63" s="208"/>
      <c r="C63" s="208"/>
      <c r="D63" s="208"/>
      <c r="E63" s="222"/>
    </row>
    <row r="64" spans="1:5" ht="15" customHeight="1" thickBot="1">
      <c r="A64" s="223" t="s">
        <v>389</v>
      </c>
      <c r="B64" s="211">
        <f>SUM(B51:B63)</f>
        <v>0</v>
      </c>
      <c r="C64" s="211">
        <f>SUM(C51:C63)</f>
        <v>0</v>
      </c>
      <c r="D64" s="211">
        <f>SUM(D51:D63)</f>
        <v>0</v>
      </c>
      <c r="E64" s="211">
        <f>SUM(E51:E63)</f>
        <v>0</v>
      </c>
    </row>
    <row r="65" spans="1:5" ht="12.75">
      <c r="A65" s="212" t="s">
        <v>390</v>
      </c>
      <c r="B65" s="213"/>
      <c r="C65" s="213"/>
      <c r="D65" s="213"/>
      <c r="E65" s="220"/>
    </row>
    <row r="66" spans="1:5" s="174" customFormat="1" ht="24" customHeight="1">
      <c r="A66" s="395" t="s">
        <v>376</v>
      </c>
      <c r="B66" s="396">
        <f>SUM(B67:B68)</f>
        <v>0</v>
      </c>
      <c r="C66" s="396">
        <f>SUM(C67:C68)</f>
        <v>0</v>
      </c>
      <c r="D66" s="396">
        <f>SUM(D67:D68)</f>
        <v>0</v>
      </c>
      <c r="E66" s="221">
        <f>SUM(E67:E68)</f>
        <v>0</v>
      </c>
    </row>
    <row r="67" spans="1:5" ht="15.75" customHeight="1">
      <c r="A67" s="206" t="s">
        <v>391</v>
      </c>
      <c r="B67" s="204"/>
      <c r="C67" s="204"/>
      <c r="D67" s="204"/>
      <c r="E67" s="221"/>
    </row>
    <row r="68" spans="1:5" ht="13.5" customHeight="1">
      <c r="A68" s="206" t="s">
        <v>392</v>
      </c>
      <c r="B68" s="204"/>
      <c r="C68" s="204">
        <f>B68</f>
        <v>0</v>
      </c>
      <c r="D68" s="204"/>
      <c r="E68" s="221"/>
    </row>
    <row r="69" spans="1:5" s="174" customFormat="1" ht="23.25" customHeight="1">
      <c r="A69" s="395" t="s">
        <v>379</v>
      </c>
      <c r="B69" s="396">
        <f>SUM(B70:B71)</f>
        <v>0</v>
      </c>
      <c r="C69" s="396">
        <f>SUM(C70:C71)</f>
        <v>0</v>
      </c>
      <c r="D69" s="396"/>
      <c r="E69" s="398"/>
    </row>
    <row r="70" spans="1:5" ht="14.25" customHeight="1">
      <c r="A70" s="206" t="s">
        <v>393</v>
      </c>
      <c r="B70" s="204"/>
      <c r="C70" s="204"/>
      <c r="D70" s="204"/>
      <c r="E70" s="221"/>
    </row>
    <row r="71" spans="1:5" ht="14.25" customHeight="1">
      <c r="A71" s="206" t="s">
        <v>394</v>
      </c>
      <c r="B71" s="204"/>
      <c r="C71" s="204"/>
      <c r="D71" s="204"/>
      <c r="E71" s="221"/>
    </row>
    <row r="72" spans="1:5" s="174" customFormat="1" ht="17.25" customHeight="1">
      <c r="A72" s="395" t="s">
        <v>63</v>
      </c>
      <c r="B72" s="396"/>
      <c r="C72" s="396"/>
      <c r="D72" s="396"/>
      <c r="E72" s="398"/>
    </row>
    <row r="73" spans="1:5" s="174" customFormat="1" ht="15.75" customHeight="1">
      <c r="A73" s="395" t="s">
        <v>395</v>
      </c>
      <c r="B73" s="396">
        <v>5</v>
      </c>
      <c r="C73" s="396">
        <f>B73</f>
        <v>5</v>
      </c>
      <c r="D73" s="396"/>
      <c r="E73" s="398"/>
    </row>
    <row r="74" spans="1:5" s="174" customFormat="1" ht="17.25" customHeight="1">
      <c r="A74" s="395" t="s">
        <v>385</v>
      </c>
      <c r="B74" s="396"/>
      <c r="C74" s="396">
        <f>B74</f>
        <v>0</v>
      </c>
      <c r="D74" s="396"/>
      <c r="E74" s="398"/>
    </row>
    <row r="75" spans="1:5" s="174" customFormat="1" ht="18" customHeight="1">
      <c r="A75" s="395" t="s">
        <v>396</v>
      </c>
      <c r="B75" s="396">
        <v>4</v>
      </c>
      <c r="C75" s="396">
        <f>B75</f>
        <v>4</v>
      </c>
      <c r="D75" s="396"/>
      <c r="E75" s="398"/>
    </row>
    <row r="76" spans="1:5" s="174" customFormat="1" ht="18" customHeight="1">
      <c r="A76" s="395" t="s">
        <v>91</v>
      </c>
      <c r="B76" s="396">
        <f>SUM(B77:B80)</f>
        <v>0</v>
      </c>
      <c r="C76" s="396">
        <f>B76</f>
        <v>0</v>
      </c>
      <c r="D76" s="396"/>
      <c r="E76" s="398"/>
    </row>
    <row r="77" spans="1:5" ht="16.5" customHeight="1">
      <c r="A77" s="206" t="s">
        <v>359</v>
      </c>
      <c r="B77" s="204"/>
      <c r="C77" s="204"/>
      <c r="D77" s="204"/>
      <c r="E77" s="221"/>
    </row>
    <row r="78" spans="1:5" ht="15.75" customHeight="1">
      <c r="A78" s="206" t="s">
        <v>360</v>
      </c>
      <c r="B78" s="204"/>
      <c r="C78" s="204"/>
      <c r="D78" s="204"/>
      <c r="E78" s="221"/>
    </row>
    <row r="79" spans="1:5" ht="16.5" customHeight="1">
      <c r="A79" s="206" t="s">
        <v>361</v>
      </c>
      <c r="B79" s="204"/>
      <c r="C79" s="204"/>
      <c r="D79" s="204"/>
      <c r="E79" s="221"/>
    </row>
    <row r="80" spans="1:5" ht="15" customHeight="1">
      <c r="A80" s="206" t="s">
        <v>363</v>
      </c>
      <c r="B80" s="204"/>
      <c r="C80" s="204"/>
      <c r="D80" s="204"/>
      <c r="E80" s="221"/>
    </row>
    <row r="81" spans="1:5" s="174" customFormat="1" ht="15.75" customHeight="1">
      <c r="A81" s="395" t="s">
        <v>397</v>
      </c>
      <c r="B81" s="396">
        <f>SUM(B82:B84)</f>
        <v>1</v>
      </c>
      <c r="C81" s="396">
        <f>SUM(C82:C84)</f>
        <v>1</v>
      </c>
      <c r="D81" s="396"/>
      <c r="E81" s="398"/>
    </row>
    <row r="82" spans="1:5" ht="15" customHeight="1">
      <c r="A82" s="206" t="s">
        <v>398</v>
      </c>
      <c r="B82" s="401">
        <v>1</v>
      </c>
      <c r="C82" s="401">
        <f>B82</f>
        <v>1</v>
      </c>
      <c r="D82" s="204"/>
      <c r="E82" s="221"/>
    </row>
    <row r="83" spans="1:5" ht="15" customHeight="1">
      <c r="A83" s="206" t="s">
        <v>399</v>
      </c>
      <c r="B83" s="401"/>
      <c r="C83" s="401"/>
      <c r="D83" s="204"/>
      <c r="E83" s="221"/>
    </row>
    <row r="84" spans="1:5" ht="12.75">
      <c r="A84" s="206" t="s">
        <v>400</v>
      </c>
      <c r="B84" s="204"/>
      <c r="C84" s="204"/>
      <c r="D84" s="204"/>
      <c r="E84" s="221"/>
    </row>
    <row r="85" spans="1:5" s="174" customFormat="1" ht="17.25" customHeight="1">
      <c r="A85" s="395" t="s">
        <v>401</v>
      </c>
      <c r="B85" s="396">
        <f>SUM(B86)</f>
        <v>10</v>
      </c>
      <c r="C85" s="396">
        <f>SUM(C86)</f>
        <v>10</v>
      </c>
      <c r="D85" s="396"/>
      <c r="E85" s="398"/>
    </row>
    <row r="86" spans="1:5" ht="15" customHeight="1" thickBot="1">
      <c r="A86" s="207" t="s">
        <v>402</v>
      </c>
      <c r="B86" s="208">
        <v>10</v>
      </c>
      <c r="C86" s="208">
        <v>10</v>
      </c>
      <c r="D86" s="208"/>
      <c r="E86" s="222"/>
    </row>
    <row r="87" spans="1:5" ht="13.5" customHeight="1" thickBot="1">
      <c r="A87" s="223" t="s">
        <v>403</v>
      </c>
      <c r="B87" s="211">
        <f>SUM(B66,B69,B72,B73,B74,B75,B76,B81,B85)</f>
        <v>20</v>
      </c>
      <c r="C87" s="211">
        <f>SUM(C66,C69,C72,C73,C74,C75,C76,C81,C85)</f>
        <v>20</v>
      </c>
      <c r="D87" s="211">
        <f>SUM(D66,D69,D72,D73,D74,D75,D76,D81,D85)</f>
        <v>0</v>
      </c>
      <c r="E87" s="211">
        <f>SUM(E65:E86)</f>
        <v>0</v>
      </c>
    </row>
    <row r="88" spans="1:5" ht="13.5" thickBot="1">
      <c r="A88" s="224" t="s">
        <v>404</v>
      </c>
      <c r="B88" s="383">
        <f>B64+B87</f>
        <v>20</v>
      </c>
      <c r="C88" s="383">
        <f>C64+C87</f>
        <v>20</v>
      </c>
      <c r="D88" s="383">
        <f>D64+D87</f>
        <v>0</v>
      </c>
      <c r="E88" s="383">
        <f>E64+E87</f>
        <v>0</v>
      </c>
    </row>
    <row r="89" spans="1:5" ht="12.75">
      <c r="A89" s="190"/>
      <c r="B89" s="190"/>
      <c r="C89" s="190"/>
      <c r="D89" s="190"/>
      <c r="E89" s="189"/>
    </row>
    <row r="90" spans="1:5" ht="13.5" thickBot="1">
      <c r="A90" s="193" t="s">
        <v>405</v>
      </c>
      <c r="B90" s="190"/>
      <c r="C90" s="190"/>
      <c r="D90" s="190"/>
      <c r="E90" s="225" t="s">
        <v>334</v>
      </c>
    </row>
    <row r="91" spans="1:5" ht="25.5" customHeight="1" thickBot="1">
      <c r="A91" s="198" t="s">
        <v>229</v>
      </c>
      <c r="B91" s="196" t="s">
        <v>406</v>
      </c>
      <c r="C91" s="196" t="s">
        <v>285</v>
      </c>
      <c r="D91" s="196" t="s">
        <v>286</v>
      </c>
      <c r="E91" s="195" t="s">
        <v>407</v>
      </c>
    </row>
    <row r="92" spans="1:5" ht="13.5" thickBot="1">
      <c r="A92" s="198" t="s">
        <v>9</v>
      </c>
      <c r="B92" s="194">
        <v>1</v>
      </c>
      <c r="C92" s="194">
        <v>2</v>
      </c>
      <c r="D92" s="194">
        <v>3</v>
      </c>
      <c r="E92" s="219">
        <v>4</v>
      </c>
    </row>
    <row r="93" spans="1:5" ht="17.25" customHeight="1">
      <c r="A93" s="226" t="s">
        <v>408</v>
      </c>
      <c r="B93" s="213"/>
      <c r="C93" s="213"/>
      <c r="D93" s="213"/>
      <c r="E93" s="220"/>
    </row>
    <row r="94" spans="1:5" ht="16.5" customHeight="1">
      <c r="A94" s="206" t="s">
        <v>409</v>
      </c>
      <c r="B94" s="204"/>
      <c r="C94" s="204"/>
      <c r="D94" s="204"/>
      <c r="E94" s="221"/>
    </row>
    <row r="95" spans="1:5" ht="14.25" customHeight="1">
      <c r="A95" s="206" t="s">
        <v>410</v>
      </c>
      <c r="B95" s="204"/>
      <c r="C95" s="204"/>
      <c r="D95" s="204"/>
      <c r="E95" s="221"/>
    </row>
    <row r="96" spans="1:5" ht="14.25" customHeight="1" thickBot="1">
      <c r="A96" s="227" t="s">
        <v>411</v>
      </c>
      <c r="B96" s="228"/>
      <c r="C96" s="228"/>
      <c r="D96" s="228"/>
      <c r="E96" s="229"/>
    </row>
    <row r="97" spans="1:5" ht="14.25" customHeight="1">
      <c r="A97" s="216"/>
      <c r="B97" s="217"/>
      <c r="C97" s="217"/>
      <c r="D97" s="217"/>
      <c r="E97" s="230"/>
    </row>
    <row r="98" spans="1:5" ht="12.75">
      <c r="A98" s="231" t="s">
        <v>412</v>
      </c>
      <c r="B98" s="190"/>
      <c r="C98" s="190"/>
      <c r="D98" s="190"/>
      <c r="E98" s="189"/>
    </row>
    <row r="99" spans="1:5" ht="12.75">
      <c r="A99" s="482" t="s">
        <v>413</v>
      </c>
      <c r="B99" s="482"/>
      <c r="C99" s="482"/>
      <c r="D99" s="482"/>
      <c r="E99" s="482"/>
    </row>
    <row r="100" spans="1:5" ht="12.75">
      <c r="A100" s="190"/>
      <c r="B100" s="190"/>
      <c r="C100" s="190"/>
      <c r="D100" s="190"/>
      <c r="E100" s="189"/>
    </row>
    <row r="101" spans="1:5" ht="12.75">
      <c r="A101" s="413">
        <f>'БАЛАНС-9м.'!A81</f>
        <v>40479</v>
      </c>
      <c r="B101" s="474" t="s">
        <v>414</v>
      </c>
      <c r="C101" s="474"/>
      <c r="D101" s="474" t="s">
        <v>415</v>
      </c>
      <c r="E101" s="474"/>
    </row>
    <row r="102" spans="1:5" ht="12.75">
      <c r="A102" s="190"/>
      <c r="B102" s="190"/>
      <c r="C102" s="190"/>
      <c r="D102" s="190"/>
      <c r="E102" s="189"/>
    </row>
    <row r="103" spans="1:5" ht="12.75">
      <c r="A103" s="190"/>
      <c r="B103" s="190"/>
      <c r="C103" s="190"/>
      <c r="D103" s="190"/>
      <c r="E103" s="189"/>
    </row>
  </sheetData>
  <sheetProtection/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1">
      <selection activeCell="E34" sqref="E34"/>
    </sheetView>
  </sheetViews>
  <sheetFormatPr defaultColWidth="9.00390625" defaultRowHeight="12.75"/>
  <cols>
    <col min="1" max="1" width="37.125" style="144" customWidth="1"/>
    <col min="2" max="2" width="12.875" style="144" customWidth="1"/>
    <col min="3" max="3" width="9.375" style="144" customWidth="1"/>
    <col min="4" max="4" width="12.125" style="144" customWidth="1"/>
    <col min="5" max="5" width="9.375" style="144" customWidth="1"/>
    <col min="6" max="6" width="11.00390625" style="144" customWidth="1"/>
    <col min="7" max="7" width="12.00390625" style="144" customWidth="1"/>
    <col min="8" max="8" width="11.375" style="144" customWidth="1"/>
    <col min="9" max="9" width="13.125" style="144" customWidth="1"/>
    <col min="10" max="10" width="11.125" style="144" customWidth="1"/>
    <col min="11" max="16384" width="9.375" style="144" customWidth="1"/>
  </cols>
  <sheetData>
    <row r="1" spans="1:10" ht="12.75">
      <c r="A1" s="232"/>
      <c r="B1" s="232"/>
      <c r="C1" s="233"/>
      <c r="E1" s="232"/>
      <c r="F1" s="232"/>
      <c r="G1" s="232"/>
      <c r="H1" s="232"/>
      <c r="I1" s="487" t="s">
        <v>416</v>
      </c>
      <c r="J1" s="487"/>
    </row>
    <row r="2" spans="1:10" ht="12.75">
      <c r="A2" s="500" t="s">
        <v>271</v>
      </c>
      <c r="B2" s="500"/>
      <c r="C2" s="500"/>
      <c r="D2" s="500"/>
      <c r="E2" s="500"/>
      <c r="F2" s="500"/>
      <c r="G2" s="500"/>
      <c r="H2" s="500"/>
      <c r="I2" s="500"/>
      <c r="J2" s="500"/>
    </row>
    <row r="3" spans="1:10" ht="12.75" customHeight="1">
      <c r="A3" s="500" t="s">
        <v>417</v>
      </c>
      <c r="B3" s="500"/>
      <c r="C3" s="500"/>
      <c r="D3" s="500"/>
      <c r="E3" s="500"/>
      <c r="F3" s="500"/>
      <c r="G3" s="500"/>
      <c r="H3" s="500"/>
      <c r="I3" s="500"/>
      <c r="J3" s="500"/>
    </row>
    <row r="4" spans="1:10" ht="12.75">
      <c r="A4" s="500" t="str">
        <f>'БАЛАНС-9м.'!A3:F3</f>
        <v>на "БУЛГАР ЧЕХ ИНВЕСТ ХОЛДИНГ" АД - СМОЛЯН</v>
      </c>
      <c r="B4" s="500"/>
      <c r="C4" s="500"/>
      <c r="D4" s="500"/>
      <c r="E4" s="500"/>
      <c r="F4" s="500"/>
      <c r="G4" s="500"/>
      <c r="H4" s="500"/>
      <c r="I4" s="500"/>
      <c r="J4" s="500"/>
    </row>
    <row r="5" spans="1:10" ht="12.75" customHeight="1">
      <c r="A5" s="500" t="str">
        <f>'БАЛАНС-9м.'!A4:F4</f>
        <v>към 30.09.2010</v>
      </c>
      <c r="B5" s="500"/>
      <c r="C5" s="500"/>
      <c r="D5" s="500"/>
      <c r="E5" s="500"/>
      <c r="F5" s="500"/>
      <c r="G5" s="500"/>
      <c r="H5" s="500"/>
      <c r="I5" s="500"/>
      <c r="J5" s="500"/>
    </row>
    <row r="6" spans="1:10" ht="13.5" thickBot="1">
      <c r="A6" s="232"/>
      <c r="B6" s="232"/>
      <c r="C6" s="232"/>
      <c r="D6" s="232"/>
      <c r="E6" s="232"/>
      <c r="F6" s="232"/>
      <c r="G6" s="232"/>
      <c r="H6" s="232"/>
      <c r="I6" s="232"/>
      <c r="J6" s="232" t="s">
        <v>372</v>
      </c>
    </row>
    <row r="7" spans="1:10" ht="19.5" customHeight="1" thickBot="1">
      <c r="A7" s="486" t="s">
        <v>229</v>
      </c>
      <c r="B7" s="495" t="s">
        <v>418</v>
      </c>
      <c r="C7" s="496"/>
      <c r="D7" s="496"/>
      <c r="E7" s="497" t="s">
        <v>419</v>
      </c>
      <c r="F7" s="498"/>
      <c r="G7" s="498"/>
      <c r="H7" s="498"/>
      <c r="I7" s="498"/>
      <c r="J7" s="499"/>
    </row>
    <row r="8" spans="1:10" ht="39" thickBot="1">
      <c r="A8" s="486"/>
      <c r="B8" s="236" t="s">
        <v>420</v>
      </c>
      <c r="C8" s="236" t="s">
        <v>421</v>
      </c>
      <c r="D8" s="236" t="s">
        <v>422</v>
      </c>
      <c r="E8" s="488" t="s">
        <v>423</v>
      </c>
      <c r="F8" s="490" t="s">
        <v>424</v>
      </c>
      <c r="G8" s="490"/>
      <c r="H8" s="491" t="s">
        <v>425</v>
      </c>
      <c r="I8" s="493" t="s">
        <v>426</v>
      </c>
      <c r="J8" s="494"/>
    </row>
    <row r="9" spans="1:10" ht="46.5" customHeight="1" thickBot="1">
      <c r="A9" s="486"/>
      <c r="B9" s="236"/>
      <c r="C9" s="236"/>
      <c r="D9" s="236"/>
      <c r="E9" s="489"/>
      <c r="F9" s="239" t="s">
        <v>285</v>
      </c>
      <c r="G9" s="232" t="s">
        <v>286</v>
      </c>
      <c r="H9" s="492"/>
      <c r="I9" s="239" t="s">
        <v>427</v>
      </c>
      <c r="J9" s="240" t="s">
        <v>428</v>
      </c>
    </row>
    <row r="10" spans="1:10" ht="13.5" thickBot="1">
      <c r="A10" s="235" t="s">
        <v>9</v>
      </c>
      <c r="B10" s="237">
        <v>1</v>
      </c>
      <c r="C10" s="237">
        <v>2</v>
      </c>
      <c r="D10" s="237">
        <v>3</v>
      </c>
      <c r="E10" s="237">
        <v>4</v>
      </c>
      <c r="F10" s="237">
        <v>5</v>
      </c>
      <c r="G10" s="237">
        <v>6</v>
      </c>
      <c r="H10" s="237">
        <v>7</v>
      </c>
      <c r="I10" s="237">
        <v>8</v>
      </c>
      <c r="J10" s="238">
        <v>9</v>
      </c>
    </row>
    <row r="11" spans="1:10" ht="27.75" customHeight="1">
      <c r="A11" s="241" t="s">
        <v>429</v>
      </c>
      <c r="B11" s="242"/>
      <c r="C11" s="242"/>
      <c r="D11" s="242"/>
      <c r="E11" s="242"/>
      <c r="F11" s="242"/>
      <c r="G11" s="242"/>
      <c r="H11" s="242"/>
      <c r="I11" s="243"/>
      <c r="J11" s="244"/>
    </row>
    <row r="12" spans="1:10" ht="15.75" customHeight="1">
      <c r="A12" s="245" t="s">
        <v>430</v>
      </c>
      <c r="B12" s="246"/>
      <c r="C12" s="246"/>
      <c r="D12" s="246"/>
      <c r="E12" s="246"/>
      <c r="F12" s="246"/>
      <c r="G12" s="246"/>
      <c r="H12" s="246"/>
      <c r="I12" s="247"/>
      <c r="J12" s="248"/>
    </row>
    <row r="13" spans="1:10" ht="18.75" customHeight="1">
      <c r="A13" s="245" t="s">
        <v>431</v>
      </c>
      <c r="B13" s="246"/>
      <c r="C13" s="246"/>
      <c r="D13" s="246"/>
      <c r="E13" s="246"/>
      <c r="F13" s="246"/>
      <c r="G13" s="246"/>
      <c r="H13" s="246"/>
      <c r="I13" s="247"/>
      <c r="J13" s="248"/>
    </row>
    <row r="14" spans="1:10" ht="18" customHeight="1">
      <c r="A14" s="245" t="s">
        <v>432</v>
      </c>
      <c r="B14" s="246"/>
      <c r="C14" s="246"/>
      <c r="D14" s="246"/>
      <c r="E14" s="246"/>
      <c r="F14" s="246"/>
      <c r="G14" s="246"/>
      <c r="H14" s="246"/>
      <c r="I14" s="247"/>
      <c r="J14" s="248"/>
    </row>
    <row r="15" spans="1:10" ht="17.25" customHeight="1">
      <c r="A15" s="245" t="s">
        <v>433</v>
      </c>
      <c r="B15" s="246"/>
      <c r="C15" s="246"/>
      <c r="D15" s="246"/>
      <c r="E15" s="246"/>
      <c r="F15" s="246"/>
      <c r="G15" s="246"/>
      <c r="H15" s="246"/>
      <c r="I15" s="247"/>
      <c r="J15" s="248"/>
    </row>
    <row r="16" spans="1:10" ht="17.25" customHeight="1" thickBot="1">
      <c r="A16" s="249" t="s">
        <v>434</v>
      </c>
      <c r="B16" s="250"/>
      <c r="C16" s="250"/>
      <c r="D16" s="250"/>
      <c r="E16" s="250"/>
      <c r="F16" s="250"/>
      <c r="G16" s="250"/>
      <c r="H16" s="250"/>
      <c r="I16" s="251"/>
      <c r="J16" s="252"/>
    </row>
    <row r="17" spans="1:10" ht="15.75" customHeight="1" thickBot="1">
      <c r="A17" s="253" t="s">
        <v>306</v>
      </c>
      <c r="B17" s="236"/>
      <c r="C17" s="236"/>
      <c r="D17" s="236"/>
      <c r="E17" s="236"/>
      <c r="F17" s="236"/>
      <c r="G17" s="236"/>
      <c r="H17" s="236"/>
      <c r="I17" s="239"/>
      <c r="J17" s="254"/>
    </row>
    <row r="18" spans="1:10" ht="39" customHeight="1">
      <c r="A18" s="241" t="s">
        <v>435</v>
      </c>
      <c r="B18" s="242"/>
      <c r="C18" s="242"/>
      <c r="D18" s="242"/>
      <c r="E18" s="242"/>
      <c r="F18" s="242"/>
      <c r="G18" s="242"/>
      <c r="H18" s="242"/>
      <c r="I18" s="243"/>
      <c r="J18" s="244"/>
    </row>
    <row r="19" spans="1:10" ht="16.5" customHeight="1">
      <c r="A19" s="245" t="s">
        <v>430</v>
      </c>
      <c r="B19" s="403"/>
      <c r="C19" s="246"/>
      <c r="D19" s="246"/>
      <c r="E19" s="255">
        <v>547</v>
      </c>
      <c r="F19" s="246"/>
      <c r="G19" s="255"/>
      <c r="H19" s="255">
        <f>E19+F19-G19</f>
        <v>547</v>
      </c>
      <c r="I19" s="247"/>
      <c r="J19" s="248"/>
    </row>
    <row r="20" spans="1:15" ht="17.25" customHeight="1">
      <c r="A20" s="245" t="s">
        <v>436</v>
      </c>
      <c r="B20" s="246"/>
      <c r="C20" s="246"/>
      <c r="D20" s="246"/>
      <c r="E20" s="255"/>
      <c r="F20" s="246"/>
      <c r="G20" s="246"/>
      <c r="H20" s="255">
        <f>E20+F20-G20</f>
        <v>0</v>
      </c>
      <c r="I20" s="247"/>
      <c r="J20" s="248"/>
      <c r="O20" s="413"/>
    </row>
    <row r="21" spans="1:10" ht="21" customHeight="1">
      <c r="A21" s="245" t="s">
        <v>437</v>
      </c>
      <c r="B21" s="246"/>
      <c r="C21" s="246"/>
      <c r="D21" s="246"/>
      <c r="E21" s="255"/>
      <c r="F21" s="246"/>
      <c r="G21" s="246"/>
      <c r="H21" s="255">
        <f>E21+F21-G21</f>
        <v>0</v>
      </c>
      <c r="I21" s="247"/>
      <c r="J21" s="248"/>
    </row>
    <row r="22" spans="1:10" ht="19.5" customHeight="1">
      <c r="A22" s="245" t="s">
        <v>438</v>
      </c>
      <c r="B22" s="246"/>
      <c r="C22" s="246"/>
      <c r="D22" s="246"/>
      <c r="E22" s="255"/>
      <c r="F22" s="246"/>
      <c r="G22" s="246"/>
      <c r="H22" s="255">
        <f>E22+F22-G22</f>
        <v>0</v>
      </c>
      <c r="I22" s="247"/>
      <c r="J22" s="248"/>
    </row>
    <row r="23" spans="1:10" ht="18" customHeight="1" thickBot="1">
      <c r="A23" s="256" t="s">
        <v>439</v>
      </c>
      <c r="B23" s="257"/>
      <c r="C23" s="250"/>
      <c r="D23" s="250"/>
      <c r="E23" s="257">
        <v>8</v>
      </c>
      <c r="F23" s="250"/>
      <c r="G23" s="250"/>
      <c r="H23" s="255">
        <f>E23+F23-G23</f>
        <v>8</v>
      </c>
      <c r="I23" s="251"/>
      <c r="J23" s="252"/>
    </row>
    <row r="24" spans="1:10" ht="16.5" customHeight="1" thickBot="1">
      <c r="A24" s="253" t="s">
        <v>440</v>
      </c>
      <c r="B24" s="258">
        <f aca="true" t="shared" si="0" ref="B24:J24">SUM(B18:B23)</f>
        <v>0</v>
      </c>
      <c r="C24" s="258">
        <f t="shared" si="0"/>
        <v>0</v>
      </c>
      <c r="D24" s="258">
        <f t="shared" si="0"/>
        <v>0</v>
      </c>
      <c r="E24" s="258">
        <f t="shared" si="0"/>
        <v>555</v>
      </c>
      <c r="F24" s="258">
        <f t="shared" si="0"/>
        <v>0</v>
      </c>
      <c r="G24" s="258">
        <f t="shared" si="0"/>
        <v>0</v>
      </c>
      <c r="H24" s="258">
        <f t="shared" si="0"/>
        <v>555</v>
      </c>
      <c r="I24" s="258">
        <f t="shared" si="0"/>
        <v>0</v>
      </c>
      <c r="J24" s="259">
        <f t="shared" si="0"/>
        <v>0</v>
      </c>
    </row>
    <row r="25" spans="1:10" ht="12.75">
      <c r="A25" s="484" t="s">
        <v>597</v>
      </c>
      <c r="B25" s="484"/>
      <c r="C25" s="484"/>
      <c r="D25" s="484"/>
      <c r="E25" s="484"/>
      <c r="F25" s="484"/>
      <c r="G25" s="484"/>
      <c r="H25" s="484"/>
      <c r="I25" s="484"/>
      <c r="J25" s="484"/>
    </row>
    <row r="26" spans="1:10" ht="24.75" customHeight="1">
      <c r="A26" s="485" t="s">
        <v>441</v>
      </c>
      <c r="B26" s="485"/>
      <c r="C26" s="485"/>
      <c r="D26" s="485"/>
      <c r="E26" s="485"/>
      <c r="F26" s="485"/>
      <c r="G26" s="485"/>
      <c r="H26" s="485"/>
      <c r="I26" s="485"/>
      <c r="J26" s="485"/>
    </row>
    <row r="27" spans="1:10" ht="12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</row>
    <row r="28" spans="1:10" ht="25.5">
      <c r="A28" s="413">
        <f>'БАЛАНС-9м.'!A81</f>
        <v>40479</v>
      </c>
      <c r="B28" s="232"/>
      <c r="C28" s="487" t="s">
        <v>442</v>
      </c>
      <c r="D28" s="487"/>
      <c r="E28" s="234" t="s">
        <v>443</v>
      </c>
      <c r="F28" s="232"/>
      <c r="G28" s="234" t="s">
        <v>444</v>
      </c>
      <c r="H28" s="234" t="s">
        <v>445</v>
      </c>
      <c r="I28" s="232"/>
      <c r="J28" s="232"/>
    </row>
    <row r="29" spans="1:10" ht="12.75">
      <c r="A29" s="232"/>
      <c r="B29" s="232"/>
      <c r="C29" s="232"/>
      <c r="D29" s="232"/>
      <c r="E29" s="232"/>
      <c r="F29" s="232"/>
      <c r="G29" s="232"/>
      <c r="H29" s="232"/>
      <c r="I29" s="232"/>
      <c r="J29" s="232"/>
    </row>
    <row r="30" spans="1:10" ht="12.75">
      <c r="A30" s="232"/>
      <c r="B30" s="232"/>
      <c r="C30" s="232"/>
      <c r="D30" s="232"/>
      <c r="E30" s="232"/>
      <c r="F30" s="232"/>
      <c r="G30" s="232"/>
      <c r="H30" s="232"/>
      <c r="I30" s="232"/>
      <c r="J30" s="232"/>
    </row>
    <row r="31" spans="1:10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</row>
    <row r="32" spans="1:10" ht="12.75">
      <c r="A32" s="232"/>
      <c r="B32" s="232"/>
      <c r="C32" s="232"/>
      <c r="D32" s="232"/>
      <c r="E32" s="232"/>
      <c r="F32" s="232"/>
      <c r="G32" s="232"/>
      <c r="H32" s="232"/>
      <c r="I32" s="232"/>
      <c r="J32" s="232"/>
    </row>
    <row r="33" spans="1:10" ht="12.75">
      <c r="A33" s="232"/>
      <c r="B33" s="232"/>
      <c r="C33" s="232"/>
      <c r="D33" s="232"/>
      <c r="E33" s="232"/>
      <c r="F33" s="232"/>
      <c r="G33" s="232"/>
      <c r="H33" s="232"/>
      <c r="I33" s="232"/>
      <c r="J33" s="232"/>
    </row>
    <row r="34" spans="1:10" ht="12.75">
      <c r="A34" s="232"/>
      <c r="B34" s="232"/>
      <c r="C34" s="232"/>
      <c r="D34" s="232"/>
      <c r="E34" s="232"/>
      <c r="F34" s="232"/>
      <c r="G34" s="232"/>
      <c r="H34" s="232"/>
      <c r="I34" s="232"/>
      <c r="J34" s="232"/>
    </row>
    <row r="35" spans="1:10" ht="12.75">
      <c r="A35" s="232"/>
      <c r="B35" s="232"/>
      <c r="C35" s="232"/>
      <c r="D35" s="232"/>
      <c r="E35" s="232"/>
      <c r="F35" s="232"/>
      <c r="G35" s="232"/>
      <c r="H35" s="232"/>
      <c r="I35" s="232"/>
      <c r="J35" s="232"/>
    </row>
    <row r="36" spans="1:10" ht="12.75">
      <c r="A36" s="232"/>
      <c r="B36" s="232"/>
      <c r="C36" s="232"/>
      <c r="D36" s="232"/>
      <c r="E36" s="232"/>
      <c r="F36" s="232"/>
      <c r="G36" s="232"/>
      <c r="H36" s="232"/>
      <c r="I36" s="232"/>
      <c r="J36" s="232"/>
    </row>
    <row r="37" spans="1:10" ht="12.75">
      <c r="A37" s="232"/>
      <c r="B37" s="232"/>
      <c r="C37" s="232"/>
      <c r="D37" s="232"/>
      <c r="E37" s="232"/>
      <c r="F37" s="232"/>
      <c r="G37" s="232"/>
      <c r="H37" s="232"/>
      <c r="I37" s="232"/>
      <c r="J37" s="232"/>
    </row>
    <row r="38" spans="1:10" ht="12.75">
      <c r="A38" s="232"/>
      <c r="B38" s="232"/>
      <c r="C38" s="232"/>
      <c r="D38" s="232"/>
      <c r="E38" s="232"/>
      <c r="F38" s="232"/>
      <c r="G38" s="232"/>
      <c r="H38" s="232"/>
      <c r="I38" s="232"/>
      <c r="J38" s="232"/>
    </row>
    <row r="39" spans="1:10" ht="12.75">
      <c r="A39" s="232"/>
      <c r="B39" s="232"/>
      <c r="C39" s="232"/>
      <c r="D39" s="232"/>
      <c r="E39" s="232"/>
      <c r="F39" s="232"/>
      <c r="G39" s="232"/>
      <c r="H39" s="232"/>
      <c r="I39" s="232"/>
      <c r="J39" s="232"/>
    </row>
    <row r="40" spans="1:10" ht="12.75">
      <c r="A40" s="232"/>
      <c r="B40" s="232"/>
      <c r="C40" s="232"/>
      <c r="D40" s="232"/>
      <c r="E40" s="232"/>
      <c r="F40" s="232"/>
      <c r="G40" s="232"/>
      <c r="H40" s="232"/>
      <c r="I40" s="232"/>
      <c r="J40" s="232"/>
    </row>
    <row r="41" spans="1:10" ht="12.75">
      <c r="A41" s="232"/>
      <c r="B41" s="232"/>
      <c r="C41" s="232"/>
      <c r="D41" s="232"/>
      <c r="E41" s="232"/>
      <c r="F41" s="232"/>
      <c r="G41" s="232"/>
      <c r="H41" s="232"/>
      <c r="I41" s="232"/>
      <c r="J41" s="232"/>
    </row>
    <row r="42" spans="1:10" ht="12.75">
      <c r="A42" s="232"/>
      <c r="B42" s="232"/>
      <c r="C42" s="232"/>
      <c r="D42" s="232"/>
      <c r="E42" s="232"/>
      <c r="F42" s="232"/>
      <c r="G42" s="232"/>
      <c r="H42" s="232"/>
      <c r="I42" s="232"/>
      <c r="J42" s="232"/>
    </row>
    <row r="43" spans="1:10" ht="12.75">
      <c r="A43" s="232"/>
      <c r="B43" s="232"/>
      <c r="C43" s="232"/>
      <c r="D43" s="232"/>
      <c r="E43" s="232"/>
      <c r="F43" s="232"/>
      <c r="G43" s="232"/>
      <c r="H43" s="232"/>
      <c r="I43" s="232"/>
      <c r="J43" s="232"/>
    </row>
    <row r="44" spans="1:10" ht="12.75">
      <c r="A44" s="232"/>
      <c r="B44" s="232"/>
      <c r="C44" s="232"/>
      <c r="D44" s="232"/>
      <c r="E44" s="232"/>
      <c r="F44" s="232"/>
      <c r="G44" s="232"/>
      <c r="H44" s="232"/>
      <c r="I44" s="232"/>
      <c r="J44" s="232"/>
    </row>
    <row r="45" spans="1:10" ht="12.75">
      <c r="A45" s="232"/>
      <c r="B45" s="232"/>
      <c r="C45" s="232"/>
      <c r="D45" s="232"/>
      <c r="E45" s="232"/>
      <c r="F45" s="232"/>
      <c r="G45" s="232"/>
      <c r="H45" s="232"/>
      <c r="I45" s="232"/>
      <c r="J45" s="232"/>
    </row>
    <row r="46" spans="1:10" ht="12.75">
      <c r="A46" s="232"/>
      <c r="B46" s="232"/>
      <c r="C46" s="232"/>
      <c r="D46" s="232"/>
      <c r="E46" s="232"/>
      <c r="F46" s="232"/>
      <c r="G46" s="232"/>
      <c r="H46" s="232"/>
      <c r="I46" s="232"/>
      <c r="J46" s="232"/>
    </row>
    <row r="47" spans="1:10" ht="12.75">
      <c r="A47" s="232"/>
      <c r="B47" s="232"/>
      <c r="C47" s="232"/>
      <c r="D47" s="232"/>
      <c r="E47" s="232"/>
      <c r="F47" s="232"/>
      <c r="G47" s="232"/>
      <c r="H47" s="232"/>
      <c r="I47" s="232"/>
      <c r="J47" s="232"/>
    </row>
    <row r="48" spans="1:10" ht="12.75">
      <c r="A48" s="232"/>
      <c r="B48" s="232"/>
      <c r="C48" s="232"/>
      <c r="D48" s="232"/>
      <c r="E48" s="232"/>
      <c r="F48" s="232"/>
      <c r="G48" s="232"/>
      <c r="H48" s="232"/>
      <c r="I48" s="232"/>
      <c r="J48" s="232"/>
    </row>
    <row r="49" spans="1:10" ht="12.75">
      <c r="A49" s="232"/>
      <c r="B49" s="232"/>
      <c r="C49" s="232"/>
      <c r="D49" s="232"/>
      <c r="E49" s="232"/>
      <c r="F49" s="232"/>
      <c r="G49" s="232"/>
      <c r="H49" s="232"/>
      <c r="I49" s="232"/>
      <c r="J49" s="232"/>
    </row>
    <row r="50" spans="1:10" ht="12.75">
      <c r="A50" s="232"/>
      <c r="B50" s="232"/>
      <c r="C50" s="232"/>
      <c r="D50" s="232"/>
      <c r="E50" s="232"/>
      <c r="F50" s="232"/>
      <c r="G50" s="232"/>
      <c r="H50" s="232"/>
      <c r="I50" s="232"/>
      <c r="J50" s="232"/>
    </row>
    <row r="51" spans="1:10" ht="12.75">
      <c r="A51" s="232"/>
      <c r="B51" s="232"/>
      <c r="C51" s="232"/>
      <c r="D51" s="232"/>
      <c r="E51" s="232"/>
      <c r="F51" s="232"/>
      <c r="G51" s="232"/>
      <c r="H51" s="232"/>
      <c r="I51" s="232"/>
      <c r="J51" s="232"/>
    </row>
    <row r="52" spans="1:10" ht="12.75">
      <c r="A52" s="232"/>
      <c r="B52" s="232"/>
      <c r="C52" s="232"/>
      <c r="D52" s="232"/>
      <c r="E52" s="232"/>
      <c r="F52" s="232"/>
      <c r="G52" s="232"/>
      <c r="H52" s="232"/>
      <c r="I52" s="232"/>
      <c r="J52" s="232"/>
    </row>
    <row r="53" spans="1:10" ht="12.75">
      <c r="A53" s="232"/>
      <c r="B53" s="232"/>
      <c r="C53" s="232"/>
      <c r="D53" s="232"/>
      <c r="E53" s="232"/>
      <c r="F53" s="232"/>
      <c r="G53" s="232"/>
      <c r="H53" s="232"/>
      <c r="I53" s="232"/>
      <c r="J53" s="232"/>
    </row>
    <row r="54" spans="1:10" ht="12.75">
      <c r="A54" s="232"/>
      <c r="B54" s="232"/>
      <c r="C54" s="232"/>
      <c r="D54" s="232"/>
      <c r="E54" s="232"/>
      <c r="F54" s="232"/>
      <c r="G54" s="232"/>
      <c r="H54" s="232"/>
      <c r="I54" s="232"/>
      <c r="J54" s="232"/>
    </row>
  </sheetData>
  <sheetProtection/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8">
      <selection activeCell="C37" sqref="C37"/>
    </sheetView>
  </sheetViews>
  <sheetFormatPr defaultColWidth="9.00390625" defaultRowHeight="12.75"/>
  <cols>
    <col min="1" max="1" width="4.375" style="144" customWidth="1"/>
    <col min="2" max="2" width="41.125" style="144" customWidth="1"/>
    <col min="3" max="3" width="13.125" style="144" customWidth="1"/>
    <col min="4" max="4" width="10.50390625" style="144" customWidth="1"/>
    <col min="5" max="5" width="11.125" style="144" customWidth="1"/>
    <col min="6" max="6" width="15.375" style="144" customWidth="1"/>
    <col min="7" max="16384" width="9.375" style="144" customWidth="1"/>
  </cols>
  <sheetData>
    <row r="1" spans="1:6" ht="19.5" customHeight="1">
      <c r="A1" s="260"/>
      <c r="B1" s="260"/>
      <c r="C1" s="260"/>
      <c r="D1" s="260" t="s">
        <v>446</v>
      </c>
      <c r="E1" s="261"/>
      <c r="F1" s="261"/>
    </row>
    <row r="2" spans="1:6" ht="13.5" customHeight="1">
      <c r="A2" s="502" t="s">
        <v>271</v>
      </c>
      <c r="B2" s="502"/>
      <c r="C2" s="502"/>
      <c r="D2" s="502"/>
      <c r="E2" s="502"/>
      <c r="F2" s="502"/>
    </row>
    <row r="3" spans="1:6" ht="10.5" customHeight="1">
      <c r="A3" s="501" t="s">
        <v>447</v>
      </c>
      <c r="B3" s="501"/>
      <c r="C3" s="501"/>
      <c r="D3" s="501"/>
      <c r="E3" s="501"/>
      <c r="F3" s="501"/>
    </row>
    <row r="4" spans="1:6" ht="10.5" customHeight="1">
      <c r="A4" s="501" t="str">
        <f>'БАЛАНС-9м.'!A3:F3</f>
        <v>на "БУЛГАР ЧЕХ ИНВЕСТ ХОЛДИНГ" АД - СМОЛЯН</v>
      </c>
      <c r="B4" s="501"/>
      <c r="C4" s="501"/>
      <c r="D4" s="501"/>
      <c r="E4" s="501"/>
      <c r="F4" s="501"/>
    </row>
    <row r="5" spans="1:6" ht="10.5" customHeight="1">
      <c r="A5" s="501" t="str">
        <f>'БАЛАНС-9м.'!A4:F4</f>
        <v>към 30.09.2010</v>
      </c>
      <c r="B5" s="501"/>
      <c r="C5" s="501"/>
      <c r="D5" s="501"/>
      <c r="E5" s="501"/>
      <c r="F5" s="501"/>
    </row>
    <row r="6" spans="1:6" ht="15" customHeight="1">
      <c r="A6" s="262"/>
      <c r="B6" s="260"/>
      <c r="C6" s="260"/>
      <c r="E6" s="261"/>
      <c r="F6" s="260" t="s">
        <v>448</v>
      </c>
    </row>
    <row r="7" spans="1:6" s="267" customFormat="1" ht="76.5" customHeight="1">
      <c r="A7" s="263" t="s">
        <v>449</v>
      </c>
      <c r="B7" s="264"/>
      <c r="C7" s="265" t="s">
        <v>450</v>
      </c>
      <c r="D7" s="266" t="s">
        <v>451</v>
      </c>
      <c r="E7" s="265" t="s">
        <v>452</v>
      </c>
      <c r="F7" s="265" t="s">
        <v>453</v>
      </c>
    </row>
    <row r="8" spans="1:6" s="267" customFormat="1" ht="12.75">
      <c r="A8" s="268" t="s">
        <v>9</v>
      </c>
      <c r="B8" s="269"/>
      <c r="C8" s="270">
        <v>1</v>
      </c>
      <c r="D8" s="270">
        <v>2</v>
      </c>
      <c r="E8" s="270">
        <v>3</v>
      </c>
      <c r="F8" s="270">
        <v>4</v>
      </c>
    </row>
    <row r="9" spans="1:10" s="267" customFormat="1" ht="12.75">
      <c r="A9" s="271" t="s">
        <v>454</v>
      </c>
      <c r="B9" s="272" t="s">
        <v>455</v>
      </c>
      <c r="C9" s="273"/>
      <c r="D9" s="274"/>
      <c r="E9" s="273"/>
      <c r="F9" s="273"/>
      <c r="J9" s="422"/>
    </row>
    <row r="10" spans="1:6" s="267" customFormat="1" ht="12.75">
      <c r="A10" s="275" t="s">
        <v>456</v>
      </c>
      <c r="B10" s="276" t="s">
        <v>457</v>
      </c>
      <c r="C10" s="414"/>
      <c r="D10" s="274"/>
      <c r="E10" s="273"/>
      <c r="F10" s="273"/>
    </row>
    <row r="11" spans="1:6" s="267" customFormat="1" ht="12.75">
      <c r="A11" s="277" t="s">
        <v>458</v>
      </c>
      <c r="B11" s="278" t="s">
        <v>459</v>
      </c>
      <c r="C11" s="414">
        <v>53</v>
      </c>
      <c r="D11" s="419">
        <v>92.38</v>
      </c>
      <c r="E11" s="273"/>
      <c r="F11" s="273">
        <f aca="true" t="shared" si="0" ref="F11:F16">C11-E11</f>
        <v>53</v>
      </c>
    </row>
    <row r="12" spans="1:6" s="267" customFormat="1" ht="12.75">
      <c r="A12" s="277" t="s">
        <v>460</v>
      </c>
      <c r="B12" s="278" t="s">
        <v>461</v>
      </c>
      <c r="C12" s="414">
        <v>30</v>
      </c>
      <c r="D12" s="419">
        <v>57.06</v>
      </c>
      <c r="E12" s="273"/>
      <c r="F12" s="273">
        <f t="shared" si="0"/>
        <v>30</v>
      </c>
    </row>
    <row r="13" spans="1:6" s="267" customFormat="1" ht="12.75">
      <c r="A13" s="277" t="s">
        <v>462</v>
      </c>
      <c r="B13" s="278" t="s">
        <v>607</v>
      </c>
      <c r="C13" s="414">
        <f>5+281</f>
        <v>286</v>
      </c>
      <c r="D13" s="419">
        <v>49.97</v>
      </c>
      <c r="E13" s="273"/>
      <c r="F13" s="273">
        <f t="shared" si="0"/>
        <v>286</v>
      </c>
    </row>
    <row r="14" spans="1:6" s="267" customFormat="1" ht="12.75">
      <c r="A14" s="277" t="s">
        <v>463</v>
      </c>
      <c r="B14" s="278" t="s">
        <v>613</v>
      </c>
      <c r="C14" s="414">
        <v>20</v>
      </c>
      <c r="D14" s="419">
        <v>43.26</v>
      </c>
      <c r="E14" s="273"/>
      <c r="F14" s="273">
        <f t="shared" si="0"/>
        <v>20</v>
      </c>
    </row>
    <row r="15" spans="1:6" s="267" customFormat="1" ht="12.75">
      <c r="A15" s="277" t="s">
        <v>464</v>
      </c>
      <c r="B15" s="278" t="s">
        <v>465</v>
      </c>
      <c r="C15" s="414">
        <v>77</v>
      </c>
      <c r="D15" s="419">
        <v>32.96</v>
      </c>
      <c r="E15" s="273"/>
      <c r="F15" s="273">
        <f t="shared" si="0"/>
        <v>77</v>
      </c>
    </row>
    <row r="16" spans="1:6" s="267" customFormat="1" ht="12.75">
      <c r="A16" s="277" t="s">
        <v>466</v>
      </c>
      <c r="B16" s="278" t="s">
        <v>467</v>
      </c>
      <c r="C16" s="414">
        <v>21</v>
      </c>
      <c r="D16" s="419">
        <v>24.88</v>
      </c>
      <c r="E16" s="273"/>
      <c r="F16" s="273">
        <f t="shared" si="0"/>
        <v>21</v>
      </c>
    </row>
    <row r="17" spans="1:6" s="267" customFormat="1" ht="12.75">
      <c r="A17" s="277" t="s">
        <v>612</v>
      </c>
      <c r="B17" s="278" t="s">
        <v>473</v>
      </c>
      <c r="C17" s="414">
        <v>10</v>
      </c>
      <c r="D17" s="419">
        <v>4.63</v>
      </c>
      <c r="E17" s="273"/>
      <c r="F17" s="273">
        <f>C17-E17</f>
        <v>10</v>
      </c>
    </row>
    <row r="18" spans="1:6" s="283" customFormat="1" ht="12.75">
      <c r="A18" s="279"/>
      <c r="B18" s="280" t="s">
        <v>468</v>
      </c>
      <c r="C18" s="281">
        <f>SUM(C11:C17)</f>
        <v>497</v>
      </c>
      <c r="D18" s="281"/>
      <c r="E18" s="281"/>
      <c r="F18" s="281">
        <f>SUM(F11:F17)</f>
        <v>497</v>
      </c>
    </row>
    <row r="19" spans="1:6" s="267" customFormat="1" ht="12.75">
      <c r="A19" s="275" t="s">
        <v>469</v>
      </c>
      <c r="B19" s="276" t="s">
        <v>470</v>
      </c>
      <c r="C19" s="273"/>
      <c r="D19" s="274"/>
      <c r="E19" s="273"/>
      <c r="F19" s="273"/>
    </row>
    <row r="20" spans="1:6" s="267" customFormat="1" ht="12.75">
      <c r="A20" s="284" t="s">
        <v>458</v>
      </c>
      <c r="B20" s="278" t="s">
        <v>471</v>
      </c>
      <c r="C20" s="414">
        <v>33</v>
      </c>
      <c r="D20" s="419">
        <v>25.5</v>
      </c>
      <c r="E20" s="273"/>
      <c r="F20" s="273">
        <f>C20-E20</f>
        <v>33</v>
      </c>
    </row>
    <row r="21" spans="1:6" s="267" customFormat="1" ht="12.75">
      <c r="A21" s="277" t="s">
        <v>460</v>
      </c>
      <c r="B21" s="278" t="s">
        <v>472</v>
      </c>
      <c r="C21" s="414">
        <v>10</v>
      </c>
      <c r="D21" s="419">
        <v>30.33</v>
      </c>
      <c r="E21" s="273"/>
      <c r="F21" s="273">
        <f>C21-E21</f>
        <v>10</v>
      </c>
    </row>
    <row r="22" spans="1:6" s="267" customFormat="1" ht="12.75">
      <c r="A22" s="277"/>
      <c r="B22" s="278"/>
      <c r="C22" s="414"/>
      <c r="D22" s="419"/>
      <c r="E22" s="273"/>
      <c r="F22" s="273"/>
    </row>
    <row r="23" spans="1:6" s="283" customFormat="1" ht="12.75">
      <c r="A23" s="279"/>
      <c r="B23" s="280" t="s">
        <v>313</v>
      </c>
      <c r="C23" s="281">
        <f>SUM(C20:C22)</f>
        <v>43</v>
      </c>
      <c r="D23" s="281"/>
      <c r="E23" s="281"/>
      <c r="F23" s="281">
        <f>SUM(F20:F22)</f>
        <v>43</v>
      </c>
    </row>
    <row r="24" spans="1:6" s="267" customFormat="1" ht="12.75">
      <c r="A24" s="285" t="s">
        <v>474</v>
      </c>
      <c r="B24" s="423" t="s">
        <v>475</v>
      </c>
      <c r="C24" s="273"/>
      <c r="D24" s="273"/>
      <c r="E24" s="273"/>
      <c r="F24" s="273"/>
    </row>
    <row r="25" spans="1:6" s="267" customFormat="1" ht="12.75">
      <c r="A25" s="277" t="s">
        <v>458</v>
      </c>
      <c r="B25" s="278" t="s">
        <v>614</v>
      </c>
      <c r="C25" s="273">
        <v>7</v>
      </c>
      <c r="D25" s="419">
        <v>40.98</v>
      </c>
      <c r="E25" s="273"/>
      <c r="F25" s="273">
        <v>7</v>
      </c>
    </row>
    <row r="26" spans="1:6" s="267" customFormat="1" ht="12.75">
      <c r="A26" s="277"/>
      <c r="B26" s="278"/>
      <c r="C26" s="394"/>
      <c r="D26" s="393"/>
      <c r="E26" s="273"/>
      <c r="F26" s="273">
        <f>C26-E26</f>
        <v>0</v>
      </c>
    </row>
    <row r="27" spans="1:6" s="283" customFormat="1" ht="12.75">
      <c r="A27" s="285"/>
      <c r="B27" s="280" t="s">
        <v>321</v>
      </c>
      <c r="C27" s="281">
        <f>SUM(C25:C26)</f>
        <v>7</v>
      </c>
      <c r="D27" s="282"/>
      <c r="E27" s="281">
        <f>SUM(E26:E26)</f>
        <v>0</v>
      </c>
      <c r="F27" s="281">
        <f>SUM(F25:F26)</f>
        <v>7</v>
      </c>
    </row>
    <row r="28" spans="1:6" s="283" customFormat="1" ht="12.75">
      <c r="A28" s="279"/>
      <c r="B28" s="280" t="s">
        <v>476</v>
      </c>
      <c r="C28" s="281">
        <f>C18+C23+C27</f>
        <v>547</v>
      </c>
      <c r="D28" s="281"/>
      <c r="E28" s="281">
        <f>E18+E23+E27</f>
        <v>0</v>
      </c>
      <c r="F28" s="281">
        <f>F18+F23+F27</f>
        <v>547</v>
      </c>
    </row>
    <row r="29" spans="1:6" s="267" customFormat="1" ht="12.75">
      <c r="A29" s="271" t="s">
        <v>477</v>
      </c>
      <c r="B29" s="272" t="s">
        <v>478</v>
      </c>
      <c r="C29" s="273"/>
      <c r="D29" s="274"/>
      <c r="E29" s="273"/>
      <c r="F29" s="273"/>
    </row>
    <row r="30" spans="1:6" s="267" customFormat="1" ht="12.75">
      <c r="A30" s="277" t="s">
        <v>456</v>
      </c>
      <c r="B30" s="286" t="s">
        <v>457</v>
      </c>
      <c r="C30" s="273"/>
      <c r="D30" s="274"/>
      <c r="E30" s="273"/>
      <c r="F30" s="273"/>
    </row>
    <row r="31" spans="1:6" s="267" customFormat="1" ht="12.75">
      <c r="A31" s="277" t="s">
        <v>458</v>
      </c>
      <c r="B31" s="287"/>
      <c r="C31" s="273"/>
      <c r="D31" s="274"/>
      <c r="E31" s="273"/>
      <c r="F31" s="273"/>
    </row>
    <row r="32" spans="1:6" s="267" customFormat="1" ht="12.75">
      <c r="A32" s="277" t="s">
        <v>460</v>
      </c>
      <c r="B32" s="288"/>
      <c r="C32" s="273"/>
      <c r="D32" s="274"/>
      <c r="E32" s="273"/>
      <c r="F32" s="273"/>
    </row>
    <row r="33" spans="1:6" s="283" customFormat="1" ht="12.75">
      <c r="A33" s="279"/>
      <c r="B33" s="280" t="s">
        <v>468</v>
      </c>
      <c r="C33" s="281">
        <v>0</v>
      </c>
      <c r="D33" s="281">
        <v>0</v>
      </c>
      <c r="E33" s="281">
        <v>0</v>
      </c>
      <c r="F33" s="281">
        <v>0</v>
      </c>
    </row>
    <row r="34" spans="1:6" s="267" customFormat="1" ht="12.75">
      <c r="A34" s="277" t="s">
        <v>469</v>
      </c>
      <c r="B34" s="286" t="s">
        <v>470</v>
      </c>
      <c r="C34" s="273"/>
      <c r="D34" s="281"/>
      <c r="E34" s="273"/>
      <c r="F34" s="273"/>
    </row>
    <row r="35" spans="1:6" s="267" customFormat="1" ht="12.75">
      <c r="A35" s="277" t="s">
        <v>458</v>
      </c>
      <c r="B35" s="287"/>
      <c r="C35" s="273"/>
      <c r="D35" s="281"/>
      <c r="E35" s="273"/>
      <c r="F35" s="273"/>
    </row>
    <row r="36" spans="1:6" s="267" customFormat="1" ht="12.75">
      <c r="A36" s="277" t="s">
        <v>460</v>
      </c>
      <c r="B36" s="288"/>
      <c r="C36" s="273"/>
      <c r="D36" s="281"/>
      <c r="E36" s="273"/>
      <c r="F36" s="273"/>
    </row>
    <row r="37" spans="1:6" s="283" customFormat="1" ht="12.75">
      <c r="A37" s="279"/>
      <c r="B37" s="280" t="s">
        <v>313</v>
      </c>
      <c r="C37" s="281">
        <v>0</v>
      </c>
      <c r="D37" s="281">
        <v>0</v>
      </c>
      <c r="E37" s="281">
        <v>0</v>
      </c>
      <c r="F37" s="281">
        <v>0</v>
      </c>
    </row>
    <row r="38" spans="1:6" s="267" customFormat="1" ht="12.75">
      <c r="A38" s="271" t="s">
        <v>474</v>
      </c>
      <c r="B38" s="289" t="s">
        <v>475</v>
      </c>
      <c r="C38" s="273"/>
      <c r="D38" s="274"/>
      <c r="E38" s="273"/>
      <c r="F38" s="273"/>
    </row>
    <row r="39" spans="1:6" s="267" customFormat="1" ht="12.75">
      <c r="A39" s="284" t="s">
        <v>458</v>
      </c>
      <c r="B39" s="288"/>
      <c r="C39" s="273"/>
      <c r="D39" s="274"/>
      <c r="E39" s="273"/>
      <c r="F39" s="273"/>
    </row>
    <row r="40" spans="1:6" s="267" customFormat="1" ht="12.75">
      <c r="A40" s="277" t="s">
        <v>460</v>
      </c>
      <c r="B40" s="287"/>
      <c r="C40" s="273"/>
      <c r="D40" s="274"/>
      <c r="E40" s="273"/>
      <c r="F40" s="273"/>
    </row>
    <row r="41" spans="1:6" s="283" customFormat="1" ht="12.75">
      <c r="A41" s="285"/>
      <c r="B41" s="280" t="s">
        <v>321</v>
      </c>
      <c r="C41" s="281">
        <v>0</v>
      </c>
      <c r="D41" s="281">
        <v>0</v>
      </c>
      <c r="E41" s="281">
        <v>0</v>
      </c>
      <c r="F41" s="281">
        <v>0</v>
      </c>
    </row>
    <row r="42" spans="1:6" s="283" customFormat="1" ht="12.75">
      <c r="A42" s="279"/>
      <c r="B42" s="280" t="s">
        <v>479</v>
      </c>
      <c r="C42" s="281">
        <v>0</v>
      </c>
      <c r="D42" s="281">
        <v>0</v>
      </c>
      <c r="E42" s="281">
        <v>0</v>
      </c>
      <c r="F42" s="281">
        <v>0</v>
      </c>
    </row>
    <row r="43" spans="1:6" ht="12.75">
      <c r="A43" s="261"/>
      <c r="B43" s="261"/>
      <c r="C43" s="261"/>
      <c r="D43" s="261"/>
      <c r="E43" s="261"/>
      <c r="F43" s="261"/>
    </row>
    <row r="44" spans="2:6" ht="12.75">
      <c r="B44" s="413">
        <f>'БАЛАНС-9м.'!A81</f>
        <v>40479</v>
      </c>
      <c r="C44" s="290" t="s">
        <v>480</v>
      </c>
      <c r="E44" s="261" t="s">
        <v>481</v>
      </c>
      <c r="F44" s="261"/>
    </row>
    <row r="45" spans="1:6" ht="12.75">
      <c r="A45" s="261"/>
      <c r="B45" s="261"/>
      <c r="C45" s="261"/>
      <c r="D45" s="261"/>
      <c r="E45" s="261"/>
      <c r="F45" s="261"/>
    </row>
    <row r="46" spans="1:6" ht="12.75">
      <c r="A46" s="261"/>
      <c r="B46" s="261"/>
      <c r="C46" s="261"/>
      <c r="D46" s="261"/>
      <c r="E46" s="261"/>
      <c r="F46" s="261"/>
    </row>
    <row r="47" spans="2:6" ht="12.75">
      <c r="B47" s="261"/>
      <c r="C47" s="261"/>
      <c r="E47" s="261"/>
      <c r="F47" s="261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Karamiteva</cp:lastModifiedBy>
  <cp:lastPrinted>2010-10-28T14:02:11Z</cp:lastPrinted>
  <dcterms:created xsi:type="dcterms:W3CDTF">2003-01-29T17:36:26Z</dcterms:created>
  <dcterms:modified xsi:type="dcterms:W3CDTF">2010-10-28T14:02:17Z</dcterms:modified>
  <cp:category/>
  <cp:version/>
  <cp:contentType/>
  <cp:contentStatus/>
</cp:coreProperties>
</file>