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<sst xmlns="http://schemas.openxmlformats.org/spreadsheetml/2006/main" count="1057" uniqueCount="877">
  <si>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</si>
  <si>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</si>
  <si>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</si>
  <si>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</si>
  <si>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междинен</t>
  </si>
  <si>
    <t>Консолидиран</t>
  </si>
  <si>
    <t>РГ-05-</t>
  </si>
  <si>
    <t xml:space="preserve"> </t>
  </si>
  <si>
    <t>Отчетен период:</t>
  </si>
  <si>
    <t>От 01-01-2014 до 30-06-2014г.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</si>
  <si>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</si>
  <si>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</si>
  <si>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</si>
  <si>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</si>
  <si>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</si>
  <si>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</si>
  <si>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</si>
  <si>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</si>
  <si>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</si>
  <si>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</si>
  <si>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</si>
  <si>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</si>
  <si>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</si>
  <si>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</si>
  <si>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</si>
  <si>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</si>
  <si>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</si>
  <si>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</si>
  <si>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</si>
  <si>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</si>
  <si>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</si>
  <si>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</si>
  <si>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</si>
  <si>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</si>
  <si>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</si>
  <si>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</si>
  <si>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</si>
  <si>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</si>
  <si>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</si>
  <si>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</si>
  <si>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</si>
  <si>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</si>
  <si>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</si>
  <si>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</si>
  <si>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</si>
  <si>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</si>
  <si>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</si>
  <si>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</si>
  <si>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</si>
  <si>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</si>
  <si>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</si>
  <si>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</si>
  <si>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</si>
  <si>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</si>
  <si>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</si>
  <si>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</si>
  <si>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</si>
  <si>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</si>
  <si>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</si>
  <si>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</si>
  <si>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</si>
  <si>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</si>
  <si>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</si>
  <si>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</si>
  <si>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</si>
  <si>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</si>
  <si>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</si>
  <si>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</si>
  <si>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</si>
  <si>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</si>
  <si>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</si>
  <si>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</si>
  <si>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</si>
  <si>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</si>
  <si>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</si>
  <si>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</si>
  <si>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</si>
  <si>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</si>
  <si>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</si>
  <si>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</si>
  <si>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</si>
  <si>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</si>
  <si>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</si>
  <si>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</si>
  <si>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</si>
  <si>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</si>
  <si>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</si>
  <si>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</si>
  <si>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</si>
  <si>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</si>
  <si>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</si>
  <si>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</si>
  <si>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</si>
  <si>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</si>
  <si>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</si>
  <si>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</si>
  <si>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</si>
  <si>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</si>
  <si>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</si>
  <si>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</si>
  <si>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</si>
  <si>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</si>
  <si>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</si>
  <si>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</si>
  <si>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</si>
  <si>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</si>
  <si>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</si>
  <si>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</si>
  <si>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</si>
  <si>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</si>
  <si>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</si>
  <si>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</si>
  <si>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</si>
  <si>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</si>
  <si>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</si>
  <si>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</si>
  <si>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</si>
  <si>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</si>
  <si>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</si>
  <si>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</si>
  <si>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</si>
  <si>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</si>
  <si>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</si>
  <si>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</si>
  <si>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</si>
  <si>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</si>
  <si>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</si>
  <si>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</si>
  <si>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</si>
  <si>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</si>
  <si>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</si>
  <si>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</si>
  <si>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</si>
  <si>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</si>
  <si>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</si>
  <si>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</si>
  <si>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</si>
  <si>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</si>
  <si>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</si>
  <si>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</si>
  <si>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</si>
  <si>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</si>
  <si>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</si>
  <si>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</si>
  <si>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</si>
  <si>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</si>
  <si>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</si>
  <si>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</si>
  <si>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</si>
  <si>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</si>
  <si>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</si>
  <si>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</si>
  <si>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</si>
  <si>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</si>
  <si>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</si>
  <si>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</si>
  <si>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</si>
  <si>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</si>
  <si>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</si>
  <si>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</si>
  <si>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</si>
  <si>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</si>
  <si>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</si>
  <si>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</si>
  <si>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</si>
  <si>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</si>
  <si>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</si>
  <si>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</si>
  <si>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</si>
  <si>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</si>
  <si>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</si>
  <si>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</si>
  <si>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</si>
  <si>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</si>
  <si>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</si>
  <si>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</si>
  <si>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</si>
  <si>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</si>
  <si>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</si>
  <si>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</si>
  <si>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</si>
  <si>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</si>
  <si>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</si>
  <si>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</si>
  <si>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</si>
  <si>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</si>
  <si>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</si>
  <si>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</si>
  <si>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</si>
  <si>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</si>
  <si>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</si>
  <si>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</si>
  <si>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</si>
  <si>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</si>
  <si>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</si>
  <si>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</si>
  <si>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</si>
  <si>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</si>
  <si>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</si>
  <si>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</si>
  <si>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</si>
  <si>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</si>
  <si>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</si>
  <si>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</si>
  <si>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</si>
  <si>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</si>
  <si>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</si>
  <si>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</si>
  <si>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</si>
  <si>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</si>
  <si>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</si>
  <si>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</si>
  <si>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</si>
  <si>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</si>
  <si>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</si>
  <si>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</si>
  <si>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</si>
  <si>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</si>
  <si>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</si>
  <si>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</si>
  <si>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</si>
  <si>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</si>
  <si>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</si>
  <si>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</si>
  <si>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</si>
  <si>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</si>
  <si>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</si>
  <si>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</si>
  <si>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</si>
  <si>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</si>
  <si>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</si>
  <si>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</si>
  <si>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</si>
  <si>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</si>
  <si>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</si>
  <si>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</si>
  <si>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</si>
  <si>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</si>
  <si>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</si>
  <si>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</si>
  <si>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</si>
  <si>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</si>
  <si>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</si>
  <si>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</si>
  <si>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</si>
  <si>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</si>
  <si>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</si>
  <si>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</si>
  <si>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</si>
  <si>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</si>
  <si>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</si>
  <si>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</si>
  <si>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</si>
  <si>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</si>
  <si>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</si>
  <si>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</si>
  <si>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</si>
  <si>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</si>
  <si>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</si>
  <si>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</si>
  <si>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</si>
  <si>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</si>
  <si>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</si>
  <si>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</si>
  <si>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</si>
  <si>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</si>
  <si>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</si>
  <si>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</si>
  <si>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</si>
  <si>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</si>
  <si>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</si>
  <si>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</si>
  <si>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</si>
  <si>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</si>
  <si>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</si>
  <si>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</si>
  <si>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</si>
  <si>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20.08.2014г.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</si>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</sst>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612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6" fillId="0" borderId="8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9" xfId="26" applyNumberFormat="1" applyFont="1" applyFill="1" applyBorder="1" applyAlignment="1" applyProtection="1">
      <alignment horizontal="right"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2" xfId="26" applyFont="1" applyFill="1" applyBorder="1" applyAlignment="1" applyProtection="1">
      <alignment vertical="top" wrapText="1"/>
      <protection/>
    </xf>
    <xf numFmtId="164" fontId="4" fillId="2" borderId="13" xfId="26" applyFont="1" applyFill="1" applyBorder="1" applyAlignment="1" applyProtection="1">
      <alignment vertical="top" wrapText="1"/>
      <protection/>
    </xf>
    <xf numFmtId="164" fontId="4" fillId="2" borderId="14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3" borderId="15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7" fontId="6" fillId="4" borderId="15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7" fontId="6" fillId="5" borderId="15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7" fontId="6" fillId="0" borderId="15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16" xfId="26" applyNumberFormat="1" applyFont="1" applyBorder="1" applyAlignment="1" applyProtection="1">
      <alignment vertical="top" wrapText="1"/>
      <protection/>
    </xf>
    <xf numFmtId="167" fontId="4" fillId="0" borderId="17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0" borderId="8" xfId="26" applyNumberFormat="1" applyFont="1" applyBorder="1" applyAlignment="1" applyProtection="1">
      <alignment vertical="top" wrapText="1"/>
      <protection/>
    </xf>
    <xf numFmtId="167" fontId="6" fillId="3" borderId="8" xfId="26" applyNumberFormat="1" applyFont="1" applyFill="1" applyBorder="1" applyAlignment="1" applyProtection="1">
      <alignment vertical="top" wrapText="1"/>
      <protection locked="0"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6" borderId="15" xfId="26" applyNumberFormat="1" applyFont="1" applyFill="1" applyBorder="1" applyAlignment="1" applyProtection="1">
      <alignment vertical="top" wrapText="1"/>
      <protection locked="0"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6" fillId="5" borderId="8" xfId="26" applyNumberFormat="1" applyFont="1" applyFill="1" applyBorder="1" applyAlignment="1" applyProtection="1">
      <alignment vertical="top" wrapText="1"/>
      <protection locked="0"/>
    </xf>
    <xf numFmtId="167" fontId="11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horizontal="right" vertical="top" wrapText="1"/>
      <protection/>
    </xf>
    <xf numFmtId="166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18" xfId="26" applyNumberFormat="1" applyFont="1" applyBorder="1" applyAlignment="1" applyProtection="1">
      <alignment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9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6" fillId="4" borderId="21" xfId="26" applyNumberFormat="1" applyFont="1" applyFill="1" applyBorder="1" applyAlignment="1" applyProtection="1">
      <alignment vertical="top" wrapText="1"/>
      <protection locked="0"/>
    </xf>
    <xf numFmtId="167" fontId="6" fillId="4" borderId="19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6" fillId="0" borderId="22" xfId="26" applyNumberFormat="1" applyFont="1" applyBorder="1" applyAlignment="1" applyProtection="1">
      <alignment vertical="top" wrapText="1"/>
      <protection/>
    </xf>
    <xf numFmtId="167" fontId="6" fillId="0" borderId="23" xfId="26" applyNumberFormat="1" applyFont="1" applyBorder="1" applyAlignment="1" applyProtection="1">
      <alignment vertical="top" wrapText="1"/>
      <protection/>
    </xf>
    <xf numFmtId="167" fontId="4" fillId="0" borderId="9" xfId="26" applyNumberFormat="1" applyFont="1" applyBorder="1" applyAlignment="1" applyProtection="1">
      <alignment horizontal="right" vertical="top" wrapText="1"/>
      <protection/>
    </xf>
    <xf numFmtId="167" fontId="6" fillId="0" borderId="10" xfId="26" applyNumberFormat="1" applyFont="1" applyBorder="1" applyAlignment="1" applyProtection="1">
      <alignment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3" xfId="26" applyNumberFormat="1" applyFont="1" applyBorder="1" applyAlignment="1" applyProtection="1">
      <alignment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9" fillId="0" borderId="24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7" fontId="4" fillId="0" borderId="6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25" xfId="26" applyFont="1" applyFill="1" applyBorder="1" applyAlignment="1" applyProtection="1">
      <alignment vertical="top" wrapText="1"/>
      <protection/>
    </xf>
    <xf numFmtId="166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7" fontId="5" fillId="0" borderId="27" xfId="26" applyNumberFormat="1" applyFont="1" applyBorder="1" applyAlignment="1" applyProtection="1">
      <alignment vertical="top" wrapText="1"/>
      <protection/>
    </xf>
    <xf numFmtId="166" fontId="7" fillId="2" borderId="26" xfId="26" applyNumberFormat="1" applyFont="1" applyFill="1" applyBorder="1" applyAlignment="1" applyProtection="1">
      <alignment vertical="center" wrapText="1"/>
      <protection/>
    </xf>
    <xf numFmtId="167" fontId="11" fillId="0" borderId="26" xfId="26" applyNumberFormat="1" applyFont="1" applyBorder="1" applyAlignment="1" applyProtection="1">
      <alignment horizontal="right" vertical="top" wrapText="1"/>
      <protection/>
    </xf>
    <xf numFmtId="167" fontId="5" fillId="0" borderId="28" xfId="26" applyNumberFormat="1" applyFont="1" applyBorder="1" applyAlignment="1" applyProtection="1">
      <alignment vertical="top" wrapText="1"/>
      <protection/>
    </xf>
    <xf numFmtId="167" fontId="5" fillId="0" borderId="29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3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30" xfId="28" applyFont="1" applyBorder="1" applyAlignment="1" applyProtection="1">
      <alignment horizontal="center" vertical="center" wrapText="1"/>
      <protection/>
    </xf>
    <xf numFmtId="164" fontId="13" fillId="0" borderId="8" xfId="28" applyFont="1" applyBorder="1" applyAlignment="1" applyProtection="1">
      <alignment horizontal="center" vertical="center" wrapText="1"/>
      <protection/>
    </xf>
    <xf numFmtId="164" fontId="13" fillId="0" borderId="24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30" xfId="28" applyFont="1" applyBorder="1" applyAlignment="1" applyProtection="1">
      <alignment horizontal="center" vertical="center" wrapText="1"/>
      <protection/>
    </xf>
    <xf numFmtId="164" fontId="18" fillId="0" borderId="30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30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30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6" xfId="28" applyFont="1" applyBorder="1" applyAlignment="1" applyProtection="1">
      <alignment vertical="center" wrapText="1"/>
      <protection/>
    </xf>
    <xf numFmtId="167" fontId="13" fillId="3" borderId="30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8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30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9" xfId="29" applyFont="1" applyBorder="1" applyAlignment="1">
      <alignment horizontal="center" vertical="center" wrapText="1"/>
      <protection/>
    </xf>
    <xf numFmtId="166" fontId="13" fillId="0" borderId="9" xfId="29" applyNumberFormat="1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30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left"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9" xfId="29" applyFont="1" applyBorder="1" applyAlignment="1">
      <alignment horizontal="center" vertical="center" wrapText="1"/>
      <protection/>
    </xf>
    <xf numFmtId="166" fontId="13" fillId="0" borderId="19" xfId="29" applyNumberFormat="1" applyFont="1" applyBorder="1" applyAlignment="1">
      <alignment horizontal="center" vertical="center" wrapText="1"/>
      <protection/>
    </xf>
    <xf numFmtId="164" fontId="13" fillId="0" borderId="21" xfId="29" applyFont="1" applyBorder="1" applyAlignment="1">
      <alignment horizontal="center" vertical="center" wrapText="1"/>
      <protection/>
    </xf>
    <xf numFmtId="164" fontId="13" fillId="0" borderId="31" xfId="29" applyFont="1" applyBorder="1" applyAlignment="1">
      <alignment horizontal="center" vertical="center" wrapText="1"/>
      <protection/>
    </xf>
    <xf numFmtId="164" fontId="13" fillId="0" borderId="9" xfId="29" applyFont="1" applyBorder="1" applyAlignment="1">
      <alignment horizontal="left" vertical="center" wrapText="1"/>
      <protection/>
    </xf>
    <xf numFmtId="164" fontId="13" fillId="2" borderId="21" xfId="29" applyFont="1" applyFill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3" fillId="0" borderId="32" xfId="29" applyFont="1" applyBorder="1" applyAlignment="1">
      <alignment horizontal="center" vertical="center" wrapText="1"/>
      <protection/>
    </xf>
    <xf numFmtId="164" fontId="17" fillId="0" borderId="12" xfId="29" applyFont="1" applyBorder="1" applyAlignment="1">
      <alignment vertical="center" wrapText="1"/>
      <protection/>
    </xf>
    <xf numFmtId="164" fontId="13" fillId="2" borderId="24" xfId="29" applyFont="1" applyFill="1" applyBorder="1" applyAlignment="1">
      <alignment horizontal="center" vertical="center" wrapText="1"/>
      <protection/>
    </xf>
    <xf numFmtId="166" fontId="13" fillId="0" borderId="24" xfId="29" applyNumberFormat="1" applyFont="1" applyBorder="1" applyAlignment="1">
      <alignment horizontal="center" vertical="center" wrapText="1"/>
      <protection/>
    </xf>
    <xf numFmtId="164" fontId="13" fillId="0" borderId="24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7" fontId="16" fillId="2" borderId="8" xfId="29" applyNumberFormat="1" applyFont="1" applyFill="1" applyBorder="1" applyAlignment="1" applyProtection="1">
      <alignment vertical="center"/>
      <protection locked="0"/>
    </xf>
    <xf numFmtId="167" fontId="16" fillId="2" borderId="16" xfId="29" applyNumberFormat="1" applyFont="1" applyFill="1" applyBorder="1" applyAlignment="1" applyProtection="1">
      <alignment vertical="center"/>
      <protection locked="0"/>
    </xf>
    <xf numFmtId="167" fontId="16" fillId="2" borderId="30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 locked="0"/>
    </xf>
    <xf numFmtId="167" fontId="16" fillId="0" borderId="8" xfId="29" applyNumberFormat="1" applyFont="1" applyFill="1" applyBorder="1" applyAlignment="1" applyProtection="1">
      <alignment vertical="center"/>
      <protection/>
    </xf>
    <xf numFmtId="167" fontId="16" fillId="0" borderId="24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3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8" xfId="24" applyNumberFormat="1" applyFont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8" fillId="0" borderId="18" xfId="24" applyFont="1" applyBorder="1" applyAlignment="1" applyProtection="1">
      <alignment horizontal="center" vertical="center" wrapText="1"/>
      <protection/>
    </xf>
    <xf numFmtId="164" fontId="13" fillId="0" borderId="8" xfId="24" applyFont="1" applyBorder="1" applyAlignment="1" applyProtection="1">
      <alignment vertical="top" wrapText="1"/>
      <protection/>
    </xf>
    <xf numFmtId="166" fontId="16" fillId="2" borderId="8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vertical="center" wrapText="1"/>
      <protection/>
    </xf>
    <xf numFmtId="167" fontId="16" fillId="2" borderId="16" xfId="24" applyNumberFormat="1" applyFont="1" applyFill="1" applyBorder="1" applyAlignment="1" applyProtection="1">
      <alignment horizontal="center" vertical="center" wrapText="1"/>
      <protection/>
    </xf>
    <xf numFmtId="167" fontId="16" fillId="2" borderId="16" xfId="24" applyNumberFormat="1" applyFont="1" applyFill="1" applyBorder="1" applyAlignment="1" applyProtection="1">
      <alignment horizontal="left" vertical="center" wrapText="1"/>
      <protection/>
    </xf>
    <xf numFmtId="167" fontId="16" fillId="2" borderId="30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24" xfId="24" applyNumberFormat="1" applyFont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vertical="center" wrapText="1"/>
      <protection/>
    </xf>
    <xf numFmtId="164" fontId="16" fillId="0" borderId="24" xfId="24" applyFont="1" applyFill="1" applyBorder="1" applyAlignment="1" applyProtection="1">
      <alignment horizontal="center" vertical="center" wrapText="1"/>
      <protection/>
    </xf>
    <xf numFmtId="164" fontId="16" fillId="0" borderId="24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8" xfId="21" applyFont="1" applyBorder="1" applyAlignment="1" applyProtection="1">
      <alignment horizontal="center" vertical="center" wrapText="1"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7" fontId="13" fillId="0" borderId="30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24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30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33" xfId="21" applyNumberFormat="1" applyFont="1" applyFill="1" applyBorder="1" applyAlignment="1" applyProtection="1">
      <alignment horizontal="right" vertical="center" wrapText="1"/>
      <protection locked="0"/>
    </xf>
    <xf numFmtId="167" fontId="6" fillId="3" borderId="33" xfId="26" applyNumberFormat="1" applyFont="1" applyFill="1" applyBorder="1" applyAlignment="1" applyProtection="1">
      <alignment vertical="top" wrapText="1"/>
      <protection locked="0"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8" xfId="22" applyFont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21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3" fillId="0" borderId="30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24" xfId="22" applyNumberFormat="1" applyFont="1" applyBorder="1" applyAlignment="1" applyProtection="1">
      <alignment horizontal="center" vertical="center" wrapText="1"/>
      <protection/>
    </xf>
    <xf numFmtId="164" fontId="13" fillId="0" borderId="24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24" xfId="22" applyNumberFormat="1" applyFont="1" applyBorder="1" applyAlignment="1" applyProtection="1">
      <alignment horizontal="center" vertical="center" wrapText="1"/>
      <protection/>
    </xf>
    <xf numFmtId="164" fontId="16" fillId="0" borderId="24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25">
      <selection activeCell="G63" sqref="G63"/>
    </sheetView>
  </sheetViews>
  <sheetFormatPr defaultColWidth="8.00390625" defaultRowHeight="12.75"/>
  <cols>
    <col min="1" max="1" width="42.2812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12.7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2.75">
      <c r="A11" s="38" t="s">
        <v>24</v>
      </c>
      <c r="B11" s="44" t="s">
        <v>25</v>
      </c>
      <c r="C11" s="45">
        <v>370</v>
      </c>
      <c r="D11" s="45">
        <v>356</v>
      </c>
      <c r="E11" s="40" t="s">
        <v>26</v>
      </c>
      <c r="F11" s="46" t="s">
        <v>27</v>
      </c>
      <c r="G11" s="47">
        <v>5000</v>
      </c>
      <c r="H11" s="48">
        <v>5000</v>
      </c>
    </row>
    <row r="12" spans="1:8" ht="12.75">
      <c r="A12" s="38" t="s">
        <v>28</v>
      </c>
      <c r="B12" s="44" t="s">
        <v>29</v>
      </c>
      <c r="C12" s="45">
        <v>926</v>
      </c>
      <c r="D12" s="45">
        <v>938</v>
      </c>
      <c r="E12" s="40" t="s">
        <v>30</v>
      </c>
      <c r="F12" s="46" t="s">
        <v>31</v>
      </c>
      <c r="G12" s="49">
        <v>5000</v>
      </c>
      <c r="H12" s="50">
        <v>5000</v>
      </c>
    </row>
    <row r="13" spans="1:8" ht="12.75">
      <c r="A13" s="38" t="s">
        <v>32</v>
      </c>
      <c r="B13" s="44" t="s">
        <v>33</v>
      </c>
      <c r="C13" s="45">
        <v>13</v>
      </c>
      <c r="D13" s="45">
        <v>13</v>
      </c>
      <c r="E13" s="40" t="s">
        <v>34</v>
      </c>
      <c r="F13" s="46" t="s">
        <v>35</v>
      </c>
      <c r="G13" s="49"/>
      <c r="H13" s="50"/>
    </row>
    <row r="14" spans="1:8" ht="12.75">
      <c r="A14" s="38" t="s">
        <v>36</v>
      </c>
      <c r="B14" s="44" t="s">
        <v>37</v>
      </c>
      <c r="C14" s="45">
        <v>1</v>
      </c>
      <c r="D14" s="45">
        <v>1</v>
      </c>
      <c r="E14" s="51" t="s">
        <v>38</v>
      </c>
      <c r="F14" s="46" t="s">
        <v>39</v>
      </c>
      <c r="G14" s="52"/>
      <c r="H14" s="53"/>
    </row>
    <row r="15" spans="1:8" ht="12.75">
      <c r="A15" s="38" t="s">
        <v>40</v>
      </c>
      <c r="B15" s="44" t="s">
        <v>41</v>
      </c>
      <c r="C15" s="45">
        <v>11</v>
      </c>
      <c r="D15" s="45">
        <v>12</v>
      </c>
      <c r="E15" s="51" t="s">
        <v>42</v>
      </c>
      <c r="F15" s="46" t="s">
        <v>43</v>
      </c>
      <c r="G15" s="52"/>
      <c r="H15" s="53"/>
    </row>
    <row r="16" spans="1:8" ht="12.75">
      <c r="A16" s="38" t="s">
        <v>44</v>
      </c>
      <c r="B16" s="54" t="s">
        <v>45</v>
      </c>
      <c r="C16" s="45">
        <v>26</v>
      </c>
      <c r="D16" s="45">
        <v>28</v>
      </c>
      <c r="E16" s="51" t="s">
        <v>46</v>
      </c>
      <c r="F16" s="46" t="s">
        <v>47</v>
      </c>
      <c r="G16" s="52"/>
      <c r="H16" s="53"/>
    </row>
    <row r="17" spans="1:18" ht="12.75">
      <c r="A17" s="38" t="s">
        <v>48</v>
      </c>
      <c r="B17" s="44" t="s">
        <v>49</v>
      </c>
      <c r="C17" s="45">
        <v>436</v>
      </c>
      <c r="D17" s="45">
        <v>436</v>
      </c>
      <c r="E17" s="51" t="s">
        <v>50</v>
      </c>
      <c r="F17" s="55" t="s">
        <v>51</v>
      </c>
      <c r="G17" s="56">
        <f>G11+G14+G15+G16</f>
        <v>5000</v>
      </c>
      <c r="H17" s="57">
        <f>H11+H14+H15+H16</f>
        <v>5000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8" ht="12.75">
      <c r="A18" s="38" t="s">
        <v>52</v>
      </c>
      <c r="B18" s="44" t="s">
        <v>53</v>
      </c>
      <c r="C18" s="45"/>
      <c r="D18" s="45"/>
      <c r="E18" s="40" t="s">
        <v>54</v>
      </c>
      <c r="F18" s="59"/>
      <c r="G18" s="60"/>
      <c r="H18" s="61"/>
    </row>
    <row r="19" spans="1:15" ht="12.75">
      <c r="A19" s="38" t="s">
        <v>55</v>
      </c>
      <c r="B19" s="62" t="s">
        <v>56</v>
      </c>
      <c r="C19" s="63">
        <f>SUM(C11:C18)</f>
        <v>1783</v>
      </c>
      <c r="D19" s="64">
        <f>SUM(D11:D18)</f>
        <v>1784</v>
      </c>
      <c r="E19" s="40" t="s">
        <v>57</v>
      </c>
      <c r="F19" s="46" t="s">
        <v>58</v>
      </c>
      <c r="G19" s="47">
        <v>577</v>
      </c>
      <c r="H19" s="47">
        <v>577</v>
      </c>
      <c r="I19" s="58"/>
      <c r="J19" s="58"/>
      <c r="K19" s="58"/>
      <c r="L19" s="58"/>
      <c r="M19" s="58"/>
      <c r="N19" s="58"/>
      <c r="O19" s="58"/>
    </row>
    <row r="20" spans="1:8" ht="12.75">
      <c r="A20" s="38" t="s">
        <v>59</v>
      </c>
      <c r="B20" s="62" t="s">
        <v>60</v>
      </c>
      <c r="C20" s="45"/>
      <c r="D20" s="65"/>
      <c r="E20" s="40" t="s">
        <v>61</v>
      </c>
      <c r="F20" s="46" t="s">
        <v>62</v>
      </c>
      <c r="G20" s="66">
        <v>161</v>
      </c>
      <c r="H20" s="66">
        <v>161</v>
      </c>
    </row>
    <row r="21" spans="1:18" ht="12.75">
      <c r="A21" s="38" t="s">
        <v>63</v>
      </c>
      <c r="B21" s="67" t="s">
        <v>64</v>
      </c>
      <c r="C21" s="45"/>
      <c r="D21" s="65"/>
      <c r="E21" s="68" t="s">
        <v>65</v>
      </c>
      <c r="F21" s="46" t="s">
        <v>66</v>
      </c>
      <c r="G21" s="69">
        <f>G23+G22+G24</f>
        <v>437</v>
      </c>
      <c r="H21" s="69">
        <f>H23+H22+H24</f>
        <v>437</v>
      </c>
      <c r="I21" s="58"/>
      <c r="J21" s="58"/>
      <c r="K21" s="58"/>
      <c r="L21" s="58"/>
      <c r="M21" s="70"/>
      <c r="N21" s="58"/>
      <c r="O21" s="58"/>
      <c r="P21" s="58"/>
      <c r="Q21" s="58"/>
      <c r="R21" s="58"/>
    </row>
    <row r="22" spans="1:8" ht="12.75">
      <c r="A22" s="38" t="s">
        <v>67</v>
      </c>
      <c r="B22" s="44"/>
      <c r="C22" s="63"/>
      <c r="D22" s="64"/>
      <c r="E22" s="51" t="s">
        <v>68</v>
      </c>
      <c r="F22" s="46" t="s">
        <v>69</v>
      </c>
      <c r="G22" s="47">
        <v>411</v>
      </c>
      <c r="H22" s="48">
        <v>411</v>
      </c>
    </row>
    <row r="23" spans="1:13" ht="12.75">
      <c r="A23" s="38" t="s">
        <v>70</v>
      </c>
      <c r="B23" s="44" t="s">
        <v>71</v>
      </c>
      <c r="C23" s="45">
        <v>1151</v>
      </c>
      <c r="D23" s="45">
        <v>1168</v>
      </c>
      <c r="E23" s="71" t="s">
        <v>72</v>
      </c>
      <c r="F23" s="46" t="s">
        <v>73</v>
      </c>
      <c r="G23" s="47"/>
      <c r="H23" s="48"/>
      <c r="M23" s="72"/>
    </row>
    <row r="24" spans="1:8" ht="12.75">
      <c r="A24" s="38" t="s">
        <v>74</v>
      </c>
      <c r="B24" s="44" t="s">
        <v>75</v>
      </c>
      <c r="C24" s="45">
        <v>2</v>
      </c>
      <c r="D24" s="45">
        <v>2</v>
      </c>
      <c r="E24" s="40" t="s">
        <v>76</v>
      </c>
      <c r="F24" s="46" t="s">
        <v>77</v>
      </c>
      <c r="G24" s="47">
        <v>26</v>
      </c>
      <c r="H24" s="47">
        <v>26</v>
      </c>
    </row>
    <row r="25" spans="1:18" ht="12.75">
      <c r="A25" s="38" t="s">
        <v>78</v>
      </c>
      <c r="B25" s="44" t="s">
        <v>79</v>
      </c>
      <c r="C25" s="45"/>
      <c r="D25" s="45"/>
      <c r="E25" s="71" t="s">
        <v>80</v>
      </c>
      <c r="F25" s="55" t="s">
        <v>81</v>
      </c>
      <c r="G25" s="56">
        <f>G19+G20+G21</f>
        <v>1175</v>
      </c>
      <c r="H25" s="56">
        <f>H19+H20+H21</f>
        <v>1175</v>
      </c>
      <c r="I25" s="58"/>
      <c r="J25" s="58"/>
      <c r="K25" s="58"/>
      <c r="L25" s="58"/>
      <c r="M25" s="70"/>
      <c r="N25" s="58"/>
      <c r="O25" s="58"/>
      <c r="P25" s="58"/>
      <c r="Q25" s="58"/>
      <c r="R25" s="58"/>
    </row>
    <row r="26" spans="1:8" ht="12.75">
      <c r="A26" s="38" t="s">
        <v>82</v>
      </c>
      <c r="B26" s="44" t="s">
        <v>83</v>
      </c>
      <c r="C26" s="45">
        <v>11</v>
      </c>
      <c r="D26" s="45">
        <v>11</v>
      </c>
      <c r="E26" s="40" t="s">
        <v>84</v>
      </c>
      <c r="F26" s="59"/>
      <c r="G26" s="60"/>
      <c r="H26" s="61"/>
    </row>
    <row r="27" spans="1:18" ht="12.75">
      <c r="A27" s="38" t="s">
        <v>85</v>
      </c>
      <c r="B27" s="67" t="s">
        <v>86</v>
      </c>
      <c r="C27" s="73">
        <f>SUM(C23:C26)</f>
        <v>1164</v>
      </c>
      <c r="D27" s="64">
        <f>SUM(D23:D26)</f>
        <v>1181</v>
      </c>
      <c r="E27" s="71" t="s">
        <v>87</v>
      </c>
      <c r="F27" s="46" t="s">
        <v>88</v>
      </c>
      <c r="G27" s="56">
        <f>G28+G29+G30</f>
        <v>-353</v>
      </c>
      <c r="H27" s="56">
        <f>H28+H29</f>
        <v>-399</v>
      </c>
      <c r="I27" s="58"/>
      <c r="J27" s="58"/>
      <c r="K27" s="58"/>
      <c r="L27" s="58"/>
      <c r="M27" s="70"/>
      <c r="N27" s="58"/>
      <c r="O27" s="58"/>
      <c r="P27" s="58"/>
      <c r="Q27" s="58"/>
      <c r="R27" s="58"/>
    </row>
    <row r="28" spans="1:8" ht="12.75">
      <c r="A28" s="38"/>
      <c r="B28" s="44"/>
      <c r="C28" s="63"/>
      <c r="D28" s="64"/>
      <c r="E28" s="40" t="s">
        <v>89</v>
      </c>
      <c r="F28" s="46" t="s">
        <v>90</v>
      </c>
      <c r="G28" s="47">
        <v>46</v>
      </c>
      <c r="H28" s="48"/>
    </row>
    <row r="29" spans="1:13" ht="12.75">
      <c r="A29" s="38" t="s">
        <v>91</v>
      </c>
      <c r="B29" s="44"/>
      <c r="C29" s="63"/>
      <c r="D29" s="64"/>
      <c r="E29" s="68" t="s">
        <v>92</v>
      </c>
      <c r="F29" s="46" t="s">
        <v>93</v>
      </c>
      <c r="G29" s="52">
        <v>-399</v>
      </c>
      <c r="H29" s="52">
        <v>-399</v>
      </c>
      <c r="M29" s="72"/>
    </row>
    <row r="30" spans="1:8" ht="12.75">
      <c r="A30" s="38" t="s">
        <v>94</v>
      </c>
      <c r="B30" s="44" t="s">
        <v>95</v>
      </c>
      <c r="C30" s="45"/>
      <c r="D30" s="65"/>
      <c r="E30" s="40" t="s">
        <v>96</v>
      </c>
      <c r="F30" s="46" t="s">
        <v>97</v>
      </c>
      <c r="G30" s="66"/>
      <c r="H30" s="74"/>
    </row>
    <row r="31" spans="1:13" ht="12.75">
      <c r="A31" s="38" t="s">
        <v>98</v>
      </c>
      <c r="B31" s="44" t="s">
        <v>99</v>
      </c>
      <c r="C31" s="75"/>
      <c r="D31" s="76"/>
      <c r="E31" s="71" t="s">
        <v>100</v>
      </c>
      <c r="F31" s="46" t="s">
        <v>101</v>
      </c>
      <c r="G31" s="47"/>
      <c r="H31" s="48">
        <v>46</v>
      </c>
      <c r="M31" s="72"/>
    </row>
    <row r="32" spans="1:15" ht="12.75">
      <c r="A32" s="38" t="s">
        <v>102</v>
      </c>
      <c r="B32" s="67" t="s">
        <v>103</v>
      </c>
      <c r="C32" s="63">
        <f>C30+C31</f>
        <v>0</v>
      </c>
      <c r="D32" s="64">
        <f>D30+D31</f>
        <v>0</v>
      </c>
      <c r="E32" s="51" t="s">
        <v>104</v>
      </c>
      <c r="F32" s="46" t="s">
        <v>105</v>
      </c>
      <c r="G32" s="52">
        <v>-54</v>
      </c>
      <c r="H32" s="52"/>
      <c r="I32" s="58"/>
      <c r="J32" s="58"/>
      <c r="K32" s="58"/>
      <c r="L32" s="58"/>
      <c r="M32" s="58"/>
      <c r="N32" s="58"/>
      <c r="O32" s="58"/>
    </row>
    <row r="33" spans="1:18" ht="12.75">
      <c r="A33" s="38" t="s">
        <v>106</v>
      </c>
      <c r="B33" s="54"/>
      <c r="C33" s="63"/>
      <c r="D33" s="64"/>
      <c r="E33" s="71" t="s">
        <v>107</v>
      </c>
      <c r="F33" s="55" t="s">
        <v>108</v>
      </c>
      <c r="G33" s="56">
        <f>G27+G31+G32</f>
        <v>-407</v>
      </c>
      <c r="H33" s="56">
        <f>H27+H31+H32</f>
        <v>-353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4" ht="12.75">
      <c r="A34" s="38" t="s">
        <v>109</v>
      </c>
      <c r="B34" s="54" t="s">
        <v>110</v>
      </c>
      <c r="C34" s="63">
        <f>SUM(C35:C38)</f>
        <v>147</v>
      </c>
      <c r="D34" s="64">
        <f>SUM(D35:D38)</f>
        <v>147</v>
      </c>
      <c r="E34" s="40"/>
      <c r="F34" s="77"/>
      <c r="G34" s="78"/>
      <c r="H34" s="79"/>
      <c r="I34" s="58"/>
      <c r="J34" s="58"/>
      <c r="K34" s="58"/>
      <c r="L34" s="58"/>
      <c r="M34" s="58"/>
      <c r="N34" s="58"/>
    </row>
    <row r="35" spans="1:8" ht="12.75">
      <c r="A35" s="38" t="s">
        <v>111</v>
      </c>
      <c r="B35" s="44" t="s">
        <v>112</v>
      </c>
      <c r="C35" s="45">
        <v>119</v>
      </c>
      <c r="D35" s="45">
        <v>119</v>
      </c>
      <c r="E35" s="68"/>
      <c r="F35" s="80"/>
      <c r="G35" s="81"/>
      <c r="H35" s="82"/>
    </row>
    <row r="36" spans="1:18" ht="12.75">
      <c r="A36" s="38" t="s">
        <v>113</v>
      </c>
      <c r="B36" s="44" t="s">
        <v>114</v>
      </c>
      <c r="C36" s="45"/>
      <c r="D36" s="65"/>
      <c r="E36" s="40" t="s">
        <v>115</v>
      </c>
      <c r="F36" s="83" t="s">
        <v>116</v>
      </c>
      <c r="G36" s="56">
        <f>G25+G17+G33</f>
        <v>5768</v>
      </c>
      <c r="H36" s="57">
        <f>H25+H17+H33</f>
        <v>5822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3" ht="12.75">
      <c r="A37" s="38" t="s">
        <v>117</v>
      </c>
      <c r="B37" s="44" t="s">
        <v>118</v>
      </c>
      <c r="C37" s="45">
        <v>27</v>
      </c>
      <c r="D37" s="45">
        <v>27</v>
      </c>
      <c r="E37" s="40"/>
      <c r="F37" s="84"/>
      <c r="G37" s="78"/>
      <c r="H37" s="79"/>
      <c r="M37" s="72"/>
    </row>
    <row r="38" spans="1:8" ht="12.75">
      <c r="A38" s="38" t="s">
        <v>119</v>
      </c>
      <c r="B38" s="44" t="s">
        <v>120</v>
      </c>
      <c r="C38" s="45">
        <v>1</v>
      </c>
      <c r="D38" s="65">
        <v>1</v>
      </c>
      <c r="E38" s="51"/>
      <c r="F38" s="80"/>
      <c r="G38" s="81"/>
      <c r="H38" s="82"/>
    </row>
    <row r="39" spans="1:15" ht="12.75">
      <c r="A39" s="38" t="s">
        <v>121</v>
      </c>
      <c r="B39" s="85" t="s">
        <v>122</v>
      </c>
      <c r="C39" s="86">
        <f>C40+C41+C43</f>
        <v>0</v>
      </c>
      <c r="D39" s="87">
        <f>D40+D41+D43</f>
        <v>0</v>
      </c>
      <c r="E39" s="88" t="s">
        <v>123</v>
      </c>
      <c r="F39" s="83" t="s">
        <v>124</v>
      </c>
      <c r="G39" s="66">
        <v>172</v>
      </c>
      <c r="H39" s="66">
        <v>174</v>
      </c>
      <c r="I39" s="58"/>
      <c r="J39" s="58"/>
      <c r="K39" s="58"/>
      <c r="L39" s="58"/>
      <c r="M39" s="70"/>
      <c r="N39" s="58"/>
      <c r="O39" s="58"/>
    </row>
    <row r="40" spans="1:8" ht="12.75">
      <c r="A40" s="38" t="s">
        <v>125</v>
      </c>
      <c r="B40" s="85" t="s">
        <v>126</v>
      </c>
      <c r="C40" s="45"/>
      <c r="D40" s="65"/>
      <c r="E40" s="51"/>
      <c r="F40" s="84"/>
      <c r="G40" s="78"/>
      <c r="H40" s="79"/>
    </row>
    <row r="41" spans="1:8" ht="12.75">
      <c r="A41" s="38" t="s">
        <v>127</v>
      </c>
      <c r="B41" s="85" t="s">
        <v>128</v>
      </c>
      <c r="C41" s="45"/>
      <c r="D41" s="65"/>
      <c r="E41" s="88" t="s">
        <v>129</v>
      </c>
      <c r="F41" s="89"/>
      <c r="G41" s="90"/>
      <c r="H41" s="91"/>
    </row>
    <row r="42" spans="1:8" ht="12.75">
      <c r="A42" s="38" t="s">
        <v>130</v>
      </c>
      <c r="B42" s="85" t="s">
        <v>131</v>
      </c>
      <c r="C42" s="92"/>
      <c r="D42" s="93"/>
      <c r="E42" s="40" t="s">
        <v>132</v>
      </c>
      <c r="F42" s="80"/>
      <c r="G42" s="81"/>
      <c r="H42" s="82"/>
    </row>
    <row r="43" spans="1:13" ht="12.75">
      <c r="A43" s="38" t="s">
        <v>133</v>
      </c>
      <c r="B43" s="85" t="s">
        <v>134</v>
      </c>
      <c r="C43" s="45"/>
      <c r="D43" s="65"/>
      <c r="E43" s="51" t="s">
        <v>135</v>
      </c>
      <c r="F43" s="46" t="s">
        <v>136</v>
      </c>
      <c r="G43" s="47"/>
      <c r="H43" s="48"/>
      <c r="M43" s="72"/>
    </row>
    <row r="44" spans="1:8" ht="12.75">
      <c r="A44" s="38" t="s">
        <v>137</v>
      </c>
      <c r="B44" s="85" t="s">
        <v>138</v>
      </c>
      <c r="C44" s="45"/>
      <c r="D44" s="65"/>
      <c r="E44" s="94" t="s">
        <v>139</v>
      </c>
      <c r="F44" s="46" t="s">
        <v>140</v>
      </c>
      <c r="G44" s="47"/>
      <c r="H44" s="48"/>
    </row>
    <row r="45" spans="1:15" ht="12.75">
      <c r="A45" s="38" t="s">
        <v>141</v>
      </c>
      <c r="B45" s="62" t="s">
        <v>142</v>
      </c>
      <c r="C45" s="63">
        <f>C34+C39+C44</f>
        <v>147</v>
      </c>
      <c r="D45" s="64">
        <f>D34+D39+D44</f>
        <v>147</v>
      </c>
      <c r="E45" s="68" t="s">
        <v>143</v>
      </c>
      <c r="F45" s="46" t="s">
        <v>144</v>
      </c>
      <c r="G45" s="47"/>
      <c r="H45" s="48"/>
      <c r="I45" s="58"/>
      <c r="J45" s="58"/>
      <c r="K45" s="58"/>
      <c r="L45" s="58"/>
      <c r="M45" s="70"/>
      <c r="N45" s="58"/>
      <c r="O45" s="58"/>
    </row>
    <row r="46" spans="1:8" ht="12.75">
      <c r="A46" s="38" t="s">
        <v>145</v>
      </c>
      <c r="B46" s="44"/>
      <c r="C46" s="63"/>
      <c r="D46" s="64"/>
      <c r="E46" s="40" t="s">
        <v>146</v>
      </c>
      <c r="F46" s="46" t="s">
        <v>147</v>
      </c>
      <c r="G46" s="47"/>
      <c r="H46" s="48"/>
    </row>
    <row r="47" spans="1:13" ht="12.75">
      <c r="A47" s="38" t="s">
        <v>148</v>
      </c>
      <c r="B47" s="44" t="s">
        <v>149</v>
      </c>
      <c r="C47" s="45"/>
      <c r="D47" s="65"/>
      <c r="E47" s="68" t="s">
        <v>150</v>
      </c>
      <c r="F47" s="46" t="s">
        <v>151</v>
      </c>
      <c r="G47" s="47"/>
      <c r="H47" s="48"/>
      <c r="M47" s="72"/>
    </row>
    <row r="48" spans="1:8" ht="12.75">
      <c r="A48" s="38" t="s">
        <v>152</v>
      </c>
      <c r="B48" s="54" t="s">
        <v>153</v>
      </c>
      <c r="C48" s="45"/>
      <c r="D48" s="65"/>
      <c r="E48" s="40" t="s">
        <v>154</v>
      </c>
      <c r="F48" s="46" t="s">
        <v>155</v>
      </c>
      <c r="G48" s="47"/>
      <c r="H48" s="48"/>
    </row>
    <row r="49" spans="1:18" ht="12.75">
      <c r="A49" s="38" t="s">
        <v>156</v>
      </c>
      <c r="B49" s="44" t="s">
        <v>157</v>
      </c>
      <c r="C49" s="45"/>
      <c r="D49" s="65"/>
      <c r="E49" s="68" t="s">
        <v>55</v>
      </c>
      <c r="F49" s="55" t="s">
        <v>158</v>
      </c>
      <c r="G49" s="56">
        <f>SUM(G43:G48)</f>
        <v>0</v>
      </c>
      <c r="H49" s="57">
        <f>SUM(H43:H48)</f>
        <v>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8" ht="12.75">
      <c r="A50" s="38" t="s">
        <v>82</v>
      </c>
      <c r="B50" s="44" t="s">
        <v>159</v>
      </c>
      <c r="C50" s="45"/>
      <c r="D50" s="65"/>
      <c r="E50" s="40"/>
      <c r="F50" s="46"/>
      <c r="G50" s="63"/>
      <c r="H50" s="56"/>
    </row>
    <row r="51" spans="1:15" ht="12.75">
      <c r="A51" s="38" t="s">
        <v>160</v>
      </c>
      <c r="B51" s="62" t="s">
        <v>161</v>
      </c>
      <c r="C51" s="63">
        <f>SUM(C47:C50)</f>
        <v>0</v>
      </c>
      <c r="D51" s="64">
        <f>SUM(D47:D50)</f>
        <v>0</v>
      </c>
      <c r="E51" s="68" t="s">
        <v>162</v>
      </c>
      <c r="F51" s="55" t="s">
        <v>163</v>
      </c>
      <c r="G51" s="47"/>
      <c r="H51" s="48"/>
      <c r="I51" s="58"/>
      <c r="J51" s="58"/>
      <c r="K51" s="58"/>
      <c r="L51" s="58"/>
      <c r="M51" s="58"/>
      <c r="N51" s="58"/>
      <c r="O51" s="58"/>
    </row>
    <row r="52" spans="1:8" ht="12.75">
      <c r="A52" s="38" t="s">
        <v>7</v>
      </c>
      <c r="B52" s="62"/>
      <c r="C52" s="63"/>
      <c r="D52" s="64"/>
      <c r="E52" s="40" t="s">
        <v>164</v>
      </c>
      <c r="F52" s="55" t="s">
        <v>165</v>
      </c>
      <c r="G52" s="47"/>
      <c r="H52" s="48"/>
    </row>
    <row r="53" spans="1:8" ht="12.75">
      <c r="A53" s="38" t="s">
        <v>166</v>
      </c>
      <c r="B53" s="62" t="s">
        <v>167</v>
      </c>
      <c r="C53" s="45"/>
      <c r="D53" s="65"/>
      <c r="E53" s="40" t="s">
        <v>168</v>
      </c>
      <c r="F53" s="55" t="s">
        <v>169</v>
      </c>
      <c r="G53" s="47">
        <v>222</v>
      </c>
      <c r="H53" s="47">
        <v>222</v>
      </c>
    </row>
    <row r="54" spans="1:8" ht="12.75">
      <c r="A54" s="38" t="s">
        <v>170</v>
      </c>
      <c r="B54" s="62" t="s">
        <v>171</v>
      </c>
      <c r="C54" s="45">
        <v>51</v>
      </c>
      <c r="D54" s="45">
        <v>51</v>
      </c>
      <c r="E54" s="40" t="s">
        <v>172</v>
      </c>
      <c r="F54" s="55" t="s">
        <v>173</v>
      </c>
      <c r="G54" s="47"/>
      <c r="H54" s="48"/>
    </row>
    <row r="55" spans="1:18" ht="12.75">
      <c r="A55" s="95" t="s">
        <v>174</v>
      </c>
      <c r="B55" s="96" t="s">
        <v>175</v>
      </c>
      <c r="C55" s="63">
        <f>C19+C20+C21+C27+C32+C45+C51+C53+C54</f>
        <v>3145</v>
      </c>
      <c r="D55" s="64">
        <f>D19+D20+D21+D27+D32+D45+D51+D53+D54</f>
        <v>3163</v>
      </c>
      <c r="E55" s="40" t="s">
        <v>176</v>
      </c>
      <c r="F55" s="83" t="s">
        <v>177</v>
      </c>
      <c r="G55" s="56">
        <f>G49+G51+G52+G53+G54</f>
        <v>222</v>
      </c>
      <c r="H55" s="57">
        <f>H49+H51+H52+H53+H54</f>
        <v>222</v>
      </c>
      <c r="I55" s="58"/>
      <c r="J55" s="58"/>
      <c r="K55" s="58"/>
      <c r="L55" s="58"/>
      <c r="M55" s="70"/>
      <c r="N55" s="58"/>
      <c r="O55" s="58"/>
      <c r="P55" s="58"/>
      <c r="Q55" s="58"/>
      <c r="R55" s="58"/>
    </row>
    <row r="56" spans="1:8" ht="12.75">
      <c r="A56" s="97" t="s">
        <v>178</v>
      </c>
      <c r="B56" s="54"/>
      <c r="C56" s="63"/>
      <c r="D56" s="64"/>
      <c r="E56" s="40"/>
      <c r="F56" s="98"/>
      <c r="G56" s="63"/>
      <c r="H56" s="56"/>
    </row>
    <row r="57" spans="1:13" ht="12.75">
      <c r="A57" s="38" t="s">
        <v>179</v>
      </c>
      <c r="B57" s="44"/>
      <c r="C57" s="63"/>
      <c r="D57" s="64"/>
      <c r="E57" s="99" t="s">
        <v>180</v>
      </c>
      <c r="F57" s="98"/>
      <c r="G57" s="63"/>
      <c r="H57" s="56"/>
      <c r="M57" s="72"/>
    </row>
    <row r="58" spans="1:8" ht="12.75">
      <c r="A58" s="38" t="s">
        <v>181</v>
      </c>
      <c r="B58" s="44" t="s">
        <v>182</v>
      </c>
      <c r="C58" s="45">
        <v>13</v>
      </c>
      <c r="D58" s="45">
        <v>12</v>
      </c>
      <c r="E58" s="40" t="s">
        <v>132</v>
      </c>
      <c r="F58" s="100"/>
      <c r="G58" s="63"/>
      <c r="H58" s="56"/>
    </row>
    <row r="59" spans="1:13" ht="12.75">
      <c r="A59" s="38" t="s">
        <v>183</v>
      </c>
      <c r="B59" s="44" t="s">
        <v>184</v>
      </c>
      <c r="C59" s="45">
        <v>2</v>
      </c>
      <c r="D59" s="45">
        <v>2</v>
      </c>
      <c r="E59" s="68" t="s">
        <v>185</v>
      </c>
      <c r="F59" s="46" t="s">
        <v>186</v>
      </c>
      <c r="G59" s="47">
        <v>264</v>
      </c>
      <c r="H59" s="48">
        <v>264</v>
      </c>
      <c r="M59" s="72"/>
    </row>
    <row r="60" spans="1:8" ht="12.75">
      <c r="A60" s="38" t="s">
        <v>187</v>
      </c>
      <c r="B60" s="44" t="s">
        <v>188</v>
      </c>
      <c r="C60" s="45">
        <v>2053</v>
      </c>
      <c r="D60" s="45">
        <v>2088</v>
      </c>
      <c r="E60" s="40" t="s">
        <v>189</v>
      </c>
      <c r="F60" s="46" t="s">
        <v>190</v>
      </c>
      <c r="G60" s="47"/>
      <c r="H60" s="48"/>
    </row>
    <row r="61" spans="1:18" ht="12.75">
      <c r="A61" s="38" t="s">
        <v>191</v>
      </c>
      <c r="B61" s="54" t="s">
        <v>192</v>
      </c>
      <c r="C61" s="45"/>
      <c r="D61" s="45"/>
      <c r="E61" s="51" t="s">
        <v>193</v>
      </c>
      <c r="F61" s="100" t="s">
        <v>194</v>
      </c>
      <c r="G61" s="56">
        <f>SUM(G62:G68)</f>
        <v>464</v>
      </c>
      <c r="H61" s="57">
        <f>SUM(H62:H68)</f>
        <v>483</v>
      </c>
      <c r="I61" s="58"/>
      <c r="J61" s="58"/>
      <c r="K61" s="58"/>
      <c r="L61" s="58"/>
      <c r="M61" s="70"/>
      <c r="N61" s="58"/>
      <c r="O61" s="58"/>
      <c r="P61" s="58"/>
      <c r="Q61" s="58"/>
      <c r="R61" s="58"/>
    </row>
    <row r="62" spans="1:8" ht="12.75">
      <c r="A62" s="38" t="s">
        <v>195</v>
      </c>
      <c r="B62" s="54" t="s">
        <v>196</v>
      </c>
      <c r="C62" s="45">
        <v>7</v>
      </c>
      <c r="D62" s="45">
        <v>7</v>
      </c>
      <c r="E62" s="51" t="s">
        <v>197</v>
      </c>
      <c r="F62" s="46" t="s">
        <v>198</v>
      </c>
      <c r="G62" s="47">
        <v>10</v>
      </c>
      <c r="H62" s="47">
        <v>8</v>
      </c>
    </row>
    <row r="63" spans="1:13" ht="12.75">
      <c r="A63" s="38" t="s">
        <v>199</v>
      </c>
      <c r="B63" s="44" t="s">
        <v>200</v>
      </c>
      <c r="C63" s="45"/>
      <c r="D63" s="65"/>
      <c r="E63" s="40" t="s">
        <v>201</v>
      </c>
      <c r="F63" s="46" t="s">
        <v>202</v>
      </c>
      <c r="G63" s="47"/>
      <c r="H63" s="47"/>
      <c r="M63" s="72"/>
    </row>
    <row r="64" spans="1:15" ht="12.75">
      <c r="A64" s="38" t="s">
        <v>55</v>
      </c>
      <c r="B64" s="62" t="s">
        <v>203</v>
      </c>
      <c r="C64" s="73">
        <f>SUM(C58:C63)</f>
        <v>2075</v>
      </c>
      <c r="D64" s="64">
        <f>SUM(D58:D63)</f>
        <v>2109</v>
      </c>
      <c r="E64" s="40" t="s">
        <v>204</v>
      </c>
      <c r="F64" s="46" t="s">
        <v>205</v>
      </c>
      <c r="G64" s="47">
        <v>336</v>
      </c>
      <c r="H64" s="47">
        <v>329</v>
      </c>
      <c r="I64" s="58"/>
      <c r="J64" s="58"/>
      <c r="K64" s="58"/>
      <c r="L64" s="58"/>
      <c r="M64" s="58"/>
      <c r="N64" s="58"/>
      <c r="O64" s="58"/>
    </row>
    <row r="65" spans="1:8" ht="12.75">
      <c r="A65" s="38"/>
      <c r="B65" s="62"/>
      <c r="C65" s="63"/>
      <c r="D65" s="64"/>
      <c r="E65" s="40" t="s">
        <v>206</v>
      </c>
      <c r="F65" s="46" t="s">
        <v>207</v>
      </c>
      <c r="G65" s="47">
        <v>10</v>
      </c>
      <c r="H65" s="47">
        <v>29</v>
      </c>
    </row>
    <row r="66" spans="1:8" ht="12.75">
      <c r="A66" s="38" t="s">
        <v>208</v>
      </c>
      <c r="B66" s="44"/>
      <c r="C66" s="63"/>
      <c r="D66" s="64"/>
      <c r="E66" s="40" t="s">
        <v>209</v>
      </c>
      <c r="F66" s="46" t="s">
        <v>210</v>
      </c>
      <c r="G66" s="47">
        <v>63</v>
      </c>
      <c r="H66" s="47">
        <v>66</v>
      </c>
    </row>
    <row r="67" spans="1:8" ht="12.75">
      <c r="A67" s="38" t="s">
        <v>211</v>
      </c>
      <c r="B67" s="44" t="s">
        <v>212</v>
      </c>
      <c r="C67" s="45">
        <v>472</v>
      </c>
      <c r="D67" s="45">
        <v>502</v>
      </c>
      <c r="E67" s="40" t="s">
        <v>213</v>
      </c>
      <c r="F67" s="46" t="s">
        <v>214</v>
      </c>
      <c r="G67" s="47">
        <v>6</v>
      </c>
      <c r="H67" s="47">
        <v>11</v>
      </c>
    </row>
    <row r="68" spans="1:8" ht="12.75">
      <c r="A68" s="38" t="s">
        <v>215</v>
      </c>
      <c r="B68" s="44" t="s">
        <v>216</v>
      </c>
      <c r="C68" s="45">
        <v>318</v>
      </c>
      <c r="D68" s="45">
        <v>266</v>
      </c>
      <c r="E68" s="40" t="s">
        <v>217</v>
      </c>
      <c r="F68" s="46" t="s">
        <v>218</v>
      </c>
      <c r="G68" s="47">
        <v>39</v>
      </c>
      <c r="H68" s="47">
        <v>40</v>
      </c>
    </row>
    <row r="69" spans="1:8" ht="12.75">
      <c r="A69" s="38" t="s">
        <v>219</v>
      </c>
      <c r="B69" s="44" t="s">
        <v>220</v>
      </c>
      <c r="C69" s="45">
        <v>32</v>
      </c>
      <c r="D69" s="45">
        <v>26</v>
      </c>
      <c r="E69" s="68" t="s">
        <v>82</v>
      </c>
      <c r="F69" s="46" t="s">
        <v>221</v>
      </c>
      <c r="G69" s="47">
        <v>170</v>
      </c>
      <c r="H69" s="47">
        <v>171</v>
      </c>
    </row>
    <row r="70" spans="1:8" ht="12.75">
      <c r="A70" s="38" t="s">
        <v>222</v>
      </c>
      <c r="B70" s="44" t="s">
        <v>223</v>
      </c>
      <c r="C70" s="45"/>
      <c r="D70" s="45"/>
      <c r="E70" s="40" t="s">
        <v>224</v>
      </c>
      <c r="F70" s="46" t="s">
        <v>225</v>
      </c>
      <c r="G70" s="47"/>
      <c r="H70" s="47"/>
    </row>
    <row r="71" spans="1:18" ht="12.75">
      <c r="A71" s="38" t="s">
        <v>226</v>
      </c>
      <c r="B71" s="44" t="s">
        <v>227</v>
      </c>
      <c r="C71" s="45">
        <v>524</v>
      </c>
      <c r="D71" s="45">
        <v>515</v>
      </c>
      <c r="E71" s="71" t="s">
        <v>50</v>
      </c>
      <c r="F71" s="101" t="s">
        <v>228</v>
      </c>
      <c r="G71" s="102">
        <f>G59+G60+G61+G69+G70</f>
        <v>898</v>
      </c>
      <c r="H71" s="103">
        <f>H59+H60+H61+H69+H70</f>
        <v>918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8" ht="12.75">
      <c r="A72" s="38" t="s">
        <v>229</v>
      </c>
      <c r="B72" s="44" t="s">
        <v>230</v>
      </c>
      <c r="C72" s="45">
        <v>21</v>
      </c>
      <c r="D72" s="45">
        <v>21</v>
      </c>
      <c r="E72" s="51"/>
      <c r="F72" s="104"/>
      <c r="G72" s="105"/>
      <c r="H72" s="106"/>
    </row>
    <row r="73" spans="1:8" ht="12.75">
      <c r="A73" s="38" t="s">
        <v>231</v>
      </c>
      <c r="B73" s="44" t="s">
        <v>232</v>
      </c>
      <c r="C73" s="45"/>
      <c r="D73" s="45">
        <v>5</v>
      </c>
      <c r="E73" s="71"/>
      <c r="F73" s="107"/>
      <c r="G73" s="108"/>
      <c r="H73" s="109"/>
    </row>
    <row r="74" spans="1:8" ht="12.75">
      <c r="A74" s="38" t="s">
        <v>233</v>
      </c>
      <c r="B74" s="44" t="s">
        <v>234</v>
      </c>
      <c r="C74" s="45">
        <v>344</v>
      </c>
      <c r="D74" s="45">
        <v>387</v>
      </c>
      <c r="E74" s="40" t="s">
        <v>235</v>
      </c>
      <c r="F74" s="110" t="s">
        <v>236</v>
      </c>
      <c r="G74" s="47"/>
      <c r="H74" s="48"/>
    </row>
    <row r="75" spans="1:15" ht="12.75">
      <c r="A75" s="38" t="s">
        <v>80</v>
      </c>
      <c r="B75" s="62" t="s">
        <v>237</v>
      </c>
      <c r="C75" s="63">
        <f>SUM(C67:C74)</f>
        <v>1711</v>
      </c>
      <c r="D75" s="64">
        <f>SUM(D67:D74)</f>
        <v>1722</v>
      </c>
      <c r="E75" s="68" t="s">
        <v>164</v>
      </c>
      <c r="F75" s="55" t="s">
        <v>238</v>
      </c>
      <c r="G75" s="47"/>
      <c r="H75" s="47"/>
      <c r="I75" s="58"/>
      <c r="J75" s="58"/>
      <c r="K75" s="58"/>
      <c r="L75" s="58"/>
      <c r="M75" s="58"/>
      <c r="N75" s="58"/>
      <c r="O75" s="58"/>
    </row>
    <row r="76" spans="1:8" ht="12.75">
      <c r="A76" s="38"/>
      <c r="B76" s="44"/>
      <c r="C76" s="63"/>
      <c r="D76" s="64"/>
      <c r="E76" s="40" t="s">
        <v>239</v>
      </c>
      <c r="F76" s="55" t="s">
        <v>240</v>
      </c>
      <c r="G76" s="47"/>
      <c r="H76" s="48"/>
    </row>
    <row r="77" spans="1:13" ht="12.75">
      <c r="A77" s="38" t="s">
        <v>241</v>
      </c>
      <c r="B77" s="44"/>
      <c r="C77" s="63"/>
      <c r="D77" s="64"/>
      <c r="E77" s="40"/>
      <c r="F77" s="111"/>
      <c r="G77" s="112"/>
      <c r="H77" s="113"/>
      <c r="M77" s="72"/>
    </row>
    <row r="78" spans="1:14" ht="12.75">
      <c r="A78" s="38" t="s">
        <v>242</v>
      </c>
      <c r="B78" s="44" t="s">
        <v>243</v>
      </c>
      <c r="C78" s="63">
        <f>SUM(C79:C81)</f>
        <v>0</v>
      </c>
      <c r="D78" s="64">
        <f>SUM(D79:D81)</f>
        <v>0</v>
      </c>
      <c r="E78" s="40"/>
      <c r="F78" s="112"/>
      <c r="G78" s="112"/>
      <c r="H78" s="113"/>
      <c r="I78" s="58"/>
      <c r="J78" s="58"/>
      <c r="K78" s="58"/>
      <c r="L78" s="58"/>
      <c r="M78" s="58"/>
      <c r="N78" s="58"/>
    </row>
    <row r="79" spans="1:18" ht="12.75">
      <c r="A79" s="38" t="s">
        <v>244</v>
      </c>
      <c r="B79" s="44" t="s">
        <v>245</v>
      </c>
      <c r="C79" s="45"/>
      <c r="D79" s="65"/>
      <c r="E79" s="68" t="s">
        <v>246</v>
      </c>
      <c r="F79" s="83" t="s">
        <v>247</v>
      </c>
      <c r="G79" s="114">
        <f>G71+G74+G75+G76</f>
        <v>898</v>
      </c>
      <c r="H79" s="115">
        <f>H71+H74+H75+H76</f>
        <v>918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8" ht="12.75">
      <c r="A80" s="38" t="s">
        <v>248</v>
      </c>
      <c r="B80" s="44" t="s">
        <v>249</v>
      </c>
      <c r="C80" s="45"/>
      <c r="D80" s="65"/>
      <c r="E80" s="40"/>
      <c r="F80" s="116"/>
      <c r="G80" s="117"/>
      <c r="H80" s="118"/>
    </row>
    <row r="81" spans="1:8" ht="12.75">
      <c r="A81" s="38" t="s">
        <v>250</v>
      </c>
      <c r="B81" s="44" t="s">
        <v>251</v>
      </c>
      <c r="C81" s="45"/>
      <c r="D81" s="65"/>
      <c r="E81" s="71"/>
      <c r="F81" s="117"/>
      <c r="G81" s="117"/>
      <c r="H81" s="118"/>
    </row>
    <row r="82" spans="1:8" ht="12.75">
      <c r="A82" s="38" t="s">
        <v>252</v>
      </c>
      <c r="B82" s="44" t="s">
        <v>253</v>
      </c>
      <c r="C82" s="45"/>
      <c r="D82" s="65"/>
      <c r="E82" s="51"/>
      <c r="F82" s="117"/>
      <c r="G82" s="117"/>
      <c r="H82" s="118"/>
    </row>
    <row r="83" spans="1:8" ht="12.75">
      <c r="A83" s="38" t="s">
        <v>137</v>
      </c>
      <c r="B83" s="44" t="s">
        <v>254</v>
      </c>
      <c r="C83" s="45"/>
      <c r="D83" s="65"/>
      <c r="E83" s="71"/>
      <c r="F83" s="117"/>
      <c r="G83" s="117"/>
      <c r="H83" s="118"/>
    </row>
    <row r="84" spans="1:14" ht="12.75">
      <c r="A84" s="38" t="s">
        <v>255</v>
      </c>
      <c r="B84" s="62" t="s">
        <v>256</v>
      </c>
      <c r="C84" s="63">
        <f>C83+C82+C78</f>
        <v>0</v>
      </c>
      <c r="D84" s="64">
        <f>D83+D82+D78</f>
        <v>0</v>
      </c>
      <c r="E84" s="51"/>
      <c r="F84" s="117"/>
      <c r="G84" s="117"/>
      <c r="H84" s="118"/>
      <c r="I84" s="58"/>
      <c r="J84" s="58"/>
      <c r="K84" s="58"/>
      <c r="L84" s="58"/>
      <c r="M84" s="58"/>
      <c r="N84" s="58"/>
    </row>
    <row r="85" spans="1:13" ht="12.75">
      <c r="A85" s="38"/>
      <c r="B85" s="62"/>
      <c r="C85" s="63"/>
      <c r="D85" s="64"/>
      <c r="E85" s="71"/>
      <c r="F85" s="117"/>
      <c r="G85" s="117"/>
      <c r="H85" s="118"/>
      <c r="M85" s="72"/>
    </row>
    <row r="86" spans="1:8" ht="12.75">
      <c r="A86" s="38" t="s">
        <v>257</v>
      </c>
      <c r="B86" s="44"/>
      <c r="C86" s="63"/>
      <c r="D86" s="64"/>
      <c r="E86" s="51"/>
      <c r="F86" s="117"/>
      <c r="G86" s="117"/>
      <c r="H86" s="118"/>
    </row>
    <row r="87" spans="1:13" ht="12.75">
      <c r="A87" s="38" t="s">
        <v>258</v>
      </c>
      <c r="B87" s="44" t="s">
        <v>259</v>
      </c>
      <c r="C87" s="45">
        <v>94</v>
      </c>
      <c r="D87" s="45">
        <v>72</v>
      </c>
      <c r="E87" s="71"/>
      <c r="F87" s="117"/>
      <c r="G87" s="117"/>
      <c r="H87" s="118"/>
      <c r="M87" s="72"/>
    </row>
    <row r="88" spans="1:8" ht="12.75">
      <c r="A88" s="38" t="s">
        <v>260</v>
      </c>
      <c r="B88" s="44" t="s">
        <v>261</v>
      </c>
      <c r="C88" s="45">
        <v>21</v>
      </c>
      <c r="D88" s="45">
        <v>56</v>
      </c>
      <c r="E88" s="51"/>
      <c r="F88" s="117"/>
      <c r="G88" s="117"/>
      <c r="H88" s="118"/>
    </row>
    <row r="89" spans="1:13" ht="12.75">
      <c r="A89" s="38" t="s">
        <v>262</v>
      </c>
      <c r="B89" s="44" t="s">
        <v>263</v>
      </c>
      <c r="C89" s="45"/>
      <c r="D89" s="65"/>
      <c r="E89" s="51"/>
      <c r="F89" s="117"/>
      <c r="G89" s="117"/>
      <c r="H89" s="118"/>
      <c r="M89" s="72"/>
    </row>
    <row r="90" spans="1:8" ht="12.75">
      <c r="A90" s="38" t="s">
        <v>264</v>
      </c>
      <c r="B90" s="44" t="s">
        <v>265</v>
      </c>
      <c r="C90" s="45"/>
      <c r="D90" s="65"/>
      <c r="E90" s="51"/>
      <c r="F90" s="117"/>
      <c r="G90" s="117"/>
      <c r="H90" s="118"/>
    </row>
    <row r="91" spans="1:14" ht="12.75">
      <c r="A91" s="38" t="s">
        <v>266</v>
      </c>
      <c r="B91" s="62" t="s">
        <v>267</v>
      </c>
      <c r="C91" s="63">
        <f>SUM(C87:C90)</f>
        <v>115</v>
      </c>
      <c r="D91" s="64">
        <f>SUM(D87:D90)</f>
        <v>128</v>
      </c>
      <c r="E91" s="51"/>
      <c r="F91" s="117"/>
      <c r="G91" s="117"/>
      <c r="H91" s="118"/>
      <c r="I91" s="58"/>
      <c r="J91" s="58"/>
      <c r="K91" s="58"/>
      <c r="L91" s="58"/>
      <c r="M91" s="70"/>
      <c r="N91" s="58"/>
    </row>
    <row r="92" spans="1:8" ht="12.75">
      <c r="A92" s="38" t="s">
        <v>268</v>
      </c>
      <c r="B92" s="62" t="s">
        <v>269</v>
      </c>
      <c r="C92" s="45">
        <v>14</v>
      </c>
      <c r="D92" s="45">
        <v>14</v>
      </c>
      <c r="E92" s="51"/>
      <c r="F92" s="117"/>
      <c r="G92" s="117"/>
      <c r="H92" s="118"/>
    </row>
    <row r="93" spans="1:14" ht="12.75">
      <c r="A93" s="38" t="s">
        <v>270</v>
      </c>
      <c r="B93" s="119" t="s">
        <v>271</v>
      </c>
      <c r="C93" s="63">
        <f>C64+C75+C84+C91+C92</f>
        <v>3915</v>
      </c>
      <c r="D93" s="64">
        <f>D64+D75+D84+D91+D92</f>
        <v>3973</v>
      </c>
      <c r="E93" s="71"/>
      <c r="F93" s="117"/>
      <c r="G93" s="117"/>
      <c r="H93" s="118"/>
      <c r="I93" s="58"/>
      <c r="J93" s="58"/>
      <c r="K93" s="58"/>
      <c r="L93" s="58"/>
      <c r="M93" s="70"/>
      <c r="N93" s="58"/>
    </row>
    <row r="94" spans="1:18" ht="12.75">
      <c r="A94" s="120" t="s">
        <v>272</v>
      </c>
      <c r="B94" s="121" t="s">
        <v>273</v>
      </c>
      <c r="C94" s="122">
        <f>C93+C55</f>
        <v>7060</v>
      </c>
      <c r="D94" s="123">
        <f>D93+D55</f>
        <v>7136</v>
      </c>
      <c r="E94" s="124" t="s">
        <v>274</v>
      </c>
      <c r="F94" s="125" t="s">
        <v>275</v>
      </c>
      <c r="G94" s="126">
        <f>G36+G39+G55+G79</f>
        <v>7060</v>
      </c>
      <c r="H94" s="127">
        <f>H36+H39+H55+H79</f>
        <v>7136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3" ht="12.75">
      <c r="A95" s="128"/>
      <c r="B95" s="129"/>
      <c r="C95" s="128"/>
      <c r="D95" s="128"/>
      <c r="E95" s="130"/>
      <c r="F95" s="131"/>
      <c r="G95" s="132"/>
      <c r="H95" s="133"/>
      <c r="M95" s="72"/>
    </row>
    <row r="96" spans="1:13" ht="12.75">
      <c r="A96" s="134" t="s">
        <v>276</v>
      </c>
      <c r="B96" s="135"/>
      <c r="C96" s="13"/>
      <c r="D96" s="13"/>
      <c r="E96" s="136"/>
      <c r="F96" s="8"/>
      <c r="G96" s="9"/>
      <c r="H96" s="10"/>
      <c r="M96" s="72"/>
    </row>
    <row r="97" spans="1:13" ht="12.75">
      <c r="A97" s="134"/>
      <c r="B97" s="135"/>
      <c r="C97" s="13"/>
      <c r="D97" s="13"/>
      <c r="E97" s="136"/>
      <c r="F97" s="8"/>
      <c r="G97" s="9"/>
      <c r="H97" s="10"/>
      <c r="M97" s="72"/>
    </row>
    <row r="98" spans="1:13" ht="15" customHeight="1">
      <c r="A98" s="137" t="s">
        <v>277</v>
      </c>
      <c r="B98" s="135"/>
      <c r="C98" s="5" t="s">
        <v>278</v>
      </c>
      <c r="D98" s="5"/>
      <c r="E98" s="5"/>
      <c r="F98" s="8"/>
      <c r="G98" s="9"/>
      <c r="H98" s="10"/>
      <c r="M98" s="72"/>
    </row>
    <row r="99" spans="3:8" ht="12.75">
      <c r="C99" s="137"/>
      <c r="D99" s="138" t="s">
        <v>279</v>
      </c>
      <c r="E99" s="137"/>
      <c r="F99" s="8"/>
      <c r="G99" s="9"/>
      <c r="H99" s="10"/>
    </row>
    <row r="100" spans="1:5" ht="15" customHeight="1">
      <c r="A100" s="139"/>
      <c r="B100" s="139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40"/>
    </row>
    <row r="104" ht="12.75">
      <c r="M104" s="72"/>
    </row>
    <row r="106" ht="12.75">
      <c r="M106" s="72"/>
    </row>
    <row r="108" spans="5:13" ht="12.75">
      <c r="E108" s="140"/>
      <c r="M108" s="72"/>
    </row>
    <row r="110" spans="5:13" ht="12.75">
      <c r="E110" s="140"/>
      <c r="M110" s="72"/>
    </row>
    <row r="118" ht="12.75">
      <c r="E118" s="140"/>
    </row>
    <row r="120" spans="5:13" ht="12.75">
      <c r="E120" s="140"/>
      <c r="M120" s="72"/>
    </row>
    <row r="122" spans="5:13" ht="12.75">
      <c r="E122" s="140"/>
      <c r="M122" s="72"/>
    </row>
    <row r="124" ht="12.75">
      <c r="E124" s="140"/>
    </row>
    <row r="126" spans="5:13" ht="12.75">
      <c r="E126" s="140"/>
      <c r="M126" s="72"/>
    </row>
    <row r="128" spans="5:13" ht="12.75">
      <c r="E128" s="140"/>
      <c r="M128" s="72"/>
    </row>
    <row r="130" ht="12.75">
      <c r="M130" s="72"/>
    </row>
    <row r="132" ht="12.75">
      <c r="M132" s="72"/>
    </row>
    <row r="134" ht="12.75">
      <c r="M134" s="72"/>
    </row>
    <row r="136" spans="5:13" ht="12.75">
      <c r="E136" s="140"/>
      <c r="M136" s="72"/>
    </row>
    <row r="138" spans="5:13" ht="12.75">
      <c r="E138" s="140"/>
      <c r="M138" s="72"/>
    </row>
    <row r="140" spans="5:13" ht="12.75">
      <c r="E140" s="140"/>
      <c r="M140" s="72"/>
    </row>
    <row r="142" spans="5:13" ht="12.75">
      <c r="E142" s="140"/>
      <c r="M142" s="72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2"/>
    </row>
    <row r="152" ht="12.75">
      <c r="M152" s="72"/>
    </row>
    <row r="154" ht="12.75">
      <c r="M154" s="72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4">
      <selection activeCell="H42" sqref="H42"/>
    </sheetView>
  </sheetViews>
  <sheetFormatPr defaultColWidth="8.00390625" defaultRowHeight="12" customHeight="1"/>
  <cols>
    <col min="1" max="1" width="44.57421875" style="141" customWidth="1"/>
    <col min="2" max="2" width="7.28125" style="141" customWidth="1"/>
    <col min="3" max="3" width="11.57421875" style="142" customWidth="1"/>
    <col min="4" max="4" width="11.421875" style="142" customWidth="1"/>
    <col min="5" max="5" width="32.57421875" style="141" customWidth="1"/>
    <col min="6" max="6" width="8.140625" style="141" customWidth="1"/>
    <col min="7" max="7" width="10.140625" style="142" customWidth="1"/>
    <col min="8" max="8" width="13.7109375" style="142" customWidth="1"/>
    <col min="9" max="16384" width="8.28125" style="142" customWidth="1"/>
  </cols>
  <sheetData>
    <row r="1" spans="1:8" ht="12" customHeight="1">
      <c r="A1" s="143" t="s">
        <v>282</v>
      </c>
      <c r="B1" s="143"/>
      <c r="C1" s="143"/>
      <c r="D1" s="143"/>
      <c r="E1" s="143"/>
      <c r="F1" s="143"/>
      <c r="G1" s="144"/>
      <c r="H1" s="144"/>
    </row>
    <row r="2" spans="1:8" ht="21.75" customHeight="1">
      <c r="A2" s="145" t="s">
        <v>1</v>
      </c>
      <c r="B2" s="146"/>
      <c r="C2" s="146"/>
      <c r="D2" s="146"/>
      <c r="E2" s="146" t="s">
        <v>2</v>
      </c>
      <c r="F2" s="147" t="s">
        <v>3</v>
      </c>
      <c r="G2" s="147"/>
      <c r="H2" s="148">
        <v>121814067</v>
      </c>
    </row>
    <row r="3" spans="1:8" ht="15" customHeight="1">
      <c r="A3" s="145" t="str">
        <f>+'справка №1-БАЛАНС'!A4</f>
        <v>Вид на отчета: консолидиран междинен</v>
      </c>
      <c r="B3" s="146"/>
      <c r="C3" s="146"/>
      <c r="D3" s="146"/>
      <c r="E3" s="146" t="str">
        <f>+'справка №1-БАЛАНС'!E4</f>
        <v>Консолидиран</v>
      </c>
      <c r="F3" s="149" t="s">
        <v>6</v>
      </c>
      <c r="G3" s="150"/>
      <c r="H3" s="148" t="str">
        <f>'справка №1-БАЛАНС'!H4</f>
        <v> </v>
      </c>
    </row>
    <row r="4" spans="1:8" ht="17.25" customHeight="1">
      <c r="A4" s="145" t="s">
        <v>8</v>
      </c>
      <c r="B4" s="151"/>
      <c r="C4" s="151"/>
      <c r="D4" s="151"/>
      <c r="E4" s="152" t="str">
        <f>+'справка №1-БАЛАНС'!E5</f>
        <v>От 01-01-2014 до 30-06-2014г.</v>
      </c>
      <c r="F4" s="153"/>
      <c r="G4" s="144"/>
      <c r="H4" s="154" t="s">
        <v>283</v>
      </c>
    </row>
    <row r="5" spans="1:8" ht="24" customHeight="1">
      <c r="A5" s="155" t="s">
        <v>284</v>
      </c>
      <c r="B5" s="156" t="s">
        <v>12</v>
      </c>
      <c r="C5" s="155" t="s">
        <v>13</v>
      </c>
      <c r="D5" s="157" t="s">
        <v>17</v>
      </c>
      <c r="E5" s="158" t="s">
        <v>285</v>
      </c>
      <c r="F5" s="156" t="s">
        <v>12</v>
      </c>
      <c r="G5" s="155" t="s">
        <v>13</v>
      </c>
      <c r="H5" s="155" t="s">
        <v>17</v>
      </c>
    </row>
    <row r="6" spans="1:8" ht="12" customHeight="1">
      <c r="A6" s="158" t="s">
        <v>18</v>
      </c>
      <c r="B6" s="158" t="s">
        <v>19</v>
      </c>
      <c r="C6" s="158">
        <v>1</v>
      </c>
      <c r="D6" s="158">
        <v>2</v>
      </c>
      <c r="E6" s="158" t="s">
        <v>18</v>
      </c>
      <c r="F6" s="155" t="s">
        <v>19</v>
      </c>
      <c r="G6" s="155">
        <v>1</v>
      </c>
      <c r="H6" s="155">
        <v>2</v>
      </c>
    </row>
    <row r="7" spans="1:8" ht="12" customHeight="1">
      <c r="A7" s="159" t="s">
        <v>286</v>
      </c>
      <c r="B7" s="159"/>
      <c r="C7" s="160"/>
      <c r="D7" s="160"/>
      <c r="E7" s="159" t="s">
        <v>287</v>
      </c>
      <c r="F7" s="161"/>
      <c r="G7" s="162"/>
      <c r="H7" s="162"/>
    </row>
    <row r="8" spans="1:8" ht="12" customHeight="1">
      <c r="A8" s="163" t="s">
        <v>288</v>
      </c>
      <c r="B8" s="163"/>
      <c r="C8" s="164"/>
      <c r="D8" s="165"/>
      <c r="E8" s="163" t="s">
        <v>289</v>
      </c>
      <c r="F8" s="161"/>
      <c r="G8" s="162"/>
      <c r="H8" s="162"/>
    </row>
    <row r="9" spans="1:8" ht="12" customHeight="1">
      <c r="A9" s="166" t="s">
        <v>290</v>
      </c>
      <c r="B9" s="167" t="s">
        <v>291</v>
      </c>
      <c r="C9" s="168">
        <v>211</v>
      </c>
      <c r="D9" s="168">
        <v>248</v>
      </c>
      <c r="E9" s="166" t="s">
        <v>292</v>
      </c>
      <c r="F9" s="169" t="s">
        <v>293</v>
      </c>
      <c r="G9" s="170">
        <v>272</v>
      </c>
      <c r="H9" s="170">
        <v>301</v>
      </c>
    </row>
    <row r="10" spans="1:8" ht="12" customHeight="1">
      <c r="A10" s="166" t="s">
        <v>294</v>
      </c>
      <c r="B10" s="167" t="s">
        <v>295</v>
      </c>
      <c r="C10" s="168">
        <v>76</v>
      </c>
      <c r="D10" s="168">
        <v>65</v>
      </c>
      <c r="E10" s="166" t="s">
        <v>296</v>
      </c>
      <c r="F10" s="169" t="s">
        <v>297</v>
      </c>
      <c r="G10" s="170">
        <v>583</v>
      </c>
      <c r="H10" s="170">
        <v>489</v>
      </c>
    </row>
    <row r="11" spans="1:8" ht="12" customHeight="1">
      <c r="A11" s="166" t="s">
        <v>298</v>
      </c>
      <c r="B11" s="167" t="s">
        <v>299</v>
      </c>
      <c r="C11" s="168">
        <v>34</v>
      </c>
      <c r="D11" s="168">
        <v>39</v>
      </c>
      <c r="E11" s="171" t="s">
        <v>300</v>
      </c>
      <c r="F11" s="169" t="s">
        <v>301</v>
      </c>
      <c r="G11" s="170">
        <v>44</v>
      </c>
      <c r="H11" s="170">
        <v>47</v>
      </c>
    </row>
    <row r="12" spans="1:8" ht="12" customHeight="1">
      <c r="A12" s="166" t="s">
        <v>302</v>
      </c>
      <c r="B12" s="167" t="s">
        <v>303</v>
      </c>
      <c r="C12" s="168">
        <v>126</v>
      </c>
      <c r="D12" s="168">
        <v>126</v>
      </c>
      <c r="E12" s="171" t="s">
        <v>82</v>
      </c>
      <c r="F12" s="169" t="s">
        <v>304</v>
      </c>
      <c r="G12" s="170">
        <v>1</v>
      </c>
      <c r="H12" s="170">
        <v>206</v>
      </c>
    </row>
    <row r="13" spans="1:18" ht="12" customHeight="1">
      <c r="A13" s="166" t="s">
        <v>305</v>
      </c>
      <c r="B13" s="167" t="s">
        <v>306</v>
      </c>
      <c r="C13" s="168">
        <v>22</v>
      </c>
      <c r="D13" s="168">
        <v>22</v>
      </c>
      <c r="E13" s="172" t="s">
        <v>55</v>
      </c>
      <c r="F13" s="173" t="s">
        <v>307</v>
      </c>
      <c r="G13" s="162">
        <f>SUM(G9:G12)</f>
        <v>900</v>
      </c>
      <c r="H13" s="162">
        <f>SUM(H9:H12)</f>
        <v>1043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24" customHeight="1">
      <c r="A14" s="166" t="s">
        <v>308</v>
      </c>
      <c r="B14" s="167" t="s">
        <v>309</v>
      </c>
      <c r="C14" s="168">
        <v>447</v>
      </c>
      <c r="D14" s="168">
        <v>552</v>
      </c>
      <c r="E14" s="171"/>
      <c r="F14" s="175"/>
      <c r="G14" s="176"/>
      <c r="H14" s="176"/>
    </row>
    <row r="15" spans="1:8" ht="24" customHeight="1">
      <c r="A15" s="166" t="s">
        <v>310</v>
      </c>
      <c r="B15" s="167" t="s">
        <v>311</v>
      </c>
      <c r="C15" s="177"/>
      <c r="D15" s="177">
        <v>1</v>
      </c>
      <c r="E15" s="163" t="s">
        <v>312</v>
      </c>
      <c r="F15" s="178" t="s">
        <v>313</v>
      </c>
      <c r="G15" s="170"/>
      <c r="H15" s="170">
        <v>20</v>
      </c>
    </row>
    <row r="16" spans="1:8" ht="12" customHeight="1">
      <c r="A16" s="166" t="s">
        <v>314</v>
      </c>
      <c r="B16" s="167" t="s">
        <v>315</v>
      </c>
      <c r="C16" s="179">
        <v>40</v>
      </c>
      <c r="D16" s="179">
        <v>40</v>
      </c>
      <c r="E16" s="166" t="s">
        <v>316</v>
      </c>
      <c r="F16" s="175" t="s">
        <v>317</v>
      </c>
      <c r="G16" s="180"/>
      <c r="H16" s="180"/>
    </row>
    <row r="17" spans="1:8" ht="12" customHeight="1">
      <c r="A17" s="181" t="s">
        <v>318</v>
      </c>
      <c r="B17" s="167" t="s">
        <v>319</v>
      </c>
      <c r="C17" s="182"/>
      <c r="D17" s="182"/>
      <c r="E17" s="163"/>
      <c r="F17" s="161"/>
      <c r="G17" s="176"/>
      <c r="H17" s="176"/>
    </row>
    <row r="18" spans="1:8" ht="12" customHeight="1">
      <c r="A18" s="181" t="s">
        <v>320</v>
      </c>
      <c r="B18" s="167" t="s">
        <v>321</v>
      </c>
      <c r="C18" s="182"/>
      <c r="D18" s="182"/>
      <c r="E18" s="163" t="s">
        <v>322</v>
      </c>
      <c r="F18" s="161"/>
      <c r="G18" s="176"/>
      <c r="H18" s="176"/>
    </row>
    <row r="19" spans="1:15" ht="12" customHeight="1">
      <c r="A19" s="172" t="s">
        <v>55</v>
      </c>
      <c r="B19" s="183" t="s">
        <v>323</v>
      </c>
      <c r="C19" s="184">
        <f>SUM(C9:C15)+C16</f>
        <v>956</v>
      </c>
      <c r="D19" s="184">
        <f>SUM(D9:D15)+D16</f>
        <v>1093</v>
      </c>
      <c r="E19" s="185" t="s">
        <v>324</v>
      </c>
      <c r="F19" s="175" t="s">
        <v>325</v>
      </c>
      <c r="G19" s="170">
        <v>14</v>
      </c>
      <c r="H19" s="170">
        <v>18</v>
      </c>
      <c r="I19" s="174"/>
      <c r="J19" s="174"/>
      <c r="K19" s="174"/>
      <c r="L19" s="174"/>
      <c r="M19" s="174"/>
      <c r="N19" s="174"/>
      <c r="O19" s="174"/>
    </row>
    <row r="20" spans="1:8" ht="12" customHeight="1">
      <c r="A20" s="163"/>
      <c r="B20" s="167"/>
      <c r="C20" s="184"/>
      <c r="D20" s="184"/>
      <c r="E20" s="186" t="s">
        <v>326</v>
      </c>
      <c r="F20" s="175" t="s">
        <v>327</v>
      </c>
      <c r="G20" s="170"/>
      <c r="H20" s="170">
        <v>1</v>
      </c>
    </row>
    <row r="21" spans="1:8" ht="24" customHeight="1">
      <c r="A21" s="163" t="s">
        <v>328</v>
      </c>
      <c r="B21" s="187"/>
      <c r="C21" s="184"/>
      <c r="D21" s="184"/>
      <c r="E21" s="166" t="s">
        <v>329</v>
      </c>
      <c r="F21" s="175" t="s">
        <v>330</v>
      </c>
      <c r="G21" s="170"/>
      <c r="H21" s="170"/>
    </row>
    <row r="22" spans="1:8" ht="24" customHeight="1">
      <c r="A22" s="161" t="s">
        <v>331</v>
      </c>
      <c r="B22" s="187" t="s">
        <v>332</v>
      </c>
      <c r="C22" s="168">
        <v>10</v>
      </c>
      <c r="D22" s="168">
        <v>12</v>
      </c>
      <c r="E22" s="185" t="s">
        <v>333</v>
      </c>
      <c r="F22" s="175" t="s">
        <v>334</v>
      </c>
      <c r="G22" s="170"/>
      <c r="H22" s="170"/>
    </row>
    <row r="23" spans="1:8" ht="24" customHeight="1">
      <c r="A23" s="166" t="s">
        <v>335</v>
      </c>
      <c r="B23" s="187" t="s">
        <v>336</v>
      </c>
      <c r="C23" s="168"/>
      <c r="D23" s="168"/>
      <c r="E23" s="166" t="s">
        <v>337</v>
      </c>
      <c r="F23" s="175" t="s">
        <v>338</v>
      </c>
      <c r="G23" s="170"/>
      <c r="H23" s="170"/>
    </row>
    <row r="24" spans="1:18" ht="12" customHeight="1">
      <c r="A24" s="166" t="s">
        <v>339</v>
      </c>
      <c r="B24" s="187" t="s">
        <v>340</v>
      </c>
      <c r="C24" s="168">
        <v>1</v>
      </c>
      <c r="D24" s="168">
        <v>2</v>
      </c>
      <c r="E24" s="172" t="s">
        <v>107</v>
      </c>
      <c r="F24" s="178" t="s">
        <v>341</v>
      </c>
      <c r="G24" s="162">
        <f>SUM(G19:G23)</f>
        <v>14</v>
      </c>
      <c r="H24" s="162">
        <f>SUM(H19:H23)</f>
        <v>19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 customHeight="1">
      <c r="A25" s="166" t="s">
        <v>82</v>
      </c>
      <c r="B25" s="187" t="s">
        <v>342</v>
      </c>
      <c r="C25" s="168">
        <v>3</v>
      </c>
      <c r="D25" s="168">
        <v>3</v>
      </c>
      <c r="E25" s="186"/>
      <c r="F25" s="161"/>
      <c r="G25" s="176"/>
      <c r="H25" s="176"/>
    </row>
    <row r="26" spans="1:14" ht="12" customHeight="1">
      <c r="A26" s="172" t="s">
        <v>80</v>
      </c>
      <c r="B26" s="188" t="s">
        <v>343</v>
      </c>
      <c r="C26" s="184">
        <f>SUM(C22:C25)</f>
        <v>14</v>
      </c>
      <c r="D26" s="184">
        <f>SUM(D22:D25)</f>
        <v>17</v>
      </c>
      <c r="E26" s="166"/>
      <c r="F26" s="161"/>
      <c r="G26" s="176"/>
      <c r="H26" s="176"/>
      <c r="I26" s="174"/>
      <c r="J26" s="174"/>
      <c r="K26" s="174"/>
      <c r="L26" s="174"/>
      <c r="M26" s="174"/>
      <c r="N26" s="174"/>
    </row>
    <row r="27" spans="1:8" ht="12" customHeight="1">
      <c r="A27" s="172"/>
      <c r="B27" s="188"/>
      <c r="C27" s="184"/>
      <c r="D27" s="184"/>
      <c r="E27" s="166"/>
      <c r="F27" s="161"/>
      <c r="G27" s="176"/>
      <c r="H27" s="176"/>
    </row>
    <row r="28" spans="1:18" ht="18" customHeight="1">
      <c r="A28" s="159" t="s">
        <v>344</v>
      </c>
      <c r="B28" s="156" t="s">
        <v>345</v>
      </c>
      <c r="C28" s="165">
        <f>C26+C19</f>
        <v>970</v>
      </c>
      <c r="D28" s="165">
        <f>D26+D19</f>
        <v>1110</v>
      </c>
      <c r="E28" s="159" t="s">
        <v>346</v>
      </c>
      <c r="F28" s="178" t="s">
        <v>347</v>
      </c>
      <c r="G28" s="162">
        <f>G13+G15+G24</f>
        <v>914</v>
      </c>
      <c r="H28" s="162">
        <f>H13+H15+H24</f>
        <v>1082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 customHeight="1">
      <c r="A29" s="159"/>
      <c r="B29" s="156"/>
      <c r="C29" s="184"/>
      <c r="D29" s="184"/>
      <c r="E29" s="159"/>
      <c r="F29" s="175"/>
      <c r="G29" s="176"/>
      <c r="H29" s="176"/>
    </row>
    <row r="30" spans="1:18" ht="12" customHeight="1">
      <c r="A30" s="159" t="s">
        <v>348</v>
      </c>
      <c r="B30" s="156" t="s">
        <v>349</v>
      </c>
      <c r="C30" s="165">
        <f>IF((G28-C28)&gt;0,G28-C28,0)</f>
        <v>0</v>
      </c>
      <c r="D30" s="165">
        <f>IF((H28-D28)&gt;0,H28-D28,0)</f>
        <v>0</v>
      </c>
      <c r="E30" s="159" t="s">
        <v>350</v>
      </c>
      <c r="F30" s="178" t="s">
        <v>351</v>
      </c>
      <c r="G30" s="176">
        <f>IF((C28-G28)&gt;0,C28-G28,0)</f>
        <v>56</v>
      </c>
      <c r="H30" s="176">
        <f>IF((D28-H28)&gt;0,D28-H28,0)</f>
        <v>28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 customHeight="1">
      <c r="A31" s="189" t="s">
        <v>352</v>
      </c>
      <c r="B31" s="188" t="s">
        <v>353</v>
      </c>
      <c r="C31" s="168"/>
      <c r="D31" s="168"/>
      <c r="E31" s="163" t="s">
        <v>354</v>
      </c>
      <c r="F31" s="175" t="s">
        <v>355</v>
      </c>
      <c r="G31" s="170"/>
      <c r="H31" s="170"/>
    </row>
    <row r="32" spans="1:8" ht="12" customHeight="1">
      <c r="A32" s="163" t="s">
        <v>356</v>
      </c>
      <c r="B32" s="190" t="s">
        <v>357</v>
      </c>
      <c r="C32" s="168"/>
      <c r="D32" s="168"/>
      <c r="E32" s="163" t="s">
        <v>358</v>
      </c>
      <c r="F32" s="175" t="s">
        <v>359</v>
      </c>
      <c r="G32" s="170"/>
      <c r="H32" s="170"/>
    </row>
    <row r="33" spans="1:18" ht="12" customHeight="1">
      <c r="A33" s="191" t="s">
        <v>360</v>
      </c>
      <c r="B33" s="188" t="s">
        <v>361</v>
      </c>
      <c r="C33" s="184">
        <f>C28+C31+C32</f>
        <v>970</v>
      </c>
      <c r="D33" s="184">
        <f>D28+D31+D32</f>
        <v>1110</v>
      </c>
      <c r="E33" s="159" t="s">
        <v>362</v>
      </c>
      <c r="F33" s="178" t="s">
        <v>363</v>
      </c>
      <c r="G33" s="176">
        <f>G32+G31+G28</f>
        <v>914</v>
      </c>
      <c r="H33" s="176">
        <f>H32+H31+H28</f>
        <v>1082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 customHeight="1">
      <c r="A34" s="191" t="s">
        <v>364</v>
      </c>
      <c r="B34" s="156" t="s">
        <v>365</v>
      </c>
      <c r="C34" s="165">
        <f>IF((G33-C33)&gt;0,G33-C33,0)</f>
        <v>0</v>
      </c>
      <c r="D34" s="165">
        <f>IF((H33-D33)&gt;0,H33-D33,0)</f>
        <v>0</v>
      </c>
      <c r="E34" s="191" t="s">
        <v>366</v>
      </c>
      <c r="F34" s="178" t="s">
        <v>367</v>
      </c>
      <c r="G34" s="162">
        <f>IF((C33-G33)&gt;0,C33-G33,0)</f>
        <v>56</v>
      </c>
      <c r="H34" s="162">
        <f>IF((D33-H33)&gt;0,D33-H33,0)</f>
        <v>28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 customHeight="1">
      <c r="A35" s="163" t="s">
        <v>368</v>
      </c>
      <c r="B35" s="188" t="s">
        <v>369</v>
      </c>
      <c r="C35" s="184">
        <f>C36+C37+C38</f>
        <v>0</v>
      </c>
      <c r="D35" s="184">
        <f>D36+D37+D38</f>
        <v>0</v>
      </c>
      <c r="E35" s="192"/>
      <c r="F35" s="161"/>
      <c r="G35" s="176"/>
      <c r="H35" s="176"/>
      <c r="I35" s="174"/>
      <c r="J35" s="174"/>
      <c r="K35" s="174"/>
      <c r="L35" s="174"/>
      <c r="M35" s="174"/>
      <c r="N35" s="174"/>
    </row>
    <row r="36" spans="1:8" ht="18.75" customHeight="1">
      <c r="A36" s="193" t="s">
        <v>370</v>
      </c>
      <c r="B36" s="187" t="s">
        <v>371</v>
      </c>
      <c r="C36" s="168"/>
      <c r="D36" s="168"/>
      <c r="E36" s="192"/>
      <c r="F36" s="161"/>
      <c r="G36" s="176"/>
      <c r="H36" s="176"/>
    </row>
    <row r="37" spans="1:8" ht="24" customHeight="1">
      <c r="A37" s="193" t="s">
        <v>372</v>
      </c>
      <c r="B37" s="194" t="s">
        <v>373</v>
      </c>
      <c r="C37" s="195"/>
      <c r="D37" s="195"/>
      <c r="E37" s="192"/>
      <c r="F37" s="175"/>
      <c r="G37" s="176"/>
      <c r="H37" s="176"/>
    </row>
    <row r="38" spans="1:8" ht="12" customHeight="1">
      <c r="A38" s="196" t="s">
        <v>374</v>
      </c>
      <c r="B38" s="194" t="s">
        <v>375</v>
      </c>
      <c r="C38" s="197"/>
      <c r="D38" s="198"/>
      <c r="E38" s="192"/>
      <c r="F38" s="175"/>
      <c r="G38" s="176"/>
      <c r="H38" s="176"/>
    </row>
    <row r="39" spans="1:18" ht="17.25" customHeight="1">
      <c r="A39" s="199" t="s">
        <v>376</v>
      </c>
      <c r="B39" s="200" t="s">
        <v>377</v>
      </c>
      <c r="C39" s="201">
        <f>+IF((G33-C33-C35)&gt;0,G33-C33-C35,0)</f>
        <v>0</v>
      </c>
      <c r="D39" s="202">
        <f>+IF((H33-D33-D35)&gt;0,H33-D33-D35,0)</f>
        <v>0</v>
      </c>
      <c r="E39" s="203" t="s">
        <v>378</v>
      </c>
      <c r="F39" s="204" t="s">
        <v>379</v>
      </c>
      <c r="G39" s="205">
        <f>IF(G34&gt;0,IF(C35+G34&lt;0,0,C35+G34),IF(C34-C35&lt;0,C35-C34,0))</f>
        <v>56</v>
      </c>
      <c r="H39" s="205">
        <f>IF(H34&gt;0,IF(D35+H34&lt;0,0,D35+H34),IF(D34-D35&lt;0,D35-D34,0))</f>
        <v>28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 customHeight="1">
      <c r="A40" s="159" t="s">
        <v>380</v>
      </c>
      <c r="B40" s="158" t="s">
        <v>381</v>
      </c>
      <c r="C40" s="198"/>
      <c r="D40" s="198">
        <v>23</v>
      </c>
      <c r="E40" s="159" t="s">
        <v>380</v>
      </c>
      <c r="F40" s="204" t="s">
        <v>382</v>
      </c>
      <c r="G40" s="170">
        <v>2</v>
      </c>
      <c r="H40" s="170"/>
    </row>
    <row r="41" spans="1:18" ht="12" customHeight="1">
      <c r="A41" s="159" t="s">
        <v>383</v>
      </c>
      <c r="B41" s="155" t="s">
        <v>384</v>
      </c>
      <c r="C41" s="160">
        <f>IF(G39=0,IF(C39-C40&gt;0,C39-C40+G40,0),IF(G39-G40&lt;0,G40-G39+C39,0))</f>
        <v>0</v>
      </c>
      <c r="D41" s="160">
        <f>IF(H39=0,IF(D39-D40&gt;0,D39-D40+H40,0),IF(H39-H40&lt;0,H40-H39+D39,0))</f>
        <v>0</v>
      </c>
      <c r="E41" s="159" t="s">
        <v>385</v>
      </c>
      <c r="F41" s="204" t="s">
        <v>386</v>
      </c>
      <c r="G41" s="160">
        <f>IF(C39=0,IF(G39-G40&gt;0,G39-G40+C40,0),IF(C39-C40&lt;0,C40-C39+G40,0))</f>
        <v>54</v>
      </c>
      <c r="H41" s="160">
        <f>IF(D39=0,IF(H39-H40&gt;0,H39-H40+D40,0),IF(D39-D40&lt;0,D40-D39+H40,0))</f>
        <v>51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 customHeight="1">
      <c r="A42" s="206" t="s">
        <v>387</v>
      </c>
      <c r="B42" s="155" t="s">
        <v>388</v>
      </c>
      <c r="C42" s="207">
        <f>C33+C35+C39</f>
        <v>970</v>
      </c>
      <c r="D42" s="207">
        <f>D33+D35+D39</f>
        <v>1110</v>
      </c>
      <c r="E42" s="206" t="s">
        <v>389</v>
      </c>
      <c r="F42" s="200" t="s">
        <v>390</v>
      </c>
      <c r="G42" s="176">
        <f>G39+G33</f>
        <v>970</v>
      </c>
      <c r="H42" s="176">
        <f>H39+H33</f>
        <v>1110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 customHeight="1">
      <c r="A43" s="208"/>
      <c r="B43" s="209"/>
      <c r="C43" s="210"/>
      <c r="D43" s="210"/>
      <c r="E43" s="211"/>
      <c r="F43" s="212"/>
      <c r="G43" s="213"/>
      <c r="H43" s="213"/>
    </row>
    <row r="44" spans="1:15" ht="12" customHeight="1">
      <c r="A44" s="214" t="str">
        <f>+'справка №1-БАЛАНС'!A98</f>
        <v>Дата на съставяне: 20.08.2014г.</v>
      </c>
      <c r="B44" s="215"/>
      <c r="C44" s="215" t="s">
        <v>278</v>
      </c>
      <c r="D44" s="215"/>
      <c r="E44" s="215"/>
      <c r="F44" s="215"/>
      <c r="G44" s="215"/>
      <c r="H44" s="215"/>
      <c r="I44" s="174"/>
      <c r="J44" s="174"/>
      <c r="K44" s="174"/>
      <c r="L44" s="174"/>
      <c r="M44" s="174"/>
      <c r="N44" s="174"/>
      <c r="O44" s="174"/>
    </row>
    <row r="45" spans="1:8" ht="12" customHeight="1">
      <c r="A45" s="216"/>
      <c r="B45" s="217"/>
      <c r="C45" s="213"/>
      <c r="D45" s="213" t="str">
        <f>+'справка №1-БАЛАНС'!D99</f>
        <v>/Р.Цолева/</v>
      </c>
      <c r="E45" s="218"/>
      <c r="F45" s="219"/>
      <c r="G45" s="220"/>
      <c r="H45" s="220"/>
    </row>
    <row r="46" spans="1:8" ht="12.75" customHeight="1">
      <c r="A46" s="216"/>
      <c r="B46" s="217"/>
      <c r="C46" s="146" t="s">
        <v>280</v>
      </c>
      <c r="D46" s="144"/>
      <c r="E46" s="221"/>
      <c r="F46" s="221"/>
      <c r="G46" s="144"/>
      <c r="H46" s="144"/>
    </row>
    <row r="47" spans="1:8" ht="12" customHeight="1">
      <c r="A47" s="222"/>
      <c r="B47" s="212"/>
      <c r="C47" s="213"/>
      <c r="D47" s="223" t="s">
        <v>391</v>
      </c>
      <c r="E47" s="223"/>
      <c r="F47" s="223"/>
      <c r="G47" s="223"/>
      <c r="H47" s="223"/>
    </row>
    <row r="48" spans="1:8" ht="12" customHeight="1">
      <c r="A48" s="222"/>
      <c r="B48" s="212"/>
      <c r="C48" s="213"/>
      <c r="D48" s="213"/>
      <c r="E48" s="212"/>
      <c r="F48" s="212"/>
      <c r="G48" s="220"/>
      <c r="H48" s="220"/>
    </row>
    <row r="49" spans="1:8" ht="12" customHeight="1">
      <c r="A49" s="222"/>
      <c r="B49" s="212"/>
      <c r="C49" s="213"/>
      <c r="D49" s="213"/>
      <c r="E49" s="212"/>
      <c r="F49" s="212"/>
      <c r="G49" s="220"/>
      <c r="H49" s="220"/>
    </row>
    <row r="50" spans="1:8" ht="12" customHeight="1">
      <c r="A50" s="222"/>
      <c r="B50" s="222"/>
      <c r="C50" s="224"/>
      <c r="D50" s="224"/>
      <c r="E50" s="222"/>
      <c r="F50" s="222"/>
      <c r="G50" s="225"/>
      <c r="H50" s="225"/>
    </row>
    <row r="51" spans="1:8" ht="12" customHeight="1">
      <c r="A51" s="222"/>
      <c r="B51" s="222"/>
      <c r="C51" s="224"/>
      <c r="D51" s="224"/>
      <c r="E51" s="222"/>
      <c r="F51" s="222"/>
      <c r="G51" s="225"/>
      <c r="H51" s="225"/>
    </row>
    <row r="52" spans="1:8" ht="12" customHeight="1">
      <c r="A52" s="222"/>
      <c r="B52" s="222"/>
      <c r="C52" s="224"/>
      <c r="D52" s="224"/>
      <c r="E52" s="222"/>
      <c r="F52" s="222"/>
      <c r="G52" s="225"/>
      <c r="H52" s="225"/>
    </row>
    <row r="53" spans="1:8" ht="12" customHeight="1">
      <c r="A53" s="222"/>
      <c r="B53" s="222"/>
      <c r="C53" s="224"/>
      <c r="D53" s="224"/>
      <c r="E53" s="222"/>
      <c r="F53" s="222"/>
      <c r="G53" s="225"/>
      <c r="H53" s="225"/>
    </row>
    <row r="54" spans="1:8" ht="12" customHeight="1">
      <c r="A54" s="222"/>
      <c r="B54" s="222"/>
      <c r="C54" s="224"/>
      <c r="D54" s="224"/>
      <c r="E54" s="222"/>
      <c r="F54" s="222"/>
      <c r="G54" s="225"/>
      <c r="H54" s="225"/>
    </row>
    <row r="55" spans="1:8" ht="12" customHeight="1">
      <c r="A55" s="222"/>
      <c r="B55" s="222"/>
      <c r="C55" s="224"/>
      <c r="D55" s="224"/>
      <c r="E55" s="222"/>
      <c r="F55" s="222"/>
      <c r="G55" s="225"/>
      <c r="H55" s="225"/>
    </row>
    <row r="56" spans="1:8" ht="12" customHeight="1">
      <c r="A56" s="222"/>
      <c r="B56" s="222"/>
      <c r="C56" s="224"/>
      <c r="D56" s="224"/>
      <c r="E56" s="222"/>
      <c r="F56" s="222"/>
      <c r="G56" s="225"/>
      <c r="H56" s="225"/>
    </row>
    <row r="57" spans="1:8" ht="12" customHeight="1">
      <c r="A57" s="222"/>
      <c r="B57" s="222"/>
      <c r="C57" s="224"/>
      <c r="D57" s="224"/>
      <c r="E57" s="222"/>
      <c r="F57" s="222"/>
      <c r="G57" s="225"/>
      <c r="H57" s="225"/>
    </row>
    <row r="58" spans="1:8" ht="12" customHeight="1">
      <c r="A58" s="222"/>
      <c r="B58" s="222"/>
      <c r="C58" s="224"/>
      <c r="D58" s="224"/>
      <c r="E58" s="222"/>
      <c r="F58" s="222"/>
      <c r="G58" s="225"/>
      <c r="H58" s="225"/>
    </row>
    <row r="59" spans="1:8" ht="12" customHeight="1">
      <c r="A59" s="222"/>
      <c r="B59" s="222"/>
      <c r="C59" s="224"/>
      <c r="D59" s="224"/>
      <c r="E59" s="222"/>
      <c r="F59" s="222"/>
      <c r="G59" s="225"/>
      <c r="H59" s="225"/>
    </row>
    <row r="60" spans="1:8" ht="12" customHeight="1">
      <c r="A60" s="222"/>
      <c r="B60" s="222"/>
      <c r="C60" s="224"/>
      <c r="D60" s="224"/>
      <c r="E60" s="222"/>
      <c r="F60" s="222"/>
      <c r="G60" s="225"/>
      <c r="H60" s="225"/>
    </row>
    <row r="61" spans="1:8" ht="12" customHeight="1">
      <c r="A61" s="222"/>
      <c r="B61" s="222"/>
      <c r="C61" s="224"/>
      <c r="D61" s="224"/>
      <c r="E61" s="222"/>
      <c r="F61" s="222"/>
      <c r="G61" s="225"/>
      <c r="H61" s="225"/>
    </row>
    <row r="62" spans="1:8" ht="12" customHeight="1">
      <c r="A62" s="222"/>
      <c r="B62" s="222"/>
      <c r="C62" s="224"/>
      <c r="D62" s="224"/>
      <c r="E62" s="222"/>
      <c r="F62" s="222"/>
      <c r="G62" s="225"/>
      <c r="H62" s="225"/>
    </row>
    <row r="63" spans="1:8" ht="12" customHeight="1">
      <c r="A63" s="222"/>
      <c r="B63" s="222"/>
      <c r="C63" s="224"/>
      <c r="D63" s="224"/>
      <c r="E63" s="222"/>
      <c r="F63" s="222"/>
      <c r="G63" s="225"/>
      <c r="H63" s="225"/>
    </row>
    <row r="64" spans="1:8" ht="12" customHeight="1">
      <c r="A64" s="222"/>
      <c r="B64" s="222"/>
      <c r="C64" s="224"/>
      <c r="D64" s="224"/>
      <c r="E64" s="222"/>
      <c r="F64" s="222"/>
      <c r="G64" s="225"/>
      <c r="H64" s="225"/>
    </row>
    <row r="65" spans="1:8" ht="12" customHeight="1">
      <c r="A65" s="222"/>
      <c r="B65" s="222"/>
      <c r="C65" s="224"/>
      <c r="D65" s="224"/>
      <c r="E65" s="222"/>
      <c r="F65" s="222"/>
      <c r="G65" s="225"/>
      <c r="H65" s="225"/>
    </row>
    <row r="66" spans="1:8" ht="12" customHeight="1">
      <c r="A66" s="222"/>
      <c r="B66" s="222"/>
      <c r="C66" s="224"/>
      <c r="D66" s="224"/>
      <c r="E66" s="222"/>
      <c r="F66" s="222"/>
      <c r="G66" s="225"/>
      <c r="H66" s="225"/>
    </row>
    <row r="67" spans="1:8" ht="12" customHeight="1">
      <c r="A67" s="222"/>
      <c r="B67" s="222"/>
      <c r="C67" s="224"/>
      <c r="D67" s="224"/>
      <c r="E67" s="222"/>
      <c r="F67" s="222"/>
      <c r="G67" s="225"/>
      <c r="H67" s="225"/>
    </row>
    <row r="68" spans="1:8" ht="12" customHeight="1">
      <c r="A68" s="222"/>
      <c r="B68" s="222"/>
      <c r="C68" s="224"/>
      <c r="D68" s="224"/>
      <c r="E68" s="222"/>
      <c r="F68" s="222"/>
      <c r="G68" s="225"/>
      <c r="H68" s="225"/>
    </row>
    <row r="69" spans="1:8" ht="12" customHeight="1">
      <c r="A69" s="222"/>
      <c r="B69" s="222"/>
      <c r="C69" s="224"/>
      <c r="D69" s="224"/>
      <c r="E69" s="222"/>
      <c r="F69" s="222"/>
      <c r="G69" s="225"/>
      <c r="H69" s="225"/>
    </row>
    <row r="70" spans="1:8" ht="12" customHeight="1">
      <c r="A70" s="222"/>
      <c r="B70" s="222"/>
      <c r="C70" s="224"/>
      <c r="D70" s="224"/>
      <c r="E70" s="222"/>
      <c r="F70" s="222"/>
      <c r="G70" s="225"/>
      <c r="H70" s="225"/>
    </row>
    <row r="71" spans="1:8" ht="12" customHeight="1">
      <c r="A71" s="222"/>
      <c r="B71" s="222"/>
      <c r="C71" s="224"/>
      <c r="D71" s="224"/>
      <c r="E71" s="222"/>
      <c r="F71" s="222"/>
      <c r="G71" s="225"/>
      <c r="H71" s="225"/>
    </row>
    <row r="72" spans="1:8" ht="12" customHeight="1">
      <c r="A72" s="222"/>
      <c r="B72" s="222"/>
      <c r="C72" s="224"/>
      <c r="D72" s="224"/>
      <c r="E72" s="222"/>
      <c r="F72" s="222"/>
      <c r="G72" s="225"/>
      <c r="H72" s="225"/>
    </row>
    <row r="73" spans="1:8" ht="12" customHeight="1">
      <c r="A73" s="222"/>
      <c r="B73" s="222"/>
      <c r="C73" s="224"/>
      <c r="D73" s="224"/>
      <c r="E73" s="222"/>
      <c r="F73" s="222"/>
      <c r="G73" s="225"/>
      <c r="H73" s="225"/>
    </row>
    <row r="74" spans="1:8" ht="12" customHeight="1">
      <c r="A74" s="222"/>
      <c r="B74" s="222"/>
      <c r="C74" s="224"/>
      <c r="D74" s="224"/>
      <c r="E74" s="222"/>
      <c r="F74" s="222"/>
      <c r="G74" s="225"/>
      <c r="H74" s="225"/>
    </row>
    <row r="75" spans="1:8" ht="12" customHeight="1">
      <c r="A75" s="222"/>
      <c r="B75" s="222"/>
      <c r="C75" s="224"/>
      <c r="D75" s="224"/>
      <c r="E75" s="222"/>
      <c r="F75" s="222"/>
      <c r="G75" s="225"/>
      <c r="H75" s="225"/>
    </row>
    <row r="76" spans="1:8" ht="12" customHeight="1">
      <c r="A76" s="222"/>
      <c r="B76" s="222"/>
      <c r="C76" s="224"/>
      <c r="D76" s="224"/>
      <c r="E76" s="222"/>
      <c r="F76" s="222"/>
      <c r="G76" s="225"/>
      <c r="H76" s="225"/>
    </row>
    <row r="77" spans="1:8" ht="12" customHeight="1">
      <c r="A77" s="222"/>
      <c r="B77" s="222"/>
      <c r="C77" s="224"/>
      <c r="D77" s="224"/>
      <c r="E77" s="222"/>
      <c r="F77" s="222"/>
      <c r="G77" s="225"/>
      <c r="H77" s="225"/>
    </row>
    <row r="78" spans="1:8" ht="12" customHeight="1">
      <c r="A78" s="222"/>
      <c r="B78" s="222"/>
      <c r="C78" s="224"/>
      <c r="D78" s="224"/>
      <c r="E78" s="222"/>
      <c r="F78" s="222"/>
      <c r="G78" s="225"/>
      <c r="H78" s="225"/>
    </row>
    <row r="79" spans="1:8" ht="12" customHeight="1">
      <c r="A79" s="222"/>
      <c r="B79" s="222"/>
      <c r="C79" s="224"/>
      <c r="D79" s="224"/>
      <c r="E79" s="222"/>
      <c r="F79" s="222"/>
      <c r="G79" s="225"/>
      <c r="H79" s="225"/>
    </row>
    <row r="80" spans="1:8" ht="12" customHeight="1">
      <c r="A80" s="222"/>
      <c r="B80" s="222"/>
      <c r="C80" s="224"/>
      <c r="D80" s="224"/>
      <c r="E80" s="222"/>
      <c r="F80" s="222"/>
      <c r="G80" s="225"/>
      <c r="H80" s="225"/>
    </row>
    <row r="81" spans="1:8" ht="12" customHeight="1">
      <c r="A81" s="222"/>
      <c r="B81" s="222"/>
      <c r="C81" s="224"/>
      <c r="D81" s="224"/>
      <c r="E81" s="222"/>
      <c r="F81" s="222"/>
      <c r="G81" s="225"/>
      <c r="H81" s="225"/>
    </row>
    <row r="82" spans="1:8" ht="12" customHeight="1">
      <c r="A82" s="222"/>
      <c r="B82" s="222"/>
      <c r="C82" s="224"/>
      <c r="D82" s="224"/>
      <c r="E82" s="222"/>
      <c r="F82" s="222"/>
      <c r="G82" s="225"/>
      <c r="H82" s="225"/>
    </row>
    <row r="83" spans="1:8" ht="12" customHeight="1">
      <c r="A83" s="222"/>
      <c r="B83" s="222"/>
      <c r="C83" s="224"/>
      <c r="D83" s="224"/>
      <c r="E83" s="222"/>
      <c r="F83" s="222"/>
      <c r="G83" s="225"/>
      <c r="H83" s="225"/>
    </row>
    <row r="84" spans="1:8" ht="12" customHeight="1">
      <c r="A84" s="222"/>
      <c r="B84" s="222"/>
      <c r="C84" s="224"/>
      <c r="D84" s="224"/>
      <c r="E84" s="222"/>
      <c r="F84" s="222"/>
      <c r="G84" s="225"/>
      <c r="H84" s="225"/>
    </row>
    <row r="85" spans="1:8" ht="12" customHeight="1">
      <c r="A85" s="222"/>
      <c r="B85" s="222"/>
      <c r="C85" s="224"/>
      <c r="D85" s="224"/>
      <c r="E85" s="222"/>
      <c r="F85" s="222"/>
      <c r="G85" s="225"/>
      <c r="H85" s="225"/>
    </row>
    <row r="86" spans="1:8" ht="12" customHeight="1">
      <c r="A86" s="222"/>
      <c r="B86" s="222"/>
      <c r="C86" s="224"/>
      <c r="D86" s="224"/>
      <c r="E86" s="222"/>
      <c r="F86" s="222"/>
      <c r="G86" s="225"/>
      <c r="H86" s="225"/>
    </row>
    <row r="87" spans="1:8" ht="12" customHeight="1">
      <c r="A87" s="222"/>
      <c r="B87" s="222"/>
      <c r="C87" s="224"/>
      <c r="D87" s="224"/>
      <c r="E87" s="222"/>
      <c r="F87" s="222"/>
      <c r="G87" s="225"/>
      <c r="H87" s="225"/>
    </row>
    <row r="88" spans="1:8" ht="12" customHeight="1">
      <c r="A88" s="222"/>
      <c r="B88" s="222"/>
      <c r="C88" s="224"/>
      <c r="D88" s="224"/>
      <c r="E88" s="222"/>
      <c r="F88" s="222"/>
      <c r="G88" s="225"/>
      <c r="H88" s="225"/>
    </row>
    <row r="89" spans="1:8" ht="12" customHeight="1">
      <c r="A89" s="222"/>
      <c r="B89" s="222"/>
      <c r="C89" s="224"/>
      <c r="D89" s="224"/>
      <c r="E89" s="222"/>
      <c r="F89" s="222"/>
      <c r="G89" s="225"/>
      <c r="H89" s="225"/>
    </row>
    <row r="90" spans="1:8" ht="12" customHeight="1">
      <c r="A90" s="222"/>
      <c r="B90" s="222"/>
      <c r="C90" s="224"/>
      <c r="D90" s="224"/>
      <c r="E90" s="222"/>
      <c r="F90" s="222"/>
      <c r="G90" s="225"/>
      <c r="H90" s="225"/>
    </row>
    <row r="91" spans="1:8" ht="12" customHeight="1">
      <c r="A91" s="222"/>
      <c r="B91" s="222"/>
      <c r="C91" s="224"/>
      <c r="D91" s="224"/>
      <c r="E91" s="222"/>
      <c r="F91" s="222"/>
      <c r="G91" s="225"/>
      <c r="H91" s="225"/>
    </row>
    <row r="92" spans="1:8" ht="12" customHeight="1">
      <c r="A92" s="222"/>
      <c r="B92" s="222"/>
      <c r="C92" s="224"/>
      <c r="D92" s="224"/>
      <c r="E92" s="222"/>
      <c r="F92" s="222"/>
      <c r="G92" s="225"/>
      <c r="H92" s="225"/>
    </row>
    <row r="93" spans="1:8" ht="12" customHeight="1">
      <c r="A93" s="222"/>
      <c r="B93" s="222"/>
      <c r="C93" s="224"/>
      <c r="D93" s="224"/>
      <c r="E93" s="222"/>
      <c r="F93" s="222"/>
      <c r="G93" s="225"/>
      <c r="H93" s="225"/>
    </row>
    <row r="94" spans="1:8" ht="12" customHeight="1">
      <c r="A94" s="222"/>
      <c r="B94" s="222"/>
      <c r="C94" s="224"/>
      <c r="D94" s="224"/>
      <c r="E94" s="222"/>
      <c r="F94" s="222"/>
      <c r="G94" s="225"/>
      <c r="H94" s="225"/>
    </row>
    <row r="95" spans="1:8" ht="12" customHeight="1">
      <c r="A95" s="222"/>
      <c r="B95" s="222"/>
      <c r="C95" s="224"/>
      <c r="D95" s="224"/>
      <c r="E95" s="222"/>
      <c r="F95" s="222"/>
      <c r="G95" s="225"/>
      <c r="H95" s="225"/>
    </row>
    <row r="96" spans="1:8" ht="12" customHeight="1">
      <c r="A96" s="222"/>
      <c r="B96" s="222"/>
      <c r="C96" s="224"/>
      <c r="D96" s="224"/>
      <c r="E96" s="222"/>
      <c r="F96" s="222"/>
      <c r="G96" s="225"/>
      <c r="H96" s="225"/>
    </row>
    <row r="97" spans="1:8" ht="12" customHeight="1">
      <c r="A97" s="222"/>
      <c r="B97" s="222"/>
      <c r="C97" s="224"/>
      <c r="D97" s="224"/>
      <c r="E97" s="222"/>
      <c r="F97" s="222"/>
      <c r="G97" s="225"/>
      <c r="H97" s="225"/>
    </row>
    <row r="98" spans="1:8" ht="12" customHeight="1">
      <c r="A98" s="222"/>
      <c r="B98" s="222"/>
      <c r="C98" s="224"/>
      <c r="D98" s="224"/>
      <c r="E98" s="222"/>
      <c r="F98" s="222"/>
      <c r="G98" s="225"/>
      <c r="H98" s="225"/>
    </row>
    <row r="99" spans="1:8" ht="12" customHeight="1">
      <c r="A99" s="222"/>
      <c r="B99" s="222"/>
      <c r="C99" s="224"/>
      <c r="D99" s="224"/>
      <c r="E99" s="222"/>
      <c r="F99" s="222"/>
      <c r="G99" s="225"/>
      <c r="H99" s="225"/>
    </row>
    <row r="100" spans="1:8" ht="12" customHeight="1">
      <c r="A100" s="222"/>
      <c r="B100" s="222"/>
      <c r="C100" s="224"/>
      <c r="D100" s="224"/>
      <c r="E100" s="222"/>
      <c r="F100" s="222"/>
      <c r="G100" s="225"/>
      <c r="H100" s="225"/>
    </row>
    <row r="101" spans="1:8" ht="12" customHeight="1">
      <c r="A101" s="222"/>
      <c r="B101" s="222"/>
      <c r="C101" s="224"/>
      <c r="D101" s="224"/>
      <c r="E101" s="222"/>
      <c r="F101" s="222"/>
      <c r="G101" s="225"/>
      <c r="H101" s="225"/>
    </row>
    <row r="102" spans="1:8" ht="12" customHeight="1">
      <c r="A102" s="222"/>
      <c r="B102" s="222"/>
      <c r="C102" s="224"/>
      <c r="D102" s="224"/>
      <c r="E102" s="222"/>
      <c r="F102" s="222"/>
      <c r="G102" s="225"/>
      <c r="H102" s="225"/>
    </row>
    <row r="103" spans="1:6" ht="12" customHeight="1">
      <c r="A103" s="222"/>
      <c r="B103" s="222"/>
      <c r="C103" s="226"/>
      <c r="D103" s="226"/>
      <c r="E103" s="222"/>
      <c r="F103" s="222"/>
    </row>
    <row r="104" spans="1:6" ht="12" customHeight="1">
      <c r="A104" s="222"/>
      <c r="B104" s="222"/>
      <c r="C104" s="226"/>
      <c r="D104" s="226"/>
      <c r="E104" s="222"/>
      <c r="F104" s="222"/>
    </row>
    <row r="105" spans="1:6" ht="12" customHeight="1">
      <c r="A105" s="222"/>
      <c r="B105" s="222"/>
      <c r="C105" s="226"/>
      <c r="D105" s="226"/>
      <c r="E105" s="222"/>
      <c r="F105" s="222"/>
    </row>
    <row r="106" spans="1:6" ht="12" customHeight="1">
      <c r="A106" s="222"/>
      <c r="B106" s="222"/>
      <c r="C106" s="226"/>
      <c r="D106" s="226"/>
      <c r="E106" s="222"/>
      <c r="F106" s="222"/>
    </row>
    <row r="107" spans="1:6" ht="12" customHeight="1">
      <c r="A107" s="222"/>
      <c r="B107" s="222"/>
      <c r="C107" s="226"/>
      <c r="D107" s="226"/>
      <c r="E107" s="222"/>
      <c r="F107" s="222"/>
    </row>
    <row r="108" spans="1:6" ht="12" customHeight="1">
      <c r="A108" s="222"/>
      <c r="B108" s="222"/>
      <c r="C108" s="226"/>
      <c r="D108" s="226"/>
      <c r="E108" s="222"/>
      <c r="F108" s="222"/>
    </row>
    <row r="109" spans="1:6" ht="12" customHeight="1">
      <c r="A109" s="222"/>
      <c r="B109" s="222"/>
      <c r="C109" s="226"/>
      <c r="D109" s="226"/>
      <c r="E109" s="222"/>
      <c r="F109" s="222"/>
    </row>
    <row r="110" spans="1:6" ht="12" customHeight="1">
      <c r="A110" s="222"/>
      <c r="B110" s="222"/>
      <c r="C110" s="226"/>
      <c r="D110" s="226"/>
      <c r="E110" s="222"/>
      <c r="F110" s="222"/>
    </row>
    <row r="111" spans="1:6" ht="12" customHeight="1">
      <c r="A111" s="222"/>
      <c r="B111" s="222"/>
      <c r="C111" s="226"/>
      <c r="D111" s="226"/>
      <c r="E111" s="222"/>
      <c r="F111" s="222"/>
    </row>
    <row r="112" spans="1:6" ht="12" customHeight="1">
      <c r="A112" s="222"/>
      <c r="B112" s="222"/>
      <c r="C112" s="226"/>
      <c r="D112" s="226"/>
      <c r="E112" s="222"/>
      <c r="F112" s="222"/>
    </row>
    <row r="113" spans="1:6" ht="12" customHeight="1">
      <c r="A113" s="222"/>
      <c r="B113" s="222"/>
      <c r="C113" s="226"/>
      <c r="D113" s="226"/>
      <c r="E113" s="222"/>
      <c r="F113" s="222"/>
    </row>
    <row r="114" spans="1:6" ht="12" customHeight="1">
      <c r="A114" s="222"/>
      <c r="B114" s="222"/>
      <c r="C114" s="226"/>
      <c r="D114" s="226"/>
      <c r="E114" s="222"/>
      <c r="F114" s="222"/>
    </row>
    <row r="115" spans="1:6" ht="12" customHeight="1">
      <c r="A115" s="222"/>
      <c r="B115" s="222"/>
      <c r="C115" s="226"/>
      <c r="D115" s="226"/>
      <c r="E115" s="222"/>
      <c r="F115" s="222"/>
    </row>
    <row r="116" spans="1:6" ht="12" customHeight="1">
      <c r="A116" s="222"/>
      <c r="B116" s="222"/>
      <c r="C116" s="226"/>
      <c r="D116" s="226"/>
      <c r="E116" s="222"/>
      <c r="F116" s="222"/>
    </row>
    <row r="117" spans="1:6" ht="12" customHeight="1">
      <c r="A117" s="222"/>
      <c r="B117" s="222"/>
      <c r="C117" s="226"/>
      <c r="D117" s="226"/>
      <c r="E117" s="222"/>
      <c r="F117" s="222"/>
    </row>
    <row r="118" spans="1:6" ht="12" customHeight="1">
      <c r="A118" s="222"/>
      <c r="B118" s="222"/>
      <c r="C118" s="226"/>
      <c r="D118" s="226"/>
      <c r="E118" s="222"/>
      <c r="F118" s="222"/>
    </row>
    <row r="119" spans="1:6" ht="12" customHeight="1">
      <c r="A119" s="222"/>
      <c r="B119" s="222"/>
      <c r="C119" s="226"/>
      <c r="D119" s="226"/>
      <c r="E119" s="222"/>
      <c r="F119" s="222"/>
    </row>
    <row r="120" spans="1:6" ht="12" customHeight="1">
      <c r="A120" s="222"/>
      <c r="B120" s="222"/>
      <c r="C120" s="226"/>
      <c r="D120" s="226"/>
      <c r="E120" s="222"/>
      <c r="F120" s="222"/>
    </row>
    <row r="121" spans="1:6" ht="12" customHeight="1">
      <c r="A121" s="222"/>
      <c r="B121" s="222"/>
      <c r="C121" s="226"/>
      <c r="D121" s="226"/>
      <c r="E121" s="222"/>
      <c r="F121" s="222"/>
    </row>
    <row r="122" spans="1:6" ht="12" customHeight="1">
      <c r="A122" s="222"/>
      <c r="B122" s="222"/>
      <c r="C122" s="226"/>
      <c r="D122" s="226"/>
      <c r="E122" s="222"/>
      <c r="F122" s="222"/>
    </row>
    <row r="123" spans="1:6" ht="12" customHeight="1">
      <c r="A123" s="222"/>
      <c r="B123" s="222"/>
      <c r="C123" s="226"/>
      <c r="D123" s="226"/>
      <c r="E123" s="222"/>
      <c r="F123" s="222"/>
    </row>
    <row r="124" spans="1:6" ht="12" customHeight="1">
      <c r="A124" s="222"/>
      <c r="B124" s="222"/>
      <c r="C124" s="226"/>
      <c r="D124" s="226"/>
      <c r="E124" s="222"/>
      <c r="F124" s="222"/>
    </row>
    <row r="125" spans="1:6" ht="12" customHeight="1">
      <c r="A125" s="222"/>
      <c r="B125" s="222"/>
      <c r="C125" s="226"/>
      <c r="D125" s="226"/>
      <c r="E125" s="222"/>
      <c r="F125" s="222"/>
    </row>
    <row r="126" spans="1:6" ht="12" customHeight="1">
      <c r="A126" s="222"/>
      <c r="B126" s="222"/>
      <c r="C126" s="226"/>
      <c r="D126" s="226"/>
      <c r="E126" s="222"/>
      <c r="F126" s="222"/>
    </row>
    <row r="127" spans="1:6" ht="12" customHeight="1">
      <c r="A127" s="222"/>
      <c r="B127" s="222"/>
      <c r="C127" s="226"/>
      <c r="D127" s="226"/>
      <c r="E127" s="222"/>
      <c r="F127" s="222"/>
    </row>
    <row r="128" spans="1:6" ht="12" customHeight="1">
      <c r="A128" s="222"/>
      <c r="B128" s="222"/>
      <c r="C128" s="226"/>
      <c r="D128" s="226"/>
      <c r="E128" s="222"/>
      <c r="F128" s="222"/>
    </row>
    <row r="129" spans="1:6" ht="12" customHeight="1">
      <c r="A129" s="222"/>
      <c r="B129" s="222"/>
      <c r="C129" s="226"/>
      <c r="D129" s="226"/>
      <c r="E129" s="222"/>
      <c r="F129" s="222"/>
    </row>
    <row r="130" spans="1:6" ht="12" customHeight="1">
      <c r="A130" s="222"/>
      <c r="B130" s="222"/>
      <c r="C130" s="226"/>
      <c r="D130" s="226"/>
      <c r="E130" s="222"/>
      <c r="F130" s="222"/>
    </row>
    <row r="131" spans="1:6" ht="12" customHeight="1">
      <c r="A131" s="222"/>
      <c r="B131" s="222"/>
      <c r="C131" s="226"/>
      <c r="D131" s="226"/>
      <c r="E131" s="222"/>
      <c r="F131" s="222"/>
    </row>
    <row r="132" spans="1:6" ht="12" customHeight="1">
      <c r="A132" s="222"/>
      <c r="B132" s="222"/>
      <c r="C132" s="226"/>
      <c r="D132" s="226"/>
      <c r="E132" s="222"/>
      <c r="F132" s="222"/>
    </row>
    <row r="133" spans="1:6" ht="12" customHeight="1">
      <c r="A133" s="222"/>
      <c r="B133" s="222"/>
      <c r="C133" s="226"/>
      <c r="D133" s="226"/>
      <c r="E133" s="222"/>
      <c r="F133" s="222"/>
    </row>
    <row r="134" spans="1:6" ht="12" customHeight="1">
      <c r="A134" s="222"/>
      <c r="B134" s="222"/>
      <c r="C134" s="226"/>
      <c r="D134" s="226"/>
      <c r="E134" s="222"/>
      <c r="F134" s="222"/>
    </row>
    <row r="135" spans="1:6" ht="12" customHeight="1">
      <c r="A135" s="222"/>
      <c r="B135" s="222"/>
      <c r="C135" s="226"/>
      <c r="D135" s="226"/>
      <c r="E135" s="222"/>
      <c r="F135" s="222"/>
    </row>
    <row r="136" spans="1:6" ht="12" customHeight="1">
      <c r="A136" s="222"/>
      <c r="B136" s="222"/>
      <c r="C136" s="226"/>
      <c r="D136" s="226"/>
      <c r="E136" s="222"/>
      <c r="F136" s="222"/>
    </row>
    <row r="137" spans="1:6" ht="12" customHeight="1">
      <c r="A137" s="222"/>
      <c r="B137" s="222"/>
      <c r="C137" s="226"/>
      <c r="D137" s="226"/>
      <c r="E137" s="222"/>
      <c r="F137" s="222"/>
    </row>
    <row r="138" spans="1:6" ht="12" customHeight="1">
      <c r="A138" s="222"/>
      <c r="B138" s="222"/>
      <c r="C138" s="226"/>
      <c r="D138" s="226"/>
      <c r="E138" s="222"/>
      <c r="F138" s="222"/>
    </row>
    <row r="139" spans="1:6" ht="12" customHeight="1">
      <c r="A139" s="222"/>
      <c r="B139" s="222"/>
      <c r="C139" s="226"/>
      <c r="D139" s="226"/>
      <c r="E139" s="222"/>
      <c r="F139" s="222"/>
    </row>
    <row r="140" spans="1:6" ht="12" customHeight="1">
      <c r="A140" s="222"/>
      <c r="B140" s="222"/>
      <c r="C140" s="226"/>
      <c r="D140" s="226"/>
      <c r="E140" s="222"/>
      <c r="F140" s="222"/>
    </row>
    <row r="141" spans="1:6" ht="12" customHeight="1">
      <c r="A141" s="222"/>
      <c r="B141" s="222"/>
      <c r="C141" s="226"/>
      <c r="D141" s="226"/>
      <c r="E141" s="222"/>
      <c r="F141" s="222"/>
    </row>
    <row r="142" spans="1:6" ht="12" customHeight="1">
      <c r="A142" s="222"/>
      <c r="B142" s="222"/>
      <c r="C142" s="226"/>
      <c r="D142" s="226"/>
      <c r="E142" s="222"/>
      <c r="F142" s="222"/>
    </row>
    <row r="143" spans="1:6" ht="12" customHeight="1">
      <c r="A143" s="222"/>
      <c r="B143" s="222"/>
      <c r="C143" s="226"/>
      <c r="D143" s="226"/>
      <c r="E143" s="222"/>
      <c r="F143" s="222"/>
    </row>
    <row r="144" spans="1:6" ht="12" customHeight="1">
      <c r="A144" s="222"/>
      <c r="B144" s="222"/>
      <c r="C144" s="226"/>
      <c r="D144" s="226"/>
      <c r="E144" s="222"/>
      <c r="F144" s="222"/>
    </row>
    <row r="145" spans="1:6" ht="12" customHeight="1">
      <c r="A145" s="222"/>
      <c r="B145" s="222"/>
      <c r="C145" s="226"/>
      <c r="D145" s="226"/>
      <c r="E145" s="222"/>
      <c r="F145" s="222"/>
    </row>
    <row r="146" spans="1:6" ht="12" customHeight="1">
      <c r="A146" s="222"/>
      <c r="B146" s="222"/>
      <c r="C146" s="226"/>
      <c r="D146" s="226"/>
      <c r="E146" s="222"/>
      <c r="F146" s="222"/>
    </row>
    <row r="147" spans="1:6" ht="12" customHeight="1">
      <c r="A147" s="222"/>
      <c r="B147" s="222"/>
      <c r="C147" s="226"/>
      <c r="D147" s="226"/>
      <c r="E147" s="222"/>
      <c r="F147" s="222"/>
    </row>
    <row r="148" spans="1:6" ht="12" customHeight="1">
      <c r="A148" s="222"/>
      <c r="B148" s="222"/>
      <c r="C148" s="226"/>
      <c r="D148" s="226"/>
      <c r="E148" s="222"/>
      <c r="F148" s="222"/>
    </row>
    <row r="149" spans="1:6" ht="12" customHeight="1">
      <c r="A149" s="222"/>
      <c r="B149" s="222"/>
      <c r="C149" s="226"/>
      <c r="D149" s="226"/>
      <c r="E149" s="222"/>
      <c r="F149" s="222"/>
    </row>
    <row r="150" spans="1:6" ht="12" customHeight="1">
      <c r="A150" s="222"/>
      <c r="B150" s="222"/>
      <c r="C150" s="226"/>
      <c r="D150" s="226"/>
      <c r="E150" s="222"/>
      <c r="F150" s="222"/>
    </row>
    <row r="151" spans="1:6" ht="12" customHeight="1">
      <c r="A151" s="222"/>
      <c r="B151" s="222"/>
      <c r="C151" s="226"/>
      <c r="D151" s="226"/>
      <c r="E151" s="222"/>
      <c r="F151" s="222"/>
    </row>
    <row r="152" spans="1:6" ht="12" customHeight="1">
      <c r="A152" s="222"/>
      <c r="B152" s="222"/>
      <c r="C152" s="226"/>
      <c r="D152" s="226"/>
      <c r="E152" s="222"/>
      <c r="F152" s="222"/>
    </row>
    <row r="153" spans="1:6" ht="12" customHeight="1">
      <c r="A153" s="222"/>
      <c r="B153" s="222"/>
      <c r="C153" s="226"/>
      <c r="D153" s="226"/>
      <c r="E153" s="222"/>
      <c r="F153" s="222"/>
    </row>
    <row r="154" spans="1:6" ht="12" customHeight="1">
      <c r="A154" s="222"/>
      <c r="B154" s="222"/>
      <c r="C154" s="226"/>
      <c r="D154" s="226"/>
      <c r="E154" s="222"/>
      <c r="F154" s="222"/>
    </row>
    <row r="155" spans="1:6" ht="12" customHeight="1">
      <c r="A155" s="222"/>
      <c r="B155" s="222"/>
      <c r="C155" s="226"/>
      <c r="D155" s="226"/>
      <c r="E155" s="222"/>
      <c r="F155" s="222"/>
    </row>
    <row r="156" spans="1:6" ht="12" customHeight="1">
      <c r="A156" s="222"/>
      <c r="B156" s="222"/>
      <c r="C156" s="226"/>
      <c r="D156" s="226"/>
      <c r="E156" s="222"/>
      <c r="F156" s="222"/>
    </row>
    <row r="157" spans="1:6" ht="12" customHeight="1">
      <c r="A157" s="222"/>
      <c r="B157" s="222"/>
      <c r="C157" s="226"/>
      <c r="D157" s="226"/>
      <c r="E157" s="222"/>
      <c r="F157" s="222"/>
    </row>
    <row r="158" spans="1:6" ht="12" customHeight="1">
      <c r="A158" s="222"/>
      <c r="B158" s="222"/>
      <c r="C158" s="226"/>
      <c r="D158" s="226"/>
      <c r="E158" s="222"/>
      <c r="F158" s="222"/>
    </row>
    <row r="159" spans="1:6" ht="12" customHeight="1">
      <c r="A159" s="222"/>
      <c r="B159" s="222"/>
      <c r="C159" s="226"/>
      <c r="D159" s="226"/>
      <c r="E159" s="222"/>
      <c r="F159" s="222"/>
    </row>
    <row r="160" spans="1:6" ht="12" customHeight="1">
      <c r="A160" s="222"/>
      <c r="B160" s="222"/>
      <c r="C160" s="226"/>
      <c r="D160" s="226"/>
      <c r="E160" s="222"/>
      <c r="F160" s="222"/>
    </row>
    <row r="161" spans="1:6" ht="12" customHeight="1">
      <c r="A161" s="222"/>
      <c r="B161" s="222"/>
      <c r="C161" s="226"/>
      <c r="D161" s="226"/>
      <c r="E161" s="222"/>
      <c r="F161" s="222"/>
    </row>
    <row r="162" spans="1:6" ht="12" customHeight="1">
      <c r="A162" s="222"/>
      <c r="B162" s="222"/>
      <c r="C162" s="226"/>
      <c r="D162" s="226"/>
      <c r="E162" s="222"/>
      <c r="F162" s="222"/>
    </row>
    <row r="163" spans="1:6" ht="12" customHeight="1">
      <c r="A163" s="222"/>
      <c r="B163" s="222"/>
      <c r="C163" s="226"/>
      <c r="D163" s="226"/>
      <c r="E163" s="222"/>
      <c r="F163" s="222"/>
    </row>
    <row r="164" spans="1:6" ht="12" customHeight="1">
      <c r="A164" s="222"/>
      <c r="B164" s="222"/>
      <c r="C164" s="226"/>
      <c r="D164" s="226"/>
      <c r="E164" s="222"/>
      <c r="F164" s="222"/>
    </row>
    <row r="165" spans="1:6" ht="12" customHeight="1">
      <c r="A165" s="222"/>
      <c r="B165" s="222"/>
      <c r="C165" s="226"/>
      <c r="D165" s="226"/>
      <c r="E165" s="222"/>
      <c r="F165" s="222"/>
    </row>
    <row r="166" spans="1:6" ht="12" customHeight="1">
      <c r="A166" s="222"/>
      <c r="B166" s="222"/>
      <c r="C166" s="226"/>
      <c r="D166" s="226"/>
      <c r="E166" s="222"/>
      <c r="F166" s="222"/>
    </row>
    <row r="167" spans="1:6" ht="12" customHeight="1">
      <c r="A167" s="222"/>
      <c r="B167" s="222"/>
      <c r="C167" s="226"/>
      <c r="D167" s="226"/>
      <c r="E167" s="222"/>
      <c r="F167" s="222"/>
    </row>
    <row r="168" spans="1:6" ht="12" customHeight="1">
      <c r="A168" s="222"/>
      <c r="B168" s="222"/>
      <c r="C168" s="226"/>
      <c r="D168" s="226"/>
      <c r="E168" s="222"/>
      <c r="F168" s="222"/>
    </row>
    <row r="169" spans="1:6" ht="12" customHeight="1">
      <c r="A169" s="222"/>
      <c r="B169" s="222"/>
      <c r="C169" s="226"/>
      <c r="D169" s="226"/>
      <c r="E169" s="222"/>
      <c r="F169" s="222"/>
    </row>
    <row r="170" spans="1:6" ht="12" customHeight="1">
      <c r="A170" s="222"/>
      <c r="B170" s="222"/>
      <c r="C170" s="226"/>
      <c r="D170" s="226"/>
      <c r="E170" s="222"/>
      <c r="F170" s="222"/>
    </row>
    <row r="171" spans="1:6" ht="12" customHeight="1">
      <c r="A171" s="222"/>
      <c r="B171" s="222"/>
      <c r="C171" s="226"/>
      <c r="D171" s="226"/>
      <c r="E171" s="222"/>
      <c r="F171" s="222"/>
    </row>
    <row r="172" spans="1:6" ht="12" customHeight="1">
      <c r="A172" s="222"/>
      <c r="B172" s="222"/>
      <c r="C172" s="226"/>
      <c r="D172" s="226"/>
      <c r="E172" s="222"/>
      <c r="F172" s="222"/>
    </row>
    <row r="173" spans="1:6" ht="12" customHeight="1">
      <c r="A173" s="222"/>
      <c r="B173" s="222"/>
      <c r="C173" s="226"/>
      <c r="D173" s="226"/>
      <c r="E173" s="222"/>
      <c r="F173" s="222"/>
    </row>
    <row r="174" spans="1:6" ht="12" customHeight="1">
      <c r="A174" s="222"/>
      <c r="B174" s="222"/>
      <c r="C174" s="226"/>
      <c r="D174" s="226"/>
      <c r="E174" s="222"/>
      <c r="F174" s="222"/>
    </row>
    <row r="175" spans="1:6" ht="12" customHeight="1">
      <c r="A175" s="222"/>
      <c r="B175" s="222"/>
      <c r="C175" s="226"/>
      <c r="D175" s="226"/>
      <c r="E175" s="222"/>
      <c r="F175" s="222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D46" sqref="D46"/>
    </sheetView>
  </sheetViews>
  <sheetFormatPr defaultColWidth="8.00390625" defaultRowHeight="12.75"/>
  <cols>
    <col min="1" max="1" width="48.00390625" style="227" customWidth="1"/>
    <col min="2" max="2" width="33.421875" style="227" customWidth="1"/>
    <col min="3" max="3" width="18.140625" style="228" customWidth="1"/>
    <col min="4" max="4" width="15.140625" style="228" customWidth="1"/>
    <col min="5" max="5" width="9.140625" style="227" customWidth="1"/>
    <col min="6" max="6" width="10.7109375" style="227" customWidth="1"/>
    <col min="7" max="16384" width="8.28125" style="227" customWidth="1"/>
  </cols>
  <sheetData>
    <row r="1" spans="1:10" ht="12.75">
      <c r="A1" s="229"/>
      <c r="B1" s="229"/>
      <c r="C1" s="230"/>
      <c r="D1" s="230"/>
      <c r="E1" s="231"/>
      <c r="F1" s="231"/>
      <c r="G1" s="231"/>
      <c r="H1" s="231"/>
      <c r="I1" s="231"/>
      <c r="J1" s="231"/>
    </row>
    <row r="2" spans="1:10" ht="12" customHeight="1">
      <c r="A2" s="232" t="s">
        <v>392</v>
      </c>
      <c r="B2" s="232"/>
      <c r="C2" s="232"/>
      <c r="D2" s="232"/>
      <c r="E2" s="232"/>
      <c r="F2" s="232"/>
      <c r="G2" s="231"/>
      <c r="H2" s="231"/>
      <c r="I2" s="231"/>
      <c r="J2" s="231"/>
    </row>
    <row r="3" spans="1:10" ht="12.75">
      <c r="A3" s="232"/>
      <c r="B3" s="232"/>
      <c r="C3" s="233"/>
      <c r="D3" s="233"/>
      <c r="E3" s="234"/>
      <c r="F3" s="234"/>
      <c r="G3" s="231"/>
      <c r="H3" s="231"/>
      <c r="I3" s="231"/>
      <c r="J3" s="231"/>
    </row>
    <row r="4" spans="1:10" ht="12.75">
      <c r="A4" s="146" t="s">
        <v>393</v>
      </c>
      <c r="B4" s="146" t="s">
        <v>2</v>
      </c>
      <c r="C4" s="235" t="s">
        <v>3</v>
      </c>
      <c r="D4" s="148">
        <f>'справка №1-БАЛАНС'!H3</f>
        <v>121814067</v>
      </c>
      <c r="E4" s="234"/>
      <c r="F4" s="234"/>
      <c r="G4" s="231"/>
      <c r="H4" s="231"/>
      <c r="I4" s="231"/>
      <c r="J4" s="231"/>
    </row>
    <row r="5" spans="1:10" ht="12.75">
      <c r="A5" s="146" t="str">
        <f>+'справка №1-БАЛАНС'!A4</f>
        <v>Вид на отчета: консолидиран междинен</v>
      </c>
      <c r="B5" s="146" t="str">
        <f>'справка №1-БАЛАНС'!E4</f>
        <v>Консолидиран</v>
      </c>
      <c r="C5" s="236" t="s">
        <v>6</v>
      </c>
      <c r="D5" s="148" t="str">
        <f>'справка №1-БАЛАНС'!H4</f>
        <v> </v>
      </c>
      <c r="E5" s="231"/>
      <c r="F5" s="231"/>
      <c r="G5" s="231"/>
      <c r="H5" s="231"/>
      <c r="I5" s="231"/>
      <c r="J5" s="231"/>
    </row>
    <row r="6" spans="1:10" ht="14.25" customHeight="1">
      <c r="A6" s="145" t="s">
        <v>8</v>
      </c>
      <c r="B6" s="18" t="str">
        <f>+'справка №1-БАЛАНС'!E5</f>
        <v>От 01-01-2014 до 30-06-2014г.</v>
      </c>
      <c r="C6" s="18"/>
      <c r="D6" s="237" t="s">
        <v>283</v>
      </c>
      <c r="E6" s="231"/>
      <c r="F6" s="238"/>
      <c r="G6" s="231"/>
      <c r="H6" s="231"/>
      <c r="I6" s="231"/>
      <c r="J6" s="231"/>
    </row>
    <row r="7" spans="1:7" ht="22.5" customHeight="1">
      <c r="A7" s="239" t="s">
        <v>394</v>
      </c>
      <c r="B7" s="239" t="s">
        <v>12</v>
      </c>
      <c r="C7" s="240" t="s">
        <v>13</v>
      </c>
      <c r="D7" s="240" t="s">
        <v>17</v>
      </c>
      <c r="E7" s="241"/>
      <c r="F7" s="241"/>
      <c r="G7" s="231"/>
    </row>
    <row r="8" spans="1:7" ht="12.75">
      <c r="A8" s="239" t="s">
        <v>18</v>
      </c>
      <c r="B8" s="239" t="s">
        <v>19</v>
      </c>
      <c r="C8" s="242">
        <v>1</v>
      </c>
      <c r="D8" s="242">
        <v>2</v>
      </c>
      <c r="E8" s="241"/>
      <c r="F8" s="241"/>
      <c r="G8" s="231"/>
    </row>
    <row r="9" spans="1:7" ht="12.75">
      <c r="A9" s="243" t="s">
        <v>395</v>
      </c>
      <c r="B9" s="244"/>
      <c r="C9" s="245"/>
      <c r="D9" s="245"/>
      <c r="E9" s="246"/>
      <c r="F9" s="246"/>
      <c r="G9" s="231"/>
    </row>
    <row r="10" spans="1:7" ht="12.75">
      <c r="A10" s="247" t="s">
        <v>396</v>
      </c>
      <c r="B10" s="248" t="s">
        <v>397</v>
      </c>
      <c r="C10" s="249">
        <v>991</v>
      </c>
      <c r="D10" s="249">
        <v>926</v>
      </c>
      <c r="E10" s="246"/>
      <c r="F10" s="246"/>
      <c r="G10" s="231"/>
    </row>
    <row r="11" spans="1:13" ht="12.75">
      <c r="A11" s="247" t="s">
        <v>398</v>
      </c>
      <c r="B11" s="248" t="s">
        <v>399</v>
      </c>
      <c r="C11" s="249">
        <v>-808</v>
      </c>
      <c r="D11" s="249">
        <v>-911</v>
      </c>
      <c r="E11" s="250"/>
      <c r="F11" s="250"/>
      <c r="G11" s="251"/>
      <c r="H11" s="252"/>
      <c r="I11" s="252"/>
      <c r="J11" s="252"/>
      <c r="K11" s="252"/>
      <c r="L11" s="252"/>
      <c r="M11" s="252"/>
    </row>
    <row r="12" spans="1:13" ht="12.75">
      <c r="A12" s="247" t="s">
        <v>400</v>
      </c>
      <c r="B12" s="248" t="s">
        <v>401</v>
      </c>
      <c r="C12" s="249"/>
      <c r="D12" s="249"/>
      <c r="E12" s="250"/>
      <c r="F12" s="250"/>
      <c r="G12" s="251"/>
      <c r="H12" s="252"/>
      <c r="I12" s="252"/>
      <c r="J12" s="252"/>
      <c r="K12" s="252"/>
      <c r="L12" s="252"/>
      <c r="M12" s="252"/>
    </row>
    <row r="13" spans="1:13" ht="12" customHeight="1">
      <c r="A13" s="247" t="s">
        <v>402</v>
      </c>
      <c r="B13" s="248" t="s">
        <v>403</v>
      </c>
      <c r="C13" s="249">
        <v>-144</v>
      </c>
      <c r="D13" s="249">
        <v>-117</v>
      </c>
      <c r="E13" s="250"/>
      <c r="F13" s="250"/>
      <c r="G13" s="251"/>
      <c r="H13" s="252"/>
      <c r="I13" s="252"/>
      <c r="J13" s="252"/>
      <c r="K13" s="252"/>
      <c r="L13" s="252"/>
      <c r="M13" s="252"/>
    </row>
    <row r="14" spans="1:13" ht="12.75">
      <c r="A14" s="247" t="s">
        <v>404</v>
      </c>
      <c r="B14" s="248" t="s">
        <v>405</v>
      </c>
      <c r="C14" s="249">
        <v>-54</v>
      </c>
      <c r="D14" s="249">
        <v>-43</v>
      </c>
      <c r="E14" s="250"/>
      <c r="F14" s="250"/>
      <c r="G14" s="251"/>
      <c r="H14" s="252"/>
      <c r="I14" s="252"/>
      <c r="J14" s="252"/>
      <c r="K14" s="252"/>
      <c r="L14" s="252"/>
      <c r="M14" s="252"/>
    </row>
    <row r="15" spans="1:13" ht="12.75">
      <c r="A15" s="253" t="s">
        <v>406</v>
      </c>
      <c r="B15" s="248" t="s">
        <v>407</v>
      </c>
      <c r="C15" s="249">
        <v>-4</v>
      </c>
      <c r="D15" s="249"/>
      <c r="E15" s="250"/>
      <c r="F15" s="250"/>
      <c r="G15" s="251"/>
      <c r="H15" s="252"/>
      <c r="I15" s="252"/>
      <c r="J15" s="252"/>
      <c r="K15" s="252"/>
      <c r="L15" s="252"/>
      <c r="M15" s="252"/>
    </row>
    <row r="16" spans="1:13" ht="12.75">
      <c r="A16" s="254" t="s">
        <v>408</v>
      </c>
      <c r="B16" s="248" t="s">
        <v>409</v>
      </c>
      <c r="C16" s="249">
        <v>2</v>
      </c>
      <c r="D16" s="249">
        <v>1</v>
      </c>
      <c r="E16" s="250"/>
      <c r="F16" s="250"/>
      <c r="G16" s="251"/>
      <c r="H16" s="252"/>
      <c r="I16" s="252"/>
      <c r="J16" s="252"/>
      <c r="K16" s="252"/>
      <c r="L16" s="252"/>
      <c r="M16" s="252"/>
    </row>
    <row r="17" spans="1:13" ht="12.75">
      <c r="A17" s="247" t="s">
        <v>410</v>
      </c>
      <c r="B17" s="248" t="s">
        <v>411</v>
      </c>
      <c r="C17" s="249">
        <v>-14</v>
      </c>
      <c r="D17" s="249">
        <v>-15</v>
      </c>
      <c r="E17" s="250"/>
      <c r="F17" s="250"/>
      <c r="G17" s="251"/>
      <c r="H17" s="252"/>
      <c r="I17" s="252"/>
      <c r="J17" s="252"/>
      <c r="K17" s="252"/>
      <c r="L17" s="252"/>
      <c r="M17" s="252"/>
    </row>
    <row r="18" spans="1:13" ht="12.75">
      <c r="A18" s="253" t="s">
        <v>412</v>
      </c>
      <c r="B18" s="255" t="s">
        <v>413</v>
      </c>
      <c r="C18" s="249"/>
      <c r="D18" s="249"/>
      <c r="E18" s="250"/>
      <c r="F18" s="250"/>
      <c r="G18" s="251"/>
      <c r="H18" s="252"/>
      <c r="I18" s="252"/>
      <c r="J18" s="252"/>
      <c r="K18" s="252"/>
      <c r="L18" s="252"/>
      <c r="M18" s="252"/>
    </row>
    <row r="19" spans="1:13" ht="12.75">
      <c r="A19" s="247" t="s">
        <v>414</v>
      </c>
      <c r="B19" s="248" t="s">
        <v>415</v>
      </c>
      <c r="C19" s="249">
        <v>2</v>
      </c>
      <c r="D19" s="249">
        <v>77</v>
      </c>
      <c r="E19" s="250"/>
      <c r="F19" s="250"/>
      <c r="G19" s="251"/>
      <c r="H19" s="252"/>
      <c r="I19" s="252"/>
      <c r="J19" s="252"/>
      <c r="K19" s="252"/>
      <c r="L19" s="252"/>
      <c r="M19" s="252"/>
    </row>
    <row r="20" spans="1:13" ht="12.75">
      <c r="A20" s="256" t="s">
        <v>416</v>
      </c>
      <c r="B20" s="257" t="s">
        <v>417</v>
      </c>
      <c r="C20" s="245">
        <f>SUM(C10:C19)</f>
        <v>-29</v>
      </c>
      <c r="D20" s="245">
        <f>SUM(D10:D19)</f>
        <v>-82</v>
      </c>
      <c r="E20" s="250"/>
      <c r="F20" s="250"/>
      <c r="G20" s="251"/>
      <c r="H20" s="252"/>
      <c r="I20" s="252"/>
      <c r="J20" s="252"/>
      <c r="K20" s="252"/>
      <c r="L20" s="252"/>
      <c r="M20" s="252"/>
    </row>
    <row r="21" spans="1:13" ht="12.75">
      <c r="A21" s="243" t="s">
        <v>418</v>
      </c>
      <c r="B21" s="258"/>
      <c r="C21" s="245"/>
      <c r="D21" s="245"/>
      <c r="E21" s="250"/>
      <c r="F21" s="250"/>
      <c r="G21" s="251"/>
      <c r="H21" s="252"/>
      <c r="I21" s="252"/>
      <c r="J21" s="252"/>
      <c r="K21" s="252"/>
      <c r="L21" s="252"/>
      <c r="M21" s="252"/>
    </row>
    <row r="22" spans="1:13" ht="12.75">
      <c r="A22" s="247" t="s">
        <v>419</v>
      </c>
      <c r="B22" s="248" t="s">
        <v>420</v>
      </c>
      <c r="C22" s="249">
        <v>-16</v>
      </c>
      <c r="D22" s="249"/>
      <c r="E22" s="250"/>
      <c r="F22" s="250"/>
      <c r="G22" s="251"/>
      <c r="H22" s="252"/>
      <c r="I22" s="252"/>
      <c r="J22" s="252"/>
      <c r="K22" s="252"/>
      <c r="L22" s="252"/>
      <c r="M22" s="252"/>
    </row>
    <row r="23" spans="1:13" ht="12.75">
      <c r="A23" s="247" t="s">
        <v>421</v>
      </c>
      <c r="B23" s="248" t="s">
        <v>422</v>
      </c>
      <c r="C23" s="249"/>
      <c r="D23" s="249">
        <v>120</v>
      </c>
      <c r="E23" s="250"/>
      <c r="F23" s="250"/>
      <c r="G23" s="251"/>
      <c r="H23" s="252"/>
      <c r="I23" s="252"/>
      <c r="J23" s="252"/>
      <c r="K23" s="252"/>
      <c r="L23" s="252"/>
      <c r="M23" s="252"/>
    </row>
    <row r="24" spans="1:13" ht="12.75">
      <c r="A24" s="247" t="s">
        <v>423</v>
      </c>
      <c r="B24" s="248" t="s">
        <v>424</v>
      </c>
      <c r="C24" s="249"/>
      <c r="D24" s="249"/>
      <c r="E24" s="250"/>
      <c r="F24" s="250"/>
      <c r="G24" s="251"/>
      <c r="H24" s="252"/>
      <c r="I24" s="252"/>
      <c r="J24" s="252"/>
      <c r="K24" s="252"/>
      <c r="L24" s="252"/>
      <c r="M24" s="252"/>
    </row>
    <row r="25" spans="1:13" ht="12.75">
      <c r="A25" s="247" t="s">
        <v>425</v>
      </c>
      <c r="B25" s="248" t="s">
        <v>426</v>
      </c>
      <c r="C25" s="249"/>
      <c r="D25" s="249"/>
      <c r="E25" s="250"/>
      <c r="F25" s="250"/>
      <c r="G25" s="251"/>
      <c r="H25" s="252"/>
      <c r="I25" s="252"/>
      <c r="J25" s="252"/>
      <c r="K25" s="252"/>
      <c r="L25" s="252"/>
      <c r="M25" s="252"/>
    </row>
    <row r="26" spans="1:13" ht="12.75">
      <c r="A26" s="247" t="s">
        <v>427</v>
      </c>
      <c r="B26" s="248" t="s">
        <v>428</v>
      </c>
      <c r="C26" s="249"/>
      <c r="D26" s="249"/>
      <c r="E26" s="250"/>
      <c r="F26" s="250"/>
      <c r="G26" s="251"/>
      <c r="H26" s="252"/>
      <c r="I26" s="252"/>
      <c r="J26" s="252"/>
      <c r="K26" s="252"/>
      <c r="L26" s="252"/>
      <c r="M26" s="252"/>
    </row>
    <row r="27" spans="1:13" ht="12.75">
      <c r="A27" s="247" t="s">
        <v>429</v>
      </c>
      <c r="B27" s="248" t="s">
        <v>430</v>
      </c>
      <c r="C27" s="249"/>
      <c r="D27" s="249"/>
      <c r="E27" s="250"/>
      <c r="F27" s="250"/>
      <c r="G27" s="251"/>
      <c r="H27" s="252"/>
      <c r="I27" s="252"/>
      <c r="J27" s="252"/>
      <c r="K27" s="252"/>
      <c r="L27" s="252"/>
      <c r="M27" s="252"/>
    </row>
    <row r="28" spans="1:13" ht="12.75">
      <c r="A28" s="247" t="s">
        <v>431</v>
      </c>
      <c r="B28" s="248" t="s">
        <v>432</v>
      </c>
      <c r="C28" s="249"/>
      <c r="D28" s="249"/>
      <c r="E28" s="250"/>
      <c r="F28" s="250"/>
      <c r="G28" s="251"/>
      <c r="H28" s="252"/>
      <c r="I28" s="252"/>
      <c r="J28" s="252"/>
      <c r="K28" s="252"/>
      <c r="L28" s="252"/>
      <c r="M28" s="252"/>
    </row>
    <row r="29" spans="1:13" ht="12.75">
      <c r="A29" s="247" t="s">
        <v>433</v>
      </c>
      <c r="B29" s="248" t="s">
        <v>434</v>
      </c>
      <c r="C29" s="249"/>
      <c r="D29" s="249"/>
      <c r="E29" s="250"/>
      <c r="F29" s="250"/>
      <c r="G29" s="251"/>
      <c r="H29" s="252"/>
      <c r="I29" s="252"/>
      <c r="J29" s="252"/>
      <c r="K29" s="252"/>
      <c r="L29" s="252"/>
      <c r="M29" s="252"/>
    </row>
    <row r="30" spans="1:13" ht="12.75">
      <c r="A30" s="247" t="s">
        <v>412</v>
      </c>
      <c r="B30" s="248" t="s">
        <v>435</v>
      </c>
      <c r="C30" s="249"/>
      <c r="D30" s="249"/>
      <c r="E30" s="250"/>
      <c r="F30" s="250"/>
      <c r="G30" s="251"/>
      <c r="H30" s="252"/>
      <c r="I30" s="252"/>
      <c r="J30" s="252"/>
      <c r="K30" s="252"/>
      <c r="L30" s="252"/>
      <c r="M30" s="252"/>
    </row>
    <row r="31" spans="1:13" ht="12.75">
      <c r="A31" s="247" t="s">
        <v>436</v>
      </c>
      <c r="B31" s="248" t="s">
        <v>437</v>
      </c>
      <c r="C31" s="249"/>
      <c r="D31" s="249"/>
      <c r="E31" s="250"/>
      <c r="F31" s="250"/>
      <c r="G31" s="251"/>
      <c r="H31" s="252"/>
      <c r="I31" s="252"/>
      <c r="J31" s="252"/>
      <c r="K31" s="252"/>
      <c r="L31" s="252"/>
      <c r="M31" s="252"/>
    </row>
    <row r="32" spans="1:13" ht="12.75">
      <c r="A32" s="256" t="s">
        <v>438</v>
      </c>
      <c r="B32" s="257" t="s">
        <v>439</v>
      </c>
      <c r="C32" s="245">
        <f>SUM(C22:C31)</f>
        <v>-16</v>
      </c>
      <c r="D32" s="245">
        <f>SUM(D22:D31)</f>
        <v>120</v>
      </c>
      <c r="E32" s="250"/>
      <c r="F32" s="250"/>
      <c r="G32" s="251"/>
      <c r="H32" s="252"/>
      <c r="I32" s="252"/>
      <c r="J32" s="252"/>
      <c r="K32" s="252"/>
      <c r="L32" s="252"/>
      <c r="M32" s="252"/>
    </row>
    <row r="33" spans="1:7" ht="12.75">
      <c r="A33" s="243" t="s">
        <v>440</v>
      </c>
      <c r="B33" s="258"/>
      <c r="C33" s="245"/>
      <c r="D33" s="245"/>
      <c r="E33" s="246"/>
      <c r="F33" s="246"/>
      <c r="G33" s="231"/>
    </row>
    <row r="34" spans="1:7" ht="12.75">
      <c r="A34" s="247" t="s">
        <v>441</v>
      </c>
      <c r="B34" s="248" t="s">
        <v>442</v>
      </c>
      <c r="C34" s="249"/>
      <c r="D34" s="249"/>
      <c r="E34" s="246"/>
      <c r="F34" s="246"/>
      <c r="G34" s="231"/>
    </row>
    <row r="35" spans="1:7" ht="12.75">
      <c r="A35" s="253" t="s">
        <v>443</v>
      </c>
      <c r="B35" s="248" t="s">
        <v>444</v>
      </c>
      <c r="C35" s="249"/>
      <c r="D35" s="249"/>
      <c r="E35" s="246"/>
      <c r="F35" s="246"/>
      <c r="G35" s="231"/>
    </row>
    <row r="36" spans="1:7" ht="12.75">
      <c r="A36" s="247" t="s">
        <v>445</v>
      </c>
      <c r="B36" s="248" t="s">
        <v>446</v>
      </c>
      <c r="C36" s="249">
        <v>32</v>
      </c>
      <c r="D36" s="249">
        <v>10</v>
      </c>
      <c r="E36" s="246"/>
      <c r="F36" s="246"/>
      <c r="G36" s="231"/>
    </row>
    <row r="37" spans="1:7" ht="12.75">
      <c r="A37" s="247" t="s">
        <v>447</v>
      </c>
      <c r="B37" s="248" t="s">
        <v>448</v>
      </c>
      <c r="C37" s="249">
        <v>0</v>
      </c>
      <c r="D37" s="249">
        <v>-50</v>
      </c>
      <c r="E37" s="246"/>
      <c r="F37" s="246"/>
      <c r="G37" s="231"/>
    </row>
    <row r="38" spans="1:7" ht="12.75">
      <c r="A38" s="247" t="s">
        <v>449</v>
      </c>
      <c r="B38" s="248" t="s">
        <v>450</v>
      </c>
      <c r="C38" s="249"/>
      <c r="D38" s="249"/>
      <c r="E38" s="246"/>
      <c r="F38" s="246"/>
      <c r="G38" s="231"/>
    </row>
    <row r="39" spans="1:7" ht="12.75">
      <c r="A39" s="247" t="s">
        <v>451</v>
      </c>
      <c r="B39" s="248" t="s">
        <v>452</v>
      </c>
      <c r="C39" s="249"/>
      <c r="D39" s="249"/>
      <c r="E39" s="246"/>
      <c r="F39" s="246"/>
      <c r="G39" s="231"/>
    </row>
    <row r="40" spans="1:7" ht="12.75">
      <c r="A40" s="247" t="s">
        <v>453</v>
      </c>
      <c r="B40" s="248" t="s">
        <v>454</v>
      </c>
      <c r="C40" s="249"/>
      <c r="D40" s="249">
        <v>1</v>
      </c>
      <c r="E40" s="246"/>
      <c r="F40" s="246"/>
      <c r="G40" s="231"/>
    </row>
    <row r="41" spans="1:8" ht="12.75">
      <c r="A41" s="247" t="s">
        <v>455</v>
      </c>
      <c r="B41" s="248" t="s">
        <v>456</v>
      </c>
      <c r="C41" s="249"/>
      <c r="D41" s="249"/>
      <c r="E41" s="246"/>
      <c r="F41" s="246"/>
      <c r="G41" s="251"/>
      <c r="H41" s="252"/>
    </row>
    <row r="42" spans="1:8" ht="12.75">
      <c r="A42" s="256" t="s">
        <v>457</v>
      </c>
      <c r="B42" s="257" t="s">
        <v>458</v>
      </c>
      <c r="C42" s="245">
        <f>SUM(C34:C41)</f>
        <v>32</v>
      </c>
      <c r="D42" s="245">
        <f>SUM(D34:D41)</f>
        <v>-39</v>
      </c>
      <c r="E42" s="246"/>
      <c r="F42" s="246"/>
      <c r="G42" s="251"/>
      <c r="H42" s="252"/>
    </row>
    <row r="43" spans="1:8" ht="12.75">
      <c r="A43" s="259" t="s">
        <v>459</v>
      </c>
      <c r="B43" s="257" t="s">
        <v>460</v>
      </c>
      <c r="C43" s="245">
        <f>C42+C32+C20</f>
        <v>-13</v>
      </c>
      <c r="D43" s="245">
        <f>D42+D32+D20</f>
        <v>-1</v>
      </c>
      <c r="E43" s="246"/>
      <c r="F43" s="246"/>
      <c r="G43" s="251"/>
      <c r="H43" s="252"/>
    </row>
    <row r="44" spans="1:8" ht="12.75">
      <c r="A44" s="243" t="s">
        <v>461</v>
      </c>
      <c r="B44" s="258" t="s">
        <v>462</v>
      </c>
      <c r="C44" s="260">
        <v>128</v>
      </c>
      <c r="D44" s="260">
        <v>101</v>
      </c>
      <c r="E44" s="246"/>
      <c r="F44" s="246"/>
      <c r="G44" s="251"/>
      <c r="H44" s="252"/>
    </row>
    <row r="45" spans="1:8" ht="12.75">
      <c r="A45" s="243" t="s">
        <v>463</v>
      </c>
      <c r="B45" s="258" t="s">
        <v>464</v>
      </c>
      <c r="C45" s="245">
        <f>C44+C43</f>
        <v>115</v>
      </c>
      <c r="D45" s="245">
        <f>D44+D43</f>
        <v>100</v>
      </c>
      <c r="E45" s="246"/>
      <c r="F45" s="246"/>
      <c r="G45" s="251"/>
      <c r="H45" s="252"/>
    </row>
    <row r="46" spans="1:8" ht="12.75">
      <c r="A46" s="247" t="s">
        <v>465</v>
      </c>
      <c r="B46" s="258" t="s">
        <v>466</v>
      </c>
      <c r="C46" s="261">
        <v>115</v>
      </c>
      <c r="D46" s="261">
        <v>100</v>
      </c>
      <c r="E46" s="246"/>
      <c r="F46" s="246"/>
      <c r="G46" s="251"/>
      <c r="H46" s="252"/>
    </row>
    <row r="47" spans="1:8" ht="12.75">
      <c r="A47" s="247" t="s">
        <v>467</v>
      </c>
      <c r="B47" s="258" t="s">
        <v>468</v>
      </c>
      <c r="C47" s="261"/>
      <c r="D47" s="261"/>
      <c r="E47" s="231"/>
      <c r="F47" s="231"/>
      <c r="G47" s="251"/>
      <c r="H47" s="252"/>
    </row>
    <row r="48" spans="1:8" ht="12.75">
      <c r="A48" s="246"/>
      <c r="B48" s="262"/>
      <c r="C48" s="263"/>
      <c r="D48" s="263"/>
      <c r="E48" s="231"/>
      <c r="F48" s="231"/>
      <c r="G48" s="251"/>
      <c r="H48" s="252"/>
    </row>
    <row r="49" spans="1:8" ht="12.75">
      <c r="A49" s="264" t="str">
        <f>+'справка №1-БАЛАНС'!A98</f>
        <v>Дата на съставяне: 20.08.2014г.</v>
      </c>
      <c r="B49" s="265"/>
      <c r="C49" s="266"/>
      <c r="D49" s="267"/>
      <c r="E49" s="268"/>
      <c r="F49" s="231"/>
      <c r="G49" s="251"/>
      <c r="H49" s="252"/>
    </row>
    <row r="50" spans="1:8" ht="12" customHeight="1">
      <c r="A50" s="269"/>
      <c r="B50" s="265" t="s">
        <v>278</v>
      </c>
      <c r="C50" s="270"/>
      <c r="D50" s="270"/>
      <c r="G50" s="252"/>
      <c r="H50" s="252"/>
    </row>
    <row r="51" spans="1:8" ht="12.75">
      <c r="A51" s="269"/>
      <c r="B51" s="269"/>
      <c r="C51" s="266" t="str">
        <f>+'справка №1-БАЛАНС'!D99</f>
        <v>/Р.Цолева/</v>
      </c>
      <c r="D51" s="266"/>
      <c r="G51" s="252"/>
      <c r="H51" s="252"/>
    </row>
    <row r="52" spans="1:8" ht="12" customHeight="1">
      <c r="A52" s="269"/>
      <c r="B52" s="265" t="s">
        <v>280</v>
      </c>
      <c r="C52" s="270"/>
      <c r="D52" s="270"/>
      <c r="G52" s="252"/>
      <c r="H52" s="252"/>
    </row>
    <row r="53" spans="1:8" ht="12.75">
      <c r="A53" s="269"/>
      <c r="B53" s="269"/>
      <c r="C53" s="266" t="s">
        <v>281</v>
      </c>
      <c r="D53" s="266"/>
      <c r="G53" s="252"/>
      <c r="H53" s="252"/>
    </row>
    <row r="54" spans="7:8" ht="12.75">
      <c r="G54" s="252"/>
      <c r="H54" s="252"/>
    </row>
    <row r="55" spans="7:8" ht="12.75">
      <c r="G55" s="252"/>
      <c r="H55" s="252"/>
    </row>
    <row r="56" spans="7:8" ht="12.75">
      <c r="G56" s="252"/>
      <c r="H56" s="252"/>
    </row>
    <row r="57" spans="7:8" ht="12.75">
      <c r="G57" s="252"/>
      <c r="H57" s="252"/>
    </row>
    <row r="58" spans="7:8" ht="12.75">
      <c r="G58" s="252"/>
      <c r="H58" s="252"/>
    </row>
    <row r="59" spans="7:8" ht="12.75">
      <c r="G59" s="252"/>
      <c r="H59" s="252"/>
    </row>
    <row r="60" spans="7:8" ht="12.75">
      <c r="G60" s="252"/>
      <c r="H60" s="252"/>
    </row>
    <row r="61" spans="7:8" ht="12.75">
      <c r="G61" s="252"/>
      <c r="H61" s="252"/>
    </row>
    <row r="62" spans="7:8" ht="12.75">
      <c r="G62" s="252"/>
      <c r="H62" s="252"/>
    </row>
    <row r="63" spans="7:8" ht="12.75">
      <c r="G63" s="252"/>
      <c r="H63" s="252"/>
    </row>
    <row r="64" spans="7:8" ht="12.75">
      <c r="G64" s="252"/>
      <c r="H64" s="252"/>
    </row>
    <row r="65" spans="7:8" ht="12.75">
      <c r="G65" s="252"/>
      <c r="H65" s="252"/>
    </row>
    <row r="66" spans="7:8" ht="12.75">
      <c r="G66" s="252"/>
      <c r="H66" s="252"/>
    </row>
    <row r="67" spans="7:8" ht="12.75">
      <c r="G67" s="252"/>
      <c r="H67" s="252"/>
    </row>
    <row r="68" spans="7:8" ht="12.75">
      <c r="G68" s="252"/>
      <c r="H68" s="252"/>
    </row>
    <row r="69" spans="7:8" ht="12.75">
      <c r="G69" s="252"/>
      <c r="H69" s="252"/>
    </row>
    <row r="70" spans="7:8" ht="12.75">
      <c r="G70" s="252"/>
      <c r="H70" s="252"/>
    </row>
    <row r="71" spans="7:8" ht="12.75">
      <c r="G71" s="252"/>
      <c r="H71" s="252"/>
    </row>
    <row r="72" spans="7:8" ht="12.75">
      <c r="G72" s="252"/>
      <c r="H72" s="252"/>
    </row>
    <row r="73" spans="7:8" ht="12.75">
      <c r="G73" s="252"/>
      <c r="H73" s="252"/>
    </row>
    <row r="74" spans="7:8" ht="12.75">
      <c r="G74" s="252"/>
      <c r="H74" s="252"/>
    </row>
    <row r="75" spans="7:8" ht="12.75">
      <c r="G75" s="252"/>
      <c r="H75" s="252"/>
    </row>
    <row r="76" spans="7:8" ht="12.75">
      <c r="G76" s="252"/>
      <c r="H76" s="252"/>
    </row>
    <row r="77" spans="7:8" ht="12.75">
      <c r="G77" s="252"/>
      <c r="H77" s="252"/>
    </row>
    <row r="78" spans="7:8" ht="12.75">
      <c r="G78" s="252"/>
      <c r="H78" s="252"/>
    </row>
    <row r="79" spans="7:8" ht="12.75">
      <c r="G79" s="252"/>
      <c r="H79" s="252"/>
    </row>
    <row r="80" spans="7:8" ht="12.75">
      <c r="G80" s="252"/>
      <c r="H80" s="252"/>
    </row>
    <row r="81" spans="7:8" ht="12.75">
      <c r="G81" s="252"/>
      <c r="H81" s="252"/>
    </row>
    <row r="82" spans="7:8" ht="12.75">
      <c r="G82" s="252"/>
      <c r="H82" s="252"/>
    </row>
    <row r="83" spans="7:8" ht="12.75">
      <c r="G83" s="252"/>
      <c r="H83" s="252"/>
    </row>
    <row r="84" spans="7:8" ht="12.75">
      <c r="G84" s="252"/>
      <c r="H84" s="252"/>
    </row>
    <row r="85" spans="7:8" ht="12.75">
      <c r="G85" s="252"/>
      <c r="H85" s="252"/>
    </row>
    <row r="86" spans="7:8" ht="12.75">
      <c r="G86" s="252"/>
      <c r="H86" s="252"/>
    </row>
    <row r="87" spans="7:8" ht="12.75">
      <c r="G87" s="252"/>
      <c r="H87" s="252"/>
    </row>
    <row r="88" spans="7:8" ht="12.75">
      <c r="G88" s="252"/>
      <c r="H88" s="252"/>
    </row>
    <row r="89" spans="7:8" ht="12.75">
      <c r="G89" s="252"/>
      <c r="H89" s="252"/>
    </row>
    <row r="90" spans="7:8" ht="12.75">
      <c r="G90" s="252"/>
      <c r="H90" s="252"/>
    </row>
    <row r="91" spans="7:8" ht="12.75">
      <c r="G91" s="252"/>
      <c r="H91" s="252"/>
    </row>
    <row r="92" spans="7:8" ht="12.75">
      <c r="G92" s="252"/>
      <c r="H92" s="252"/>
    </row>
    <row r="93" spans="7:8" ht="12.75">
      <c r="G93" s="252"/>
      <c r="H93" s="252"/>
    </row>
    <row r="94" spans="7:8" ht="12.75">
      <c r="G94" s="252"/>
      <c r="H94" s="252"/>
    </row>
    <row r="95" spans="7:8" ht="12.75">
      <c r="G95" s="252"/>
      <c r="H95" s="252"/>
    </row>
    <row r="96" spans="7:8" ht="12.75">
      <c r="G96" s="252"/>
      <c r="H96" s="252"/>
    </row>
    <row r="97" spans="7:8" ht="12.75">
      <c r="G97" s="252"/>
      <c r="H97" s="252"/>
    </row>
    <row r="98" spans="7:8" ht="12.75">
      <c r="G98" s="252"/>
      <c r="H98" s="252"/>
    </row>
    <row r="99" spans="7:8" ht="12.75">
      <c r="G99" s="252"/>
      <c r="H99" s="252"/>
    </row>
    <row r="100" spans="7:8" ht="12.75">
      <c r="G100" s="252"/>
      <c r="H100" s="252"/>
    </row>
    <row r="101" spans="7:8" ht="12.75">
      <c r="G101" s="252"/>
      <c r="H101" s="252"/>
    </row>
    <row r="102" spans="7:8" ht="12.75">
      <c r="G102" s="252"/>
      <c r="H102" s="252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M17" sqref="M17"/>
    </sheetView>
  </sheetViews>
  <sheetFormatPr defaultColWidth="8.00390625" defaultRowHeight="12" customHeight="1"/>
  <cols>
    <col min="1" max="1" width="43.421875" style="271" customWidth="1"/>
    <col min="2" max="2" width="7.57421875" style="272" customWidth="1"/>
    <col min="3" max="4" width="8.28125" style="273" customWidth="1"/>
    <col min="5" max="5" width="7.8515625" style="273" customWidth="1"/>
    <col min="6" max="6" width="6.7109375" style="273" customWidth="1"/>
    <col min="7" max="7" width="8.7109375" style="273" customWidth="1"/>
    <col min="8" max="8" width="6.7109375" style="273" customWidth="1"/>
    <col min="9" max="9" width="7.57421875" style="273" customWidth="1"/>
    <col min="10" max="10" width="7.140625" style="273" customWidth="1"/>
    <col min="11" max="11" width="10.00390625" style="273" customWidth="1"/>
    <col min="12" max="12" width="11.421875" style="273" customWidth="1"/>
    <col min="13" max="13" width="14.28125" style="273" customWidth="1"/>
    <col min="14" max="14" width="10.00390625" style="273" customWidth="1"/>
    <col min="15" max="16384" width="8.28125" style="273" customWidth="1"/>
  </cols>
  <sheetData>
    <row r="1" spans="1:14" s="276" customFormat="1" ht="24" customHeight="1">
      <c r="A1" s="274" t="s">
        <v>469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</row>
    <row r="2" spans="1:14" s="276" customFormat="1" ht="12" customHeight="1">
      <c r="A2" s="277"/>
      <c r="B2" s="278"/>
      <c r="C2" s="279"/>
      <c r="D2" s="279"/>
      <c r="E2" s="279"/>
      <c r="F2" s="279"/>
      <c r="G2" s="279"/>
      <c r="H2" s="279"/>
      <c r="I2" s="279"/>
      <c r="J2" s="279"/>
      <c r="K2" s="275"/>
      <c r="L2" s="275"/>
      <c r="M2" s="275"/>
      <c r="N2" s="275"/>
    </row>
    <row r="3" spans="1:14" s="276" customFormat="1" ht="15" customHeight="1">
      <c r="A3" s="145" t="s">
        <v>1</v>
      </c>
      <c r="B3" s="280"/>
      <c r="C3" s="146" t="str">
        <f>'справка №1-БАЛАНС'!E3</f>
        <v>"Специализирани Бизнес Системи" АД</v>
      </c>
      <c r="D3" s="146"/>
      <c r="E3" s="146"/>
      <c r="F3" s="146"/>
      <c r="G3" s="146"/>
      <c r="H3" s="280"/>
      <c r="I3" s="280"/>
      <c r="J3" s="279"/>
      <c r="K3" s="281" t="s">
        <v>3</v>
      </c>
      <c r="L3" s="281"/>
      <c r="M3" s="282">
        <f>'справка №1-БАЛАНС'!H3</f>
        <v>121814067</v>
      </c>
      <c r="N3" s="275"/>
    </row>
    <row r="4" spans="1:15" s="276" customFormat="1" ht="13.5" customHeight="1">
      <c r="A4" s="145" t="str">
        <f>+'справка №1-БАЛАНС'!A4</f>
        <v>Вид на отчета: консолидиран междинен</v>
      </c>
      <c r="B4" s="280"/>
      <c r="C4" s="146" t="str">
        <f>'справка №1-БАЛАНС'!E4</f>
        <v>Консолидиран</v>
      </c>
      <c r="D4" s="146"/>
      <c r="E4" s="146"/>
      <c r="F4" s="146"/>
      <c r="G4" s="146"/>
      <c r="H4" s="146"/>
      <c r="I4" s="146"/>
      <c r="J4" s="283"/>
      <c r="K4" s="284" t="s">
        <v>6</v>
      </c>
      <c r="L4" s="284"/>
      <c r="M4" s="285" t="str">
        <f>'справка №1-БАЛАНС'!H4</f>
        <v> </v>
      </c>
      <c r="N4" s="286"/>
      <c r="O4" s="287"/>
    </row>
    <row r="5" spans="1:14" s="276" customFormat="1" ht="12.75" customHeight="1">
      <c r="A5" s="145" t="s">
        <v>8</v>
      </c>
      <c r="B5" s="280"/>
      <c r="C5" s="288" t="str">
        <f>+'справка №1-БАЛАНС'!E5</f>
        <v>От 01-01-2014 до 30-06-2014г.</v>
      </c>
      <c r="D5" s="288"/>
      <c r="E5" s="288"/>
      <c r="F5" s="288"/>
      <c r="G5" s="288"/>
      <c r="H5" s="280"/>
      <c r="I5" s="280"/>
      <c r="J5" s="289"/>
      <c r="K5" s="290"/>
      <c r="L5" s="291"/>
      <c r="M5" s="292" t="s">
        <v>10</v>
      </c>
      <c r="N5" s="291"/>
    </row>
    <row r="6" spans="1:14" s="301" customFormat="1" ht="21.75" customHeight="1">
      <c r="A6" s="293"/>
      <c r="B6" s="294"/>
      <c r="C6" s="295"/>
      <c r="D6" s="296" t="s">
        <v>470</v>
      </c>
      <c r="E6" s="296"/>
      <c r="F6" s="296"/>
      <c r="G6" s="296"/>
      <c r="H6" s="296"/>
      <c r="I6" s="297" t="s">
        <v>471</v>
      </c>
      <c r="J6" s="297"/>
      <c r="K6" s="298"/>
      <c r="L6" s="295"/>
      <c r="M6" s="299"/>
      <c r="N6" s="300"/>
    </row>
    <row r="7" spans="1:14" s="301" customFormat="1" ht="60" customHeight="1">
      <c r="A7" s="302" t="s">
        <v>472</v>
      </c>
      <c r="B7" s="303" t="s">
        <v>473</v>
      </c>
      <c r="C7" s="304" t="s">
        <v>474</v>
      </c>
      <c r="D7" s="305" t="s">
        <v>475</v>
      </c>
      <c r="E7" s="295" t="s">
        <v>476</v>
      </c>
      <c r="F7" s="297" t="s">
        <v>477</v>
      </c>
      <c r="G7" s="297"/>
      <c r="H7" s="297"/>
      <c r="I7" s="295" t="s">
        <v>478</v>
      </c>
      <c r="J7" s="306" t="s">
        <v>479</v>
      </c>
      <c r="K7" s="304" t="s">
        <v>480</v>
      </c>
      <c r="L7" s="304" t="s">
        <v>481</v>
      </c>
      <c r="M7" s="307" t="s">
        <v>482</v>
      </c>
      <c r="N7" s="300"/>
    </row>
    <row r="8" spans="1:14" s="301" customFormat="1" ht="22.5" customHeight="1">
      <c r="A8" s="308"/>
      <c r="B8" s="309"/>
      <c r="C8" s="310"/>
      <c r="D8" s="311"/>
      <c r="E8" s="310"/>
      <c r="F8" s="297" t="s">
        <v>483</v>
      </c>
      <c r="G8" s="297" t="s">
        <v>484</v>
      </c>
      <c r="H8" s="297" t="s">
        <v>485</v>
      </c>
      <c r="I8" s="310"/>
      <c r="J8" s="312"/>
      <c r="K8" s="310"/>
      <c r="L8" s="310"/>
      <c r="M8" s="313"/>
      <c r="N8" s="300"/>
    </row>
    <row r="9" spans="1:14" s="301" customFormat="1" ht="12" customHeight="1">
      <c r="A9" s="297" t="s">
        <v>18</v>
      </c>
      <c r="B9" s="314"/>
      <c r="C9" s="310">
        <v>1</v>
      </c>
      <c r="D9" s="297">
        <v>2</v>
      </c>
      <c r="E9" s="297">
        <v>3</v>
      </c>
      <c r="F9" s="297">
        <v>4</v>
      </c>
      <c r="G9" s="297">
        <v>5</v>
      </c>
      <c r="H9" s="297">
        <v>6</v>
      </c>
      <c r="I9" s="297">
        <v>7</v>
      </c>
      <c r="J9" s="297">
        <v>8</v>
      </c>
      <c r="K9" s="310">
        <v>9</v>
      </c>
      <c r="L9" s="310">
        <v>10</v>
      </c>
      <c r="M9" s="315">
        <v>11</v>
      </c>
      <c r="N9" s="300"/>
    </row>
    <row r="10" spans="1:14" s="301" customFormat="1" ht="12" customHeight="1">
      <c r="A10" s="297" t="s">
        <v>486</v>
      </c>
      <c r="B10" s="316"/>
      <c r="C10" s="317" t="s">
        <v>51</v>
      </c>
      <c r="D10" s="317" t="s">
        <v>51</v>
      </c>
      <c r="E10" s="318" t="s">
        <v>62</v>
      </c>
      <c r="F10" s="318" t="s">
        <v>69</v>
      </c>
      <c r="G10" s="318" t="s">
        <v>73</v>
      </c>
      <c r="H10" s="318" t="s">
        <v>77</v>
      </c>
      <c r="I10" s="318" t="s">
        <v>90</v>
      </c>
      <c r="J10" s="318" t="s">
        <v>93</v>
      </c>
      <c r="K10" s="319" t="s">
        <v>487</v>
      </c>
      <c r="L10" s="318" t="s">
        <v>116</v>
      </c>
      <c r="M10" s="320" t="s">
        <v>124</v>
      </c>
      <c r="N10" s="300"/>
    </row>
    <row r="11" spans="1:23" ht="15.75" customHeight="1">
      <c r="A11" s="321" t="s">
        <v>488</v>
      </c>
      <c r="B11" s="316" t="s">
        <v>489</v>
      </c>
      <c r="C11" s="322">
        <f>'справка №1-БАЛАНС'!H17</f>
        <v>5000</v>
      </c>
      <c r="D11" s="322">
        <f>'справка №1-БАЛАНС'!H19</f>
        <v>577</v>
      </c>
      <c r="E11" s="322">
        <f>'справка №1-БАЛАНС'!H20</f>
        <v>161</v>
      </c>
      <c r="F11" s="322">
        <f>'справка №1-БАЛАНС'!H22</f>
        <v>411</v>
      </c>
      <c r="G11" s="322">
        <f>'справка №1-БАЛАНС'!H23</f>
        <v>0</v>
      </c>
      <c r="H11" s="323">
        <v>26</v>
      </c>
      <c r="I11" s="322">
        <f>'справка №1-БАЛАНС'!H28+'справка №1-БАЛАНС'!H31</f>
        <v>46</v>
      </c>
      <c r="J11" s="322">
        <f>'справка №1-БАЛАНС'!H29+'справка №1-БАЛАНС'!H32</f>
        <v>-399</v>
      </c>
      <c r="K11" s="323"/>
      <c r="L11" s="322">
        <f>SUM(C11:K11)</f>
        <v>5822</v>
      </c>
      <c r="M11" s="322">
        <f>'справка №1-БАЛАНС'!H39</f>
        <v>174</v>
      </c>
      <c r="N11" s="324"/>
      <c r="O11" s="325"/>
      <c r="P11" s="325"/>
      <c r="Q11" s="325"/>
      <c r="R11" s="325"/>
      <c r="S11" s="325"/>
      <c r="T11" s="325"/>
      <c r="U11" s="325"/>
      <c r="V11" s="325"/>
      <c r="W11" s="325"/>
    </row>
    <row r="12" spans="1:23" ht="12.75" customHeight="1">
      <c r="A12" s="321" t="s">
        <v>490</v>
      </c>
      <c r="B12" s="316" t="s">
        <v>491</v>
      </c>
      <c r="C12" s="326">
        <f aca="true" t="shared" si="0" ref="C12:K12">C13+C14</f>
        <v>0</v>
      </c>
      <c r="D12" s="326">
        <f t="shared" si="0"/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  <c r="I12" s="326">
        <f t="shared" si="0"/>
        <v>0</v>
      </c>
      <c r="J12" s="326">
        <f t="shared" si="0"/>
        <v>0</v>
      </c>
      <c r="K12" s="326">
        <f t="shared" si="0"/>
        <v>0</v>
      </c>
      <c r="L12" s="322">
        <f>SUM(C12:K12)</f>
        <v>0</v>
      </c>
      <c r="M12" s="326">
        <f>M13+M14</f>
        <v>0</v>
      </c>
      <c r="N12" s="327"/>
      <c r="O12" s="325"/>
      <c r="P12" s="325"/>
      <c r="Q12" s="325"/>
      <c r="R12" s="325"/>
      <c r="S12" s="325"/>
      <c r="T12" s="325"/>
      <c r="U12" s="325"/>
      <c r="V12" s="325"/>
      <c r="W12" s="325"/>
    </row>
    <row r="13" spans="1:14" ht="12.75" customHeight="1">
      <c r="A13" s="328" t="s">
        <v>492</v>
      </c>
      <c r="B13" s="318" t="s">
        <v>493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2">
        <f>SUM(C13:K13)</f>
        <v>0</v>
      </c>
      <c r="M13" s="323"/>
      <c r="N13" s="329"/>
    </row>
    <row r="14" spans="1:14" ht="12" customHeight="1">
      <c r="A14" s="328" t="s">
        <v>494</v>
      </c>
      <c r="B14" s="318" t="s">
        <v>495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2">
        <f>SUM(C14:K14)</f>
        <v>0</v>
      </c>
      <c r="M14" s="323"/>
      <c r="N14" s="329"/>
    </row>
    <row r="15" spans="1:23" ht="12" customHeight="1">
      <c r="A15" s="321" t="s">
        <v>496</v>
      </c>
      <c r="B15" s="316" t="s">
        <v>497</v>
      </c>
      <c r="C15" s="330">
        <f aca="true" t="shared" si="1" ref="C15:K15">C11+C12</f>
        <v>5000</v>
      </c>
      <c r="D15" s="330">
        <f t="shared" si="1"/>
        <v>577</v>
      </c>
      <c r="E15" s="330">
        <f t="shared" si="1"/>
        <v>161</v>
      </c>
      <c r="F15" s="330">
        <f t="shared" si="1"/>
        <v>411</v>
      </c>
      <c r="G15" s="330">
        <f t="shared" si="1"/>
        <v>0</v>
      </c>
      <c r="H15" s="330">
        <f t="shared" si="1"/>
        <v>26</v>
      </c>
      <c r="I15" s="330">
        <f t="shared" si="1"/>
        <v>46</v>
      </c>
      <c r="J15" s="330">
        <f t="shared" si="1"/>
        <v>-399</v>
      </c>
      <c r="K15" s="330">
        <f t="shared" si="1"/>
        <v>0</v>
      </c>
      <c r="L15" s="322"/>
      <c r="M15" s="330">
        <f>M11+M12</f>
        <v>174</v>
      </c>
      <c r="N15" s="327"/>
      <c r="O15" s="325"/>
      <c r="P15" s="325"/>
      <c r="Q15" s="325"/>
      <c r="R15" s="325"/>
      <c r="S15" s="325"/>
      <c r="T15" s="325"/>
      <c r="U15" s="325"/>
      <c r="V15" s="325"/>
      <c r="W15" s="325"/>
    </row>
    <row r="16" spans="1:20" ht="12.75" customHeight="1">
      <c r="A16" s="321" t="s">
        <v>498</v>
      </c>
      <c r="B16" s="331" t="s">
        <v>499</v>
      </c>
      <c r="C16" s="332"/>
      <c r="D16" s="333"/>
      <c r="E16" s="333"/>
      <c r="F16" s="333"/>
      <c r="G16" s="333"/>
      <c r="H16" s="334"/>
      <c r="I16" s="335">
        <f>+'справка №1-БАЛАНС'!G31</f>
        <v>0</v>
      </c>
      <c r="J16" s="336">
        <f>+'справка №1-БАЛАНС'!G32</f>
        <v>-54</v>
      </c>
      <c r="K16" s="323"/>
      <c r="L16" s="322">
        <f aca="true" t="shared" si="2" ref="L16:L32">SUM(C16:K16)</f>
        <v>-54</v>
      </c>
      <c r="M16" s="323">
        <v>-2</v>
      </c>
      <c r="N16" s="327"/>
      <c r="O16" s="325"/>
      <c r="P16" s="325"/>
      <c r="Q16" s="325"/>
      <c r="R16" s="325"/>
      <c r="S16" s="325"/>
      <c r="T16" s="325"/>
    </row>
    <row r="17" spans="1:23" ht="12.75" customHeight="1">
      <c r="A17" s="328" t="s">
        <v>500</v>
      </c>
      <c r="B17" s="318" t="s">
        <v>501</v>
      </c>
      <c r="C17" s="337">
        <f aca="true" t="shared" si="3" ref="C17:K17">C18+C19</f>
        <v>0</v>
      </c>
      <c r="D17" s="337">
        <f t="shared" si="3"/>
        <v>0</v>
      </c>
      <c r="E17" s="337">
        <f t="shared" si="3"/>
        <v>0</v>
      </c>
      <c r="F17" s="337">
        <f t="shared" si="3"/>
        <v>0</v>
      </c>
      <c r="G17" s="337">
        <f t="shared" si="3"/>
        <v>0</v>
      </c>
      <c r="H17" s="337">
        <f t="shared" si="3"/>
        <v>0</v>
      </c>
      <c r="I17" s="337">
        <f t="shared" si="3"/>
        <v>0</v>
      </c>
      <c r="J17" s="337">
        <f t="shared" si="3"/>
        <v>0</v>
      </c>
      <c r="K17" s="337">
        <f t="shared" si="3"/>
        <v>0</v>
      </c>
      <c r="L17" s="322">
        <f t="shared" si="2"/>
        <v>0</v>
      </c>
      <c r="M17" s="337">
        <f>M18+M19</f>
        <v>0</v>
      </c>
      <c r="N17" s="327"/>
      <c r="O17" s="325"/>
      <c r="P17" s="325"/>
      <c r="Q17" s="325"/>
      <c r="R17" s="325"/>
      <c r="S17" s="325"/>
      <c r="T17" s="325"/>
      <c r="U17" s="325"/>
      <c r="V17" s="325"/>
      <c r="W17" s="325"/>
    </row>
    <row r="18" spans="1:14" ht="12" customHeight="1">
      <c r="A18" s="338" t="s">
        <v>502</v>
      </c>
      <c r="B18" s="339" t="s">
        <v>503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2">
        <f t="shared" si="2"/>
        <v>0</v>
      </c>
      <c r="M18" s="323"/>
      <c r="N18" s="329"/>
    </row>
    <row r="19" spans="1:14" ht="12" customHeight="1">
      <c r="A19" s="338" t="s">
        <v>504</v>
      </c>
      <c r="B19" s="339" t="s">
        <v>505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2">
        <f t="shared" si="2"/>
        <v>0</v>
      </c>
      <c r="M19" s="323"/>
      <c r="N19" s="329"/>
    </row>
    <row r="20" spans="1:14" ht="12.75" customHeight="1">
      <c r="A20" s="328" t="s">
        <v>506</v>
      </c>
      <c r="B20" s="318" t="s">
        <v>507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2">
        <f t="shared" si="2"/>
        <v>0</v>
      </c>
      <c r="M20" s="323"/>
      <c r="N20" s="329"/>
    </row>
    <row r="21" spans="1:23" ht="23.25" customHeight="1">
      <c r="A21" s="328" t="s">
        <v>508</v>
      </c>
      <c r="B21" s="318" t="s">
        <v>509</v>
      </c>
      <c r="C21" s="326">
        <f aca="true" t="shared" si="4" ref="C21:K21">C22-C23</f>
        <v>0</v>
      </c>
      <c r="D21" s="326">
        <f t="shared" si="4"/>
        <v>0</v>
      </c>
      <c r="E21" s="326">
        <f t="shared" si="4"/>
        <v>0</v>
      </c>
      <c r="F21" s="326">
        <f t="shared" si="4"/>
        <v>0</v>
      </c>
      <c r="G21" s="326">
        <f t="shared" si="4"/>
        <v>0</v>
      </c>
      <c r="H21" s="326">
        <f t="shared" si="4"/>
        <v>0</v>
      </c>
      <c r="I21" s="326">
        <f t="shared" si="4"/>
        <v>0</v>
      </c>
      <c r="J21" s="326">
        <f t="shared" si="4"/>
        <v>0</v>
      </c>
      <c r="K21" s="326">
        <f t="shared" si="4"/>
        <v>0</v>
      </c>
      <c r="L21" s="322">
        <f t="shared" si="2"/>
        <v>0</v>
      </c>
      <c r="M21" s="326">
        <f>M22-M23</f>
        <v>0</v>
      </c>
      <c r="N21" s="327"/>
      <c r="O21" s="325"/>
      <c r="P21" s="325"/>
      <c r="Q21" s="325"/>
      <c r="R21" s="325"/>
      <c r="S21" s="325"/>
      <c r="T21" s="325"/>
      <c r="U21" s="325"/>
      <c r="V21" s="325"/>
      <c r="W21" s="325"/>
    </row>
    <row r="22" spans="1:14" ht="12" customHeight="1">
      <c r="A22" s="328" t="s">
        <v>510</v>
      </c>
      <c r="B22" s="318" t="s">
        <v>511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22">
        <f t="shared" si="2"/>
        <v>0</v>
      </c>
      <c r="M22" s="340"/>
      <c r="N22" s="329"/>
    </row>
    <row r="23" spans="1:14" ht="12" customHeight="1">
      <c r="A23" s="328" t="s">
        <v>512</v>
      </c>
      <c r="B23" s="318" t="s">
        <v>513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22">
        <f t="shared" si="2"/>
        <v>0</v>
      </c>
      <c r="M23" s="340"/>
      <c r="N23" s="329"/>
    </row>
    <row r="24" spans="1:23" ht="22.5" customHeight="1">
      <c r="A24" s="328" t="s">
        <v>514</v>
      </c>
      <c r="B24" s="318" t="s">
        <v>515</v>
      </c>
      <c r="C24" s="326">
        <f aca="true" t="shared" si="5" ref="C24:K24">C25-C26</f>
        <v>0</v>
      </c>
      <c r="D24" s="326">
        <f t="shared" si="5"/>
        <v>0</v>
      </c>
      <c r="E24" s="326">
        <f t="shared" si="5"/>
        <v>0</v>
      </c>
      <c r="F24" s="326">
        <f t="shared" si="5"/>
        <v>0</v>
      </c>
      <c r="G24" s="326">
        <f t="shared" si="5"/>
        <v>0</v>
      </c>
      <c r="H24" s="326">
        <f t="shared" si="5"/>
        <v>0</v>
      </c>
      <c r="I24" s="326">
        <f t="shared" si="5"/>
        <v>0</v>
      </c>
      <c r="J24" s="326">
        <f t="shared" si="5"/>
        <v>0</v>
      </c>
      <c r="K24" s="326">
        <f t="shared" si="5"/>
        <v>0</v>
      </c>
      <c r="L24" s="322">
        <f t="shared" si="2"/>
        <v>0</v>
      </c>
      <c r="M24" s="326">
        <f>M25-M26</f>
        <v>0</v>
      </c>
      <c r="N24" s="327"/>
      <c r="O24" s="325"/>
      <c r="P24" s="325"/>
      <c r="Q24" s="325"/>
      <c r="R24" s="325"/>
      <c r="S24" s="325"/>
      <c r="T24" s="325"/>
      <c r="U24" s="325"/>
      <c r="V24" s="325"/>
      <c r="W24" s="325"/>
    </row>
    <row r="25" spans="1:14" ht="12" customHeight="1">
      <c r="A25" s="328" t="s">
        <v>510</v>
      </c>
      <c r="B25" s="318" t="s">
        <v>516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22">
        <f t="shared" si="2"/>
        <v>0</v>
      </c>
      <c r="M25" s="340"/>
      <c r="N25" s="329"/>
    </row>
    <row r="26" spans="1:14" ht="12" customHeight="1">
      <c r="A26" s="328" t="s">
        <v>512</v>
      </c>
      <c r="B26" s="318" t="s">
        <v>517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22">
        <f t="shared" si="2"/>
        <v>0</v>
      </c>
      <c r="M26" s="340"/>
      <c r="N26" s="329"/>
    </row>
    <row r="27" spans="1:14" ht="12" customHeight="1">
      <c r="A27" s="328" t="s">
        <v>518</v>
      </c>
      <c r="B27" s="318" t="s">
        <v>519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2">
        <f t="shared" si="2"/>
        <v>0</v>
      </c>
      <c r="M27" s="323"/>
      <c r="N27" s="329"/>
    </row>
    <row r="28" spans="1:14" ht="12" customHeight="1">
      <c r="A28" s="328" t="s">
        <v>520</v>
      </c>
      <c r="B28" s="318" t="s">
        <v>521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2">
        <f t="shared" si="2"/>
        <v>0</v>
      </c>
      <c r="M28" s="323"/>
      <c r="N28" s="329"/>
    </row>
    <row r="29" spans="1:23" ht="14.25" customHeight="1">
      <c r="A29" s="321" t="s">
        <v>522</v>
      </c>
      <c r="B29" s="316" t="s">
        <v>523</v>
      </c>
      <c r="C29" s="326">
        <f aca="true" t="shared" si="6" ref="C29:K29">C17+C20+C21+C24+C28+C27+C15+C16</f>
        <v>5000</v>
      </c>
      <c r="D29" s="326">
        <f t="shared" si="6"/>
        <v>577</v>
      </c>
      <c r="E29" s="326">
        <f t="shared" si="6"/>
        <v>161</v>
      </c>
      <c r="F29" s="326">
        <f t="shared" si="6"/>
        <v>411</v>
      </c>
      <c r="G29" s="326">
        <f t="shared" si="6"/>
        <v>0</v>
      </c>
      <c r="H29" s="326">
        <f t="shared" si="6"/>
        <v>26</v>
      </c>
      <c r="I29" s="326">
        <f t="shared" si="6"/>
        <v>46</v>
      </c>
      <c r="J29" s="326">
        <f t="shared" si="6"/>
        <v>-453</v>
      </c>
      <c r="K29" s="326">
        <f t="shared" si="6"/>
        <v>0</v>
      </c>
      <c r="L29" s="322">
        <f t="shared" si="2"/>
        <v>5768</v>
      </c>
      <c r="M29" s="326">
        <f>M17+M20+M21+M24+M28+M27+M15+M16</f>
        <v>172</v>
      </c>
      <c r="N29" s="324"/>
      <c r="O29" s="325"/>
      <c r="P29" s="325"/>
      <c r="Q29" s="325"/>
      <c r="R29" s="325"/>
      <c r="S29" s="325"/>
      <c r="T29" s="325"/>
      <c r="U29" s="325"/>
      <c r="V29" s="325"/>
      <c r="W29" s="325"/>
    </row>
    <row r="30" spans="1:14" ht="23.25" customHeight="1">
      <c r="A30" s="328" t="s">
        <v>524</v>
      </c>
      <c r="B30" s="318" t="s">
        <v>525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2">
        <f t="shared" si="2"/>
        <v>0</v>
      </c>
      <c r="M30" s="323"/>
      <c r="N30" s="329"/>
    </row>
    <row r="31" spans="1:14" ht="24" customHeight="1">
      <c r="A31" s="328" t="s">
        <v>526</v>
      </c>
      <c r="B31" s="318" t="s">
        <v>527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2">
        <f t="shared" si="2"/>
        <v>0</v>
      </c>
      <c r="M31" s="323"/>
      <c r="N31" s="329"/>
    </row>
    <row r="32" spans="1:23" ht="23.25" customHeight="1">
      <c r="A32" s="321" t="s">
        <v>528</v>
      </c>
      <c r="B32" s="316" t="s">
        <v>529</v>
      </c>
      <c r="C32" s="326">
        <f aca="true" t="shared" si="7" ref="C32:K32">C29+C30+C31</f>
        <v>5000</v>
      </c>
      <c r="D32" s="326">
        <f t="shared" si="7"/>
        <v>577</v>
      </c>
      <c r="E32" s="326">
        <f t="shared" si="7"/>
        <v>161</v>
      </c>
      <c r="F32" s="326">
        <f t="shared" si="7"/>
        <v>411</v>
      </c>
      <c r="G32" s="326">
        <f t="shared" si="7"/>
        <v>0</v>
      </c>
      <c r="H32" s="326">
        <f t="shared" si="7"/>
        <v>26</v>
      </c>
      <c r="I32" s="326">
        <f t="shared" si="7"/>
        <v>46</v>
      </c>
      <c r="J32" s="326">
        <f t="shared" si="7"/>
        <v>-453</v>
      </c>
      <c r="K32" s="326">
        <f t="shared" si="7"/>
        <v>0</v>
      </c>
      <c r="L32" s="322">
        <f t="shared" si="2"/>
        <v>5768</v>
      </c>
      <c r="M32" s="326">
        <f>M29+M30+M31</f>
        <v>172</v>
      </c>
      <c r="N32" s="327"/>
      <c r="O32" s="325"/>
      <c r="P32" s="325"/>
      <c r="Q32" s="325"/>
      <c r="R32" s="325"/>
      <c r="S32" s="325"/>
      <c r="T32" s="325"/>
      <c r="U32" s="325"/>
      <c r="V32" s="325"/>
      <c r="W32" s="325"/>
    </row>
    <row r="33" spans="1:14" ht="14.25" customHeight="1">
      <c r="A33" s="341"/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4"/>
      <c r="M33" s="344"/>
      <c r="N33" s="329"/>
    </row>
    <row r="34" spans="1:14" ht="7.5" customHeight="1">
      <c r="A34" s="341"/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4"/>
      <c r="M34" s="345"/>
      <c r="N34" s="329"/>
    </row>
    <row r="35" spans="1:14" ht="12" customHeight="1">
      <c r="A35" s="346" t="str">
        <f>+'справка №1-БАЛАНС'!A98</f>
        <v>Дата на съставяне: 20.08.2014г.</v>
      </c>
      <c r="B35" s="347"/>
      <c r="C35" s="348"/>
      <c r="D35" s="349" t="s">
        <v>278</v>
      </c>
      <c r="E35" s="349"/>
      <c r="F35" s="349" t="str">
        <f>+'справка №1-БАЛАНС'!D99</f>
        <v>/Р.Цолева/</v>
      </c>
      <c r="G35" s="349"/>
      <c r="H35" s="349"/>
      <c r="I35" s="349"/>
      <c r="J35" s="348" t="s">
        <v>530</v>
      </c>
      <c r="K35" s="348"/>
      <c r="L35" s="349" t="s">
        <v>531</v>
      </c>
      <c r="M35" s="349"/>
      <c r="N35" s="329"/>
    </row>
    <row r="36" spans="1:13" ht="12" customHeight="1">
      <c r="A36" s="350"/>
      <c r="B36" s="351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3"/>
    </row>
    <row r="37" spans="1:13" ht="12" customHeight="1">
      <c r="A37" s="350"/>
      <c r="B37" s="351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3"/>
    </row>
    <row r="38" spans="1:13" ht="12" customHeight="1">
      <c r="A38" s="350"/>
      <c r="B38" s="351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3"/>
    </row>
    <row r="39" spans="1:13" ht="12" customHeight="1">
      <c r="A39" s="350"/>
      <c r="B39" s="351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3"/>
    </row>
    <row r="40" ht="12" customHeight="1">
      <c r="M40" s="354"/>
    </row>
    <row r="41" ht="12" customHeight="1">
      <c r="M41" s="354"/>
    </row>
    <row r="42" ht="12" customHeight="1">
      <c r="M42" s="354"/>
    </row>
    <row r="43" ht="12" customHeight="1">
      <c r="M43" s="354"/>
    </row>
    <row r="44" ht="12" customHeight="1">
      <c r="M44" s="354"/>
    </row>
    <row r="45" ht="12" customHeight="1">
      <c r="M45" s="354"/>
    </row>
    <row r="46" ht="12" customHeight="1">
      <c r="M46" s="354"/>
    </row>
    <row r="47" ht="12" customHeight="1">
      <c r="M47" s="354"/>
    </row>
    <row r="48" ht="12" customHeight="1">
      <c r="M48" s="354"/>
    </row>
    <row r="49" ht="12" customHeight="1">
      <c r="M49" s="354"/>
    </row>
    <row r="50" ht="12" customHeight="1">
      <c r="M50" s="354"/>
    </row>
    <row r="51" ht="12" customHeight="1">
      <c r="M51" s="354"/>
    </row>
    <row r="52" ht="12" customHeight="1">
      <c r="M52" s="354"/>
    </row>
    <row r="53" ht="12" customHeight="1">
      <c r="M53" s="354"/>
    </row>
    <row r="54" ht="12" customHeight="1">
      <c r="M54" s="354"/>
    </row>
    <row r="55" ht="12" customHeight="1">
      <c r="M55" s="354"/>
    </row>
    <row r="56" ht="12" customHeight="1">
      <c r="M56" s="354"/>
    </row>
    <row r="57" ht="12" customHeight="1">
      <c r="M57" s="354"/>
    </row>
    <row r="58" ht="12" customHeight="1">
      <c r="M58" s="354"/>
    </row>
    <row r="59" ht="12" customHeight="1">
      <c r="M59" s="354"/>
    </row>
    <row r="60" ht="12" customHeight="1">
      <c r="M60" s="354"/>
    </row>
    <row r="61" ht="12" customHeight="1">
      <c r="M61" s="354"/>
    </row>
    <row r="62" ht="12" customHeight="1">
      <c r="M62" s="354"/>
    </row>
    <row r="63" ht="12" customHeight="1">
      <c r="M63" s="354"/>
    </row>
    <row r="64" ht="12" customHeight="1">
      <c r="M64" s="354"/>
    </row>
    <row r="65" ht="12" customHeight="1">
      <c r="M65" s="354"/>
    </row>
    <row r="66" ht="12" customHeight="1">
      <c r="M66" s="354"/>
    </row>
    <row r="67" ht="12" customHeight="1">
      <c r="M67" s="354"/>
    </row>
    <row r="68" ht="12" customHeight="1">
      <c r="M68" s="354"/>
    </row>
    <row r="69" ht="12" customHeight="1">
      <c r="M69" s="354"/>
    </row>
    <row r="70" ht="12" customHeight="1">
      <c r="M70" s="354"/>
    </row>
    <row r="71" ht="12" customHeight="1">
      <c r="M71" s="354"/>
    </row>
    <row r="72" ht="12" customHeight="1">
      <c r="M72" s="354"/>
    </row>
    <row r="73" ht="12" customHeight="1">
      <c r="M73" s="354"/>
    </row>
    <row r="74" ht="12" customHeight="1">
      <c r="M74" s="354"/>
    </row>
    <row r="75" ht="12" customHeight="1">
      <c r="M75" s="354"/>
    </row>
    <row r="76" ht="12" customHeight="1">
      <c r="M76" s="354"/>
    </row>
    <row r="77" ht="12" customHeight="1">
      <c r="M77" s="354"/>
    </row>
    <row r="78" ht="12" customHeight="1">
      <c r="M78" s="354"/>
    </row>
    <row r="79" ht="12" customHeight="1">
      <c r="M79" s="354"/>
    </row>
    <row r="80" ht="12" customHeight="1">
      <c r="M80" s="354"/>
    </row>
    <row r="81" ht="12" customHeight="1">
      <c r="M81" s="354"/>
    </row>
    <row r="82" ht="12" customHeight="1">
      <c r="M82" s="354"/>
    </row>
    <row r="83" ht="12" customHeight="1">
      <c r="M83" s="354"/>
    </row>
    <row r="84" ht="12" customHeight="1">
      <c r="M84" s="354"/>
    </row>
    <row r="85" ht="12" customHeight="1">
      <c r="M85" s="354"/>
    </row>
    <row r="86" ht="12" customHeight="1">
      <c r="M86" s="354"/>
    </row>
    <row r="87" ht="12" customHeight="1">
      <c r="M87" s="354"/>
    </row>
    <row r="88" ht="12" customHeight="1">
      <c r="M88" s="354"/>
    </row>
    <row r="89" ht="12" customHeight="1">
      <c r="M89" s="354"/>
    </row>
    <row r="90" ht="12" customHeight="1">
      <c r="M90" s="354"/>
    </row>
    <row r="91" ht="12" customHeight="1">
      <c r="M91" s="354"/>
    </row>
    <row r="92" ht="12" customHeight="1">
      <c r="M92" s="354"/>
    </row>
    <row r="93" ht="12" customHeight="1">
      <c r="M93" s="354"/>
    </row>
    <row r="94" ht="12" customHeight="1">
      <c r="M94" s="354"/>
    </row>
    <row r="95" ht="12" customHeight="1">
      <c r="M95" s="354"/>
    </row>
    <row r="96" ht="12" customHeight="1">
      <c r="M96" s="354"/>
    </row>
    <row r="97" ht="12" customHeight="1">
      <c r="M97" s="354"/>
    </row>
    <row r="98" ht="12" customHeight="1">
      <c r="M98" s="354"/>
    </row>
    <row r="99" ht="12" customHeight="1">
      <c r="M99" s="354"/>
    </row>
    <row r="100" ht="12" customHeight="1">
      <c r="M100" s="354"/>
    </row>
    <row r="101" ht="12" customHeight="1">
      <c r="M101" s="354"/>
    </row>
    <row r="102" ht="12" customHeight="1">
      <c r="M102" s="354"/>
    </row>
    <row r="103" ht="12" customHeight="1">
      <c r="M103" s="354"/>
    </row>
    <row r="104" ht="12" customHeight="1">
      <c r="M104" s="354"/>
    </row>
    <row r="105" ht="12" customHeight="1">
      <c r="M105" s="354"/>
    </row>
    <row r="106" ht="12" customHeight="1">
      <c r="M106" s="354"/>
    </row>
    <row r="107" ht="12" customHeight="1">
      <c r="M107" s="354"/>
    </row>
    <row r="108" ht="12" customHeight="1">
      <c r="M108" s="354"/>
    </row>
    <row r="109" ht="12" customHeight="1">
      <c r="M109" s="354"/>
    </row>
    <row r="110" ht="12" customHeight="1">
      <c r="M110" s="354"/>
    </row>
    <row r="111" ht="12" customHeight="1">
      <c r="M111" s="354"/>
    </row>
    <row r="112" ht="12" customHeight="1">
      <c r="M112" s="354"/>
    </row>
    <row r="113" ht="12" customHeight="1">
      <c r="M113" s="354"/>
    </row>
    <row r="114" ht="12" customHeight="1">
      <c r="M114" s="354"/>
    </row>
    <row r="115" ht="12" customHeight="1">
      <c r="M115" s="354"/>
    </row>
    <row r="116" ht="12" customHeight="1">
      <c r="M116" s="354"/>
    </row>
    <row r="117" ht="12" customHeight="1">
      <c r="M117" s="354"/>
    </row>
    <row r="118" ht="12" customHeight="1">
      <c r="M118" s="354"/>
    </row>
    <row r="119" ht="12" customHeight="1">
      <c r="M119" s="354"/>
    </row>
    <row r="120" ht="12" customHeight="1">
      <c r="M120" s="354"/>
    </row>
    <row r="121" ht="12" customHeight="1">
      <c r="M121" s="354"/>
    </row>
    <row r="122" ht="12" customHeight="1">
      <c r="M122" s="354"/>
    </row>
    <row r="123" ht="12" customHeight="1">
      <c r="M123" s="354"/>
    </row>
    <row r="124" ht="12" customHeight="1">
      <c r="M124" s="354"/>
    </row>
    <row r="125" ht="12" customHeight="1">
      <c r="M125" s="354"/>
    </row>
    <row r="126" ht="12" customHeight="1">
      <c r="M126" s="354"/>
    </row>
    <row r="127" ht="12" customHeight="1">
      <c r="M127" s="354"/>
    </row>
    <row r="128" ht="12" customHeight="1">
      <c r="M128" s="354"/>
    </row>
    <row r="129" ht="12" customHeight="1">
      <c r="M129" s="354"/>
    </row>
    <row r="130" ht="12" customHeight="1">
      <c r="M130" s="354"/>
    </row>
    <row r="131" ht="12" customHeight="1">
      <c r="M131" s="354"/>
    </row>
    <row r="132" ht="12" customHeight="1">
      <c r="M132" s="354"/>
    </row>
    <row r="133" ht="12" customHeight="1">
      <c r="M133" s="354"/>
    </row>
    <row r="134" ht="12" customHeight="1">
      <c r="M134" s="354"/>
    </row>
    <row r="135" ht="12" customHeight="1">
      <c r="M135" s="354"/>
    </row>
    <row r="136" ht="12" customHeight="1">
      <c r="M136" s="354"/>
    </row>
    <row r="137" ht="12" customHeight="1">
      <c r="M137" s="354"/>
    </row>
    <row r="138" ht="12" customHeight="1">
      <c r="M138" s="354"/>
    </row>
    <row r="139" ht="12" customHeight="1">
      <c r="M139" s="354"/>
    </row>
    <row r="140" ht="12" customHeight="1">
      <c r="M140" s="354"/>
    </row>
    <row r="141" ht="12" customHeight="1">
      <c r="M141" s="354"/>
    </row>
    <row r="142" ht="12" customHeight="1">
      <c r="M142" s="354"/>
    </row>
    <row r="143" ht="12" customHeight="1">
      <c r="M143" s="354"/>
    </row>
    <row r="144" ht="12" customHeight="1">
      <c r="M144" s="354"/>
    </row>
    <row r="145" ht="12" customHeight="1">
      <c r="M145" s="354"/>
    </row>
    <row r="146" ht="12" customHeight="1">
      <c r="M146" s="354"/>
    </row>
    <row r="147" ht="12" customHeight="1">
      <c r="M147" s="354"/>
    </row>
    <row r="148" ht="12" customHeight="1">
      <c r="M148" s="354"/>
    </row>
    <row r="149" ht="12" customHeight="1">
      <c r="M149" s="354"/>
    </row>
    <row r="150" ht="12" customHeight="1">
      <c r="M150" s="354"/>
    </row>
    <row r="151" ht="12" customHeight="1">
      <c r="M151" s="354"/>
    </row>
    <row r="152" ht="12" customHeight="1">
      <c r="M152" s="354"/>
    </row>
    <row r="153" ht="12" customHeight="1">
      <c r="M153" s="354"/>
    </row>
    <row r="154" ht="12" customHeight="1">
      <c r="M154" s="354"/>
    </row>
    <row r="155" ht="12" customHeight="1">
      <c r="M155" s="354"/>
    </row>
    <row r="156" ht="12" customHeight="1">
      <c r="M156" s="354"/>
    </row>
    <row r="157" ht="12" customHeight="1">
      <c r="M157" s="354"/>
    </row>
    <row r="158" ht="12" customHeight="1">
      <c r="M158" s="354"/>
    </row>
    <row r="159" ht="12" customHeight="1">
      <c r="M159" s="354"/>
    </row>
    <row r="160" ht="12" customHeight="1">
      <c r="M160" s="354"/>
    </row>
    <row r="161" ht="12" customHeight="1">
      <c r="M161" s="354"/>
    </row>
    <row r="162" ht="12" customHeight="1">
      <c r="M162" s="354"/>
    </row>
    <row r="163" ht="12" customHeight="1">
      <c r="M163" s="354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A7">
      <selection activeCell="B48" sqref="B48"/>
    </sheetView>
  </sheetViews>
  <sheetFormatPr defaultColWidth="10.28125" defaultRowHeight="12.75"/>
  <cols>
    <col min="1" max="1" width="3.00390625" style="355" customWidth="1"/>
    <col min="2" max="2" width="28.00390625" style="355" customWidth="1"/>
    <col min="3" max="3" width="8.28125" style="355" customWidth="1"/>
    <col min="4" max="6" width="8.421875" style="355" customWidth="1"/>
    <col min="7" max="7" width="8.00390625" style="355" customWidth="1"/>
    <col min="8" max="8" width="13.421875" style="355" customWidth="1"/>
    <col min="9" max="9" width="10.00390625" style="355" customWidth="1"/>
    <col min="10" max="10" width="11.140625" style="355" customWidth="1"/>
    <col min="11" max="11" width="8.28125" style="355" customWidth="1"/>
    <col min="12" max="12" width="9.7109375" style="355" customWidth="1"/>
    <col min="13" max="13" width="8.7109375" style="355" customWidth="1"/>
    <col min="14" max="14" width="7.57421875" style="355" customWidth="1"/>
    <col min="15" max="15" width="11.140625" style="355" customWidth="1"/>
    <col min="16" max="16" width="10.00390625" style="355" customWidth="1"/>
    <col min="17" max="17" width="11.8515625" style="355" customWidth="1"/>
    <col min="18" max="18" width="10.140625" style="355" customWidth="1"/>
    <col min="19" max="16384" width="9.7109375" style="355" customWidth="1"/>
  </cols>
  <sheetData>
    <row r="1" spans="1:18" ht="15" customHeight="1">
      <c r="A1" s="356"/>
      <c r="B1" s="357" t="s">
        <v>532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2.75" customHeight="1">
      <c r="A2" s="358" t="s">
        <v>393</v>
      </c>
      <c r="B2" s="358"/>
      <c r="C2" s="359"/>
      <c r="D2" s="359"/>
      <c r="E2" s="146" t="str">
        <f>'справка №1-БАЛАНС'!E3</f>
        <v>"Специализирани Бизнес Системи" АД</v>
      </c>
      <c r="F2" s="146"/>
      <c r="G2" s="146"/>
      <c r="H2" s="146"/>
      <c r="I2" s="146"/>
      <c r="J2" s="360"/>
      <c r="K2" s="360"/>
      <c r="L2" s="360"/>
      <c r="M2" s="361" t="s">
        <v>3</v>
      </c>
      <c r="N2" s="361"/>
      <c r="O2" s="361"/>
      <c r="P2" s="362">
        <f>'справка №1-БАЛАНС'!H3</f>
        <v>121814067</v>
      </c>
      <c r="Q2" s="362"/>
      <c r="R2" s="148"/>
    </row>
    <row r="3" spans="1:18" ht="15" customHeight="1">
      <c r="A3" s="358" t="s">
        <v>8</v>
      </c>
      <c r="B3" s="358"/>
      <c r="C3" s="363"/>
      <c r="D3" s="363"/>
      <c r="E3" s="288" t="str">
        <f>+'справка №1-БАЛАНС'!E5</f>
        <v>От 01-01-2014 до 30-06-2014г.</v>
      </c>
      <c r="F3" s="288"/>
      <c r="G3" s="288"/>
      <c r="H3" s="364" t="s">
        <v>533</v>
      </c>
      <c r="I3" s="364"/>
      <c r="J3" s="364"/>
      <c r="K3" s="364"/>
      <c r="L3" s="364"/>
      <c r="M3" s="365" t="s">
        <v>6</v>
      </c>
      <c r="N3" s="365"/>
      <c r="O3" s="366"/>
      <c r="P3" s="367" t="str">
        <f>'справка №1-БАЛАНС'!H4</f>
        <v> </v>
      </c>
      <c r="Q3" s="367"/>
      <c r="R3" s="150"/>
    </row>
    <row r="4" spans="1:18" ht="12.75">
      <c r="A4" s="368" t="s">
        <v>534</v>
      </c>
      <c r="B4" s="369"/>
      <c r="C4" s="369"/>
      <c r="D4" s="364"/>
      <c r="E4" s="370"/>
      <c r="F4" s="370"/>
      <c r="G4" s="370"/>
      <c r="H4" s="364"/>
      <c r="I4" s="364"/>
      <c r="J4" s="364"/>
      <c r="K4" s="364"/>
      <c r="L4" s="364"/>
      <c r="M4" s="364"/>
      <c r="N4" s="364"/>
      <c r="O4" s="364"/>
      <c r="P4" s="364"/>
      <c r="Q4" s="371"/>
      <c r="R4" s="371" t="s">
        <v>535</v>
      </c>
    </row>
    <row r="5" spans="1:18" s="374" customFormat="1" ht="12" customHeight="1">
      <c r="A5" s="372" t="s">
        <v>472</v>
      </c>
      <c r="B5" s="372"/>
      <c r="C5" s="373" t="s">
        <v>12</v>
      </c>
      <c r="D5" s="372" t="s">
        <v>536</v>
      </c>
      <c r="E5" s="372"/>
      <c r="F5" s="372"/>
      <c r="G5" s="372"/>
      <c r="H5" s="372" t="s">
        <v>537</v>
      </c>
      <c r="I5" s="372"/>
      <c r="J5" s="372" t="s">
        <v>538</v>
      </c>
      <c r="K5" s="372" t="s">
        <v>539</v>
      </c>
      <c r="L5" s="372"/>
      <c r="M5" s="372"/>
      <c r="N5" s="372"/>
      <c r="O5" s="372" t="s">
        <v>537</v>
      </c>
      <c r="P5" s="372"/>
      <c r="Q5" s="372" t="s">
        <v>540</v>
      </c>
      <c r="R5" s="372" t="s">
        <v>541</v>
      </c>
    </row>
    <row r="6" spans="1:18" s="374" customFormat="1" ht="45.75" customHeight="1">
      <c r="A6" s="372"/>
      <c r="B6" s="372"/>
      <c r="C6" s="373"/>
      <c r="D6" s="372" t="s">
        <v>542</v>
      </c>
      <c r="E6" s="372" t="s">
        <v>543</v>
      </c>
      <c r="F6" s="372" t="s">
        <v>544</v>
      </c>
      <c r="G6" s="372" t="s">
        <v>545</v>
      </c>
      <c r="H6" s="372" t="s">
        <v>546</v>
      </c>
      <c r="I6" s="372" t="s">
        <v>547</v>
      </c>
      <c r="J6" s="372"/>
      <c r="K6" s="372" t="s">
        <v>542</v>
      </c>
      <c r="L6" s="372" t="s">
        <v>548</v>
      </c>
      <c r="M6" s="372" t="s">
        <v>549</v>
      </c>
      <c r="N6" s="372" t="s">
        <v>550</v>
      </c>
      <c r="O6" s="372" t="s">
        <v>546</v>
      </c>
      <c r="P6" s="372" t="s">
        <v>547</v>
      </c>
      <c r="Q6" s="372"/>
      <c r="R6" s="372"/>
    </row>
    <row r="7" spans="1:18" s="374" customFormat="1" ht="15" customHeight="1">
      <c r="A7" s="375" t="s">
        <v>551</v>
      </c>
      <c r="B7" s="375"/>
      <c r="C7" s="375" t="s">
        <v>19</v>
      </c>
      <c r="D7" s="372">
        <v>1</v>
      </c>
      <c r="E7" s="372">
        <v>2</v>
      </c>
      <c r="F7" s="372">
        <v>3</v>
      </c>
      <c r="G7" s="372">
        <v>4</v>
      </c>
      <c r="H7" s="372">
        <v>5</v>
      </c>
      <c r="I7" s="372">
        <v>6</v>
      </c>
      <c r="J7" s="372">
        <v>7</v>
      </c>
      <c r="K7" s="372">
        <v>8</v>
      </c>
      <c r="L7" s="372">
        <v>9</v>
      </c>
      <c r="M7" s="372">
        <v>10</v>
      </c>
      <c r="N7" s="372">
        <v>11</v>
      </c>
      <c r="O7" s="372">
        <v>12</v>
      </c>
      <c r="P7" s="372">
        <v>13</v>
      </c>
      <c r="Q7" s="372">
        <v>14</v>
      </c>
      <c r="R7" s="372">
        <v>15</v>
      </c>
    </row>
    <row r="8" spans="1:18" ht="27" customHeight="1">
      <c r="A8" s="376" t="s">
        <v>552</v>
      </c>
      <c r="B8" s="377" t="s">
        <v>553</v>
      </c>
      <c r="C8" s="378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28" ht="12.75">
      <c r="A9" s="380" t="s">
        <v>554</v>
      </c>
      <c r="B9" s="380" t="s">
        <v>555</v>
      </c>
      <c r="C9" s="381" t="s">
        <v>556</v>
      </c>
      <c r="D9" s="382">
        <v>356</v>
      </c>
      <c r="E9" s="382">
        <v>14</v>
      </c>
      <c r="F9" s="382"/>
      <c r="G9" s="383">
        <f aca="true" t="shared" si="0" ref="G9:G25">D9+E9-F9</f>
        <v>370</v>
      </c>
      <c r="H9" s="384"/>
      <c r="I9" s="384"/>
      <c r="J9" s="383">
        <f aca="true" t="shared" si="1" ref="J9:J25">G9+H9-I9</f>
        <v>370</v>
      </c>
      <c r="K9" s="384"/>
      <c r="L9" s="384"/>
      <c r="M9" s="384"/>
      <c r="N9" s="383">
        <f aca="true" t="shared" si="2" ref="N9:N25">K9+L9-M9</f>
        <v>0</v>
      </c>
      <c r="O9" s="384"/>
      <c r="P9" s="384"/>
      <c r="Q9" s="383">
        <f aca="true" t="shared" si="3" ref="Q9:Q25">N9+O9-P9</f>
        <v>0</v>
      </c>
      <c r="R9" s="383">
        <f aca="true" t="shared" si="4" ref="R9:R25">J9-Q9</f>
        <v>370</v>
      </c>
      <c r="S9" s="385"/>
      <c r="T9" s="385"/>
      <c r="U9" s="385"/>
      <c r="V9" s="385"/>
      <c r="W9" s="385"/>
      <c r="X9" s="385"/>
      <c r="Y9" s="385"/>
      <c r="Z9" s="385"/>
      <c r="AA9" s="385"/>
      <c r="AB9" s="385"/>
    </row>
    <row r="10" spans="1:28" ht="12.75">
      <c r="A10" s="380" t="s">
        <v>557</v>
      </c>
      <c r="B10" s="380" t="s">
        <v>558</v>
      </c>
      <c r="C10" s="381" t="s">
        <v>559</v>
      </c>
      <c r="D10" s="382">
        <v>1154</v>
      </c>
      <c r="E10" s="382"/>
      <c r="F10" s="382"/>
      <c r="G10" s="383">
        <f t="shared" si="0"/>
        <v>1154</v>
      </c>
      <c r="H10" s="384"/>
      <c r="I10" s="384"/>
      <c r="J10" s="383">
        <f t="shared" si="1"/>
        <v>1154</v>
      </c>
      <c r="K10" s="384">
        <v>216</v>
      </c>
      <c r="L10" s="384">
        <v>12</v>
      </c>
      <c r="M10" s="384"/>
      <c r="N10" s="383">
        <f t="shared" si="2"/>
        <v>228</v>
      </c>
      <c r="O10" s="384"/>
      <c r="P10" s="384"/>
      <c r="Q10" s="383">
        <f t="shared" si="3"/>
        <v>228</v>
      </c>
      <c r="R10" s="383">
        <f t="shared" si="4"/>
        <v>926</v>
      </c>
      <c r="S10" s="385"/>
      <c r="T10" s="385"/>
      <c r="U10" s="385"/>
      <c r="V10" s="385"/>
      <c r="W10" s="385"/>
      <c r="X10" s="385"/>
      <c r="Y10" s="385"/>
      <c r="Z10" s="385"/>
      <c r="AA10" s="385"/>
      <c r="AB10" s="385"/>
    </row>
    <row r="11" spans="1:28" ht="12.75">
      <c r="A11" s="380" t="s">
        <v>560</v>
      </c>
      <c r="B11" s="380" t="s">
        <v>561</v>
      </c>
      <c r="C11" s="381" t="s">
        <v>562</v>
      </c>
      <c r="D11" s="382">
        <v>219</v>
      </c>
      <c r="E11" s="382"/>
      <c r="F11" s="382"/>
      <c r="G11" s="383">
        <f t="shared" si="0"/>
        <v>219</v>
      </c>
      <c r="H11" s="384"/>
      <c r="I11" s="384"/>
      <c r="J11" s="383">
        <f t="shared" si="1"/>
        <v>219</v>
      </c>
      <c r="K11" s="384">
        <v>206</v>
      </c>
      <c r="L11" s="384"/>
      <c r="M11" s="384"/>
      <c r="N11" s="383">
        <f t="shared" si="2"/>
        <v>206</v>
      </c>
      <c r="O11" s="384"/>
      <c r="P11" s="384"/>
      <c r="Q11" s="383">
        <f t="shared" si="3"/>
        <v>206</v>
      </c>
      <c r="R11" s="383">
        <f t="shared" si="4"/>
        <v>13</v>
      </c>
      <c r="S11" s="385"/>
      <c r="T11" s="385"/>
      <c r="U11" s="385"/>
      <c r="V11" s="385"/>
      <c r="W11" s="385"/>
      <c r="X11" s="385"/>
      <c r="Y11" s="385"/>
      <c r="Z11" s="385"/>
      <c r="AA11" s="385"/>
      <c r="AB11" s="385"/>
    </row>
    <row r="12" spans="1:28" ht="12.75">
      <c r="A12" s="380" t="s">
        <v>563</v>
      </c>
      <c r="B12" s="380" t="s">
        <v>564</v>
      </c>
      <c r="C12" s="381" t="s">
        <v>565</v>
      </c>
      <c r="D12" s="382">
        <v>2</v>
      </c>
      <c r="E12" s="382"/>
      <c r="F12" s="382"/>
      <c r="G12" s="383">
        <f t="shared" si="0"/>
        <v>2</v>
      </c>
      <c r="H12" s="384"/>
      <c r="I12" s="384"/>
      <c r="J12" s="383">
        <f t="shared" si="1"/>
        <v>2</v>
      </c>
      <c r="K12" s="384">
        <v>1</v>
      </c>
      <c r="L12" s="384"/>
      <c r="M12" s="384"/>
      <c r="N12" s="383">
        <f t="shared" si="2"/>
        <v>1</v>
      </c>
      <c r="O12" s="384"/>
      <c r="P12" s="384"/>
      <c r="Q12" s="383">
        <f t="shared" si="3"/>
        <v>1</v>
      </c>
      <c r="R12" s="383">
        <f t="shared" si="4"/>
        <v>1</v>
      </c>
      <c r="S12" s="385"/>
      <c r="T12" s="385"/>
      <c r="U12" s="385"/>
      <c r="V12" s="385"/>
      <c r="W12" s="385"/>
      <c r="X12" s="385"/>
      <c r="Y12" s="385"/>
      <c r="Z12" s="385"/>
      <c r="AA12" s="385"/>
      <c r="AB12" s="385"/>
    </row>
    <row r="13" spans="1:28" ht="12.75">
      <c r="A13" s="380" t="s">
        <v>566</v>
      </c>
      <c r="B13" s="380" t="s">
        <v>567</v>
      </c>
      <c r="C13" s="381" t="s">
        <v>568</v>
      </c>
      <c r="D13" s="382">
        <v>13</v>
      </c>
      <c r="E13" s="382"/>
      <c r="F13" s="382"/>
      <c r="G13" s="383">
        <f t="shared" si="0"/>
        <v>13</v>
      </c>
      <c r="H13" s="384"/>
      <c r="I13" s="384"/>
      <c r="J13" s="383">
        <f t="shared" si="1"/>
        <v>13</v>
      </c>
      <c r="K13" s="384">
        <v>1</v>
      </c>
      <c r="L13" s="384">
        <v>1</v>
      </c>
      <c r="M13" s="384"/>
      <c r="N13" s="383">
        <f t="shared" si="2"/>
        <v>2</v>
      </c>
      <c r="O13" s="384"/>
      <c r="P13" s="384"/>
      <c r="Q13" s="383">
        <f t="shared" si="3"/>
        <v>2</v>
      </c>
      <c r="R13" s="383">
        <f t="shared" si="4"/>
        <v>11</v>
      </c>
      <c r="S13" s="385"/>
      <c r="T13" s="385"/>
      <c r="U13" s="385"/>
      <c r="V13" s="385"/>
      <c r="W13" s="385"/>
      <c r="X13" s="385"/>
      <c r="Y13" s="385"/>
      <c r="Z13" s="385"/>
      <c r="AA13" s="385"/>
      <c r="AB13" s="385"/>
    </row>
    <row r="14" spans="1:28" ht="12.75">
      <c r="A14" s="380" t="s">
        <v>569</v>
      </c>
      <c r="B14" s="380" t="s">
        <v>570</v>
      </c>
      <c r="C14" s="381" t="s">
        <v>571</v>
      </c>
      <c r="D14" s="382">
        <v>68</v>
      </c>
      <c r="E14" s="382">
        <v>2</v>
      </c>
      <c r="F14" s="382"/>
      <c r="G14" s="383">
        <f t="shared" si="0"/>
        <v>70</v>
      </c>
      <c r="H14" s="384"/>
      <c r="I14" s="384"/>
      <c r="J14" s="383">
        <f t="shared" si="1"/>
        <v>70</v>
      </c>
      <c r="K14" s="384">
        <v>40</v>
      </c>
      <c r="L14" s="384">
        <v>4</v>
      </c>
      <c r="M14" s="384"/>
      <c r="N14" s="383">
        <f t="shared" si="2"/>
        <v>44</v>
      </c>
      <c r="O14" s="384"/>
      <c r="P14" s="384"/>
      <c r="Q14" s="383">
        <f t="shared" si="3"/>
        <v>44</v>
      </c>
      <c r="R14" s="383">
        <f t="shared" si="4"/>
        <v>26</v>
      </c>
      <c r="S14" s="385"/>
      <c r="T14" s="385"/>
      <c r="U14" s="385"/>
      <c r="V14" s="385"/>
      <c r="W14" s="385"/>
      <c r="X14" s="385"/>
      <c r="Y14" s="385"/>
      <c r="Z14" s="385"/>
      <c r="AA14" s="385"/>
      <c r="AB14" s="385"/>
    </row>
    <row r="15" spans="1:28" s="392" customFormat="1" ht="12.75">
      <c r="A15" s="386" t="s">
        <v>572</v>
      </c>
      <c r="B15" s="387" t="s">
        <v>573</v>
      </c>
      <c r="C15" s="388" t="s">
        <v>574</v>
      </c>
      <c r="D15" s="389">
        <v>436</v>
      </c>
      <c r="E15" s="389"/>
      <c r="F15" s="389"/>
      <c r="G15" s="383">
        <f t="shared" si="0"/>
        <v>436</v>
      </c>
      <c r="H15" s="390"/>
      <c r="I15" s="390"/>
      <c r="J15" s="383">
        <f t="shared" si="1"/>
        <v>436</v>
      </c>
      <c r="K15" s="390"/>
      <c r="L15" s="390"/>
      <c r="M15" s="390"/>
      <c r="N15" s="383">
        <f t="shared" si="2"/>
        <v>0</v>
      </c>
      <c r="O15" s="390"/>
      <c r="P15" s="390"/>
      <c r="Q15" s="383">
        <f t="shared" si="3"/>
        <v>0</v>
      </c>
      <c r="R15" s="383">
        <f t="shared" si="4"/>
        <v>436</v>
      </c>
      <c r="S15" s="391"/>
      <c r="T15" s="391"/>
      <c r="U15" s="391"/>
      <c r="V15" s="391"/>
      <c r="W15" s="391"/>
      <c r="X15" s="391"/>
      <c r="Y15" s="391"/>
      <c r="Z15" s="391"/>
      <c r="AA15" s="391"/>
      <c r="AB15" s="391"/>
    </row>
    <row r="16" spans="1:28" ht="12.75">
      <c r="A16" s="380" t="s">
        <v>575</v>
      </c>
      <c r="B16" s="393" t="s">
        <v>576</v>
      </c>
      <c r="C16" s="381" t="s">
        <v>577</v>
      </c>
      <c r="D16" s="382"/>
      <c r="E16" s="382"/>
      <c r="F16" s="382"/>
      <c r="G16" s="383">
        <f t="shared" si="0"/>
        <v>0</v>
      </c>
      <c r="H16" s="384"/>
      <c r="I16" s="384"/>
      <c r="J16" s="383">
        <f t="shared" si="1"/>
        <v>0</v>
      </c>
      <c r="K16" s="384"/>
      <c r="L16" s="384"/>
      <c r="M16" s="384"/>
      <c r="N16" s="383">
        <f t="shared" si="2"/>
        <v>0</v>
      </c>
      <c r="O16" s="384"/>
      <c r="P16" s="384"/>
      <c r="Q16" s="383">
        <f t="shared" si="3"/>
        <v>0</v>
      </c>
      <c r="R16" s="383">
        <f t="shared" si="4"/>
        <v>0</v>
      </c>
      <c r="S16" s="385"/>
      <c r="T16" s="385"/>
      <c r="U16" s="385"/>
      <c r="V16" s="385"/>
      <c r="W16" s="385"/>
      <c r="X16" s="385"/>
      <c r="Y16" s="385"/>
      <c r="Z16" s="385"/>
      <c r="AA16" s="385"/>
      <c r="AB16" s="385"/>
    </row>
    <row r="17" spans="1:28" ht="12.75">
      <c r="A17" s="380"/>
      <c r="B17" s="394" t="s">
        <v>578</v>
      </c>
      <c r="C17" s="395" t="s">
        <v>579</v>
      </c>
      <c r="D17" s="396">
        <f>SUM(D9:D16)</f>
        <v>2248</v>
      </c>
      <c r="E17" s="396">
        <f>SUM(E9:E16)</f>
        <v>16</v>
      </c>
      <c r="F17" s="396">
        <f>SUM(F9:F16)</f>
        <v>0</v>
      </c>
      <c r="G17" s="383">
        <f t="shared" si="0"/>
        <v>2264</v>
      </c>
      <c r="H17" s="397">
        <f>SUM(H9:H16)</f>
        <v>0</v>
      </c>
      <c r="I17" s="397">
        <f>SUM(I9:I16)</f>
        <v>0</v>
      </c>
      <c r="J17" s="383">
        <f t="shared" si="1"/>
        <v>2264</v>
      </c>
      <c r="K17" s="397">
        <f>SUM(K9:K16)</f>
        <v>464</v>
      </c>
      <c r="L17" s="397">
        <f>SUM(L9:L16)</f>
        <v>17</v>
      </c>
      <c r="M17" s="397">
        <f>SUM(M9:M16)</f>
        <v>0</v>
      </c>
      <c r="N17" s="383">
        <f t="shared" si="2"/>
        <v>481</v>
      </c>
      <c r="O17" s="397">
        <f>SUM(O9:O16)</f>
        <v>0</v>
      </c>
      <c r="P17" s="397">
        <f>SUM(P9:P16)</f>
        <v>0</v>
      </c>
      <c r="Q17" s="383">
        <f t="shared" si="3"/>
        <v>481</v>
      </c>
      <c r="R17" s="383">
        <f t="shared" si="4"/>
        <v>1783</v>
      </c>
      <c r="S17" s="385"/>
      <c r="T17" s="385"/>
      <c r="U17" s="385"/>
      <c r="V17" s="385"/>
      <c r="W17" s="385"/>
      <c r="X17" s="385"/>
      <c r="Y17" s="385"/>
      <c r="Z17" s="385"/>
      <c r="AA17" s="385"/>
      <c r="AB17" s="385"/>
    </row>
    <row r="18" spans="1:28" ht="15" customHeight="1">
      <c r="A18" s="398" t="s">
        <v>580</v>
      </c>
      <c r="B18" s="399" t="s">
        <v>581</v>
      </c>
      <c r="C18" s="395" t="s">
        <v>582</v>
      </c>
      <c r="D18" s="400"/>
      <c r="E18" s="400"/>
      <c r="F18" s="400"/>
      <c r="G18" s="383">
        <f t="shared" si="0"/>
        <v>0</v>
      </c>
      <c r="H18" s="401"/>
      <c r="I18" s="401"/>
      <c r="J18" s="383">
        <f t="shared" si="1"/>
        <v>0</v>
      </c>
      <c r="K18" s="401"/>
      <c r="L18" s="401"/>
      <c r="M18" s="401"/>
      <c r="N18" s="383">
        <f t="shared" si="2"/>
        <v>0</v>
      </c>
      <c r="O18" s="401"/>
      <c r="P18" s="401"/>
      <c r="Q18" s="383">
        <f t="shared" si="3"/>
        <v>0</v>
      </c>
      <c r="R18" s="383">
        <f t="shared" si="4"/>
        <v>0</v>
      </c>
      <c r="S18" s="385"/>
      <c r="T18" s="385"/>
      <c r="U18" s="385"/>
      <c r="V18" s="385"/>
      <c r="W18" s="385"/>
      <c r="X18" s="385"/>
      <c r="Y18" s="385"/>
      <c r="Z18" s="385"/>
      <c r="AA18" s="385"/>
      <c r="AB18" s="385"/>
    </row>
    <row r="19" spans="1:28" ht="15" customHeight="1">
      <c r="A19" s="377" t="s">
        <v>583</v>
      </c>
      <c r="B19" s="399" t="s">
        <v>584</v>
      </c>
      <c r="C19" s="395" t="s">
        <v>585</v>
      </c>
      <c r="D19" s="400"/>
      <c r="E19" s="400"/>
      <c r="F19" s="400"/>
      <c r="G19" s="383">
        <f t="shared" si="0"/>
        <v>0</v>
      </c>
      <c r="H19" s="401"/>
      <c r="I19" s="401"/>
      <c r="J19" s="383">
        <f t="shared" si="1"/>
        <v>0</v>
      </c>
      <c r="K19" s="401"/>
      <c r="L19" s="401"/>
      <c r="M19" s="401"/>
      <c r="N19" s="383">
        <f t="shared" si="2"/>
        <v>0</v>
      </c>
      <c r="O19" s="401"/>
      <c r="P19" s="401"/>
      <c r="Q19" s="383">
        <f t="shared" si="3"/>
        <v>0</v>
      </c>
      <c r="R19" s="383">
        <f t="shared" si="4"/>
        <v>0</v>
      </c>
      <c r="S19" s="385"/>
      <c r="T19" s="385"/>
      <c r="U19" s="385"/>
      <c r="V19" s="385"/>
      <c r="W19" s="385"/>
      <c r="X19" s="385"/>
      <c r="Y19" s="385"/>
      <c r="Z19" s="385"/>
      <c r="AA19" s="385"/>
      <c r="AB19" s="385"/>
    </row>
    <row r="20" spans="1:28" ht="15" customHeight="1">
      <c r="A20" s="402" t="s">
        <v>586</v>
      </c>
      <c r="B20" s="377" t="s">
        <v>587</v>
      </c>
      <c r="C20" s="381"/>
      <c r="D20" s="403"/>
      <c r="E20" s="403"/>
      <c r="F20" s="403"/>
      <c r="G20" s="383">
        <f t="shared" si="0"/>
        <v>0</v>
      </c>
      <c r="H20" s="404"/>
      <c r="I20" s="404"/>
      <c r="J20" s="383">
        <f t="shared" si="1"/>
        <v>0</v>
      </c>
      <c r="K20" s="404"/>
      <c r="L20" s="404"/>
      <c r="M20" s="404"/>
      <c r="N20" s="383">
        <f t="shared" si="2"/>
        <v>0</v>
      </c>
      <c r="O20" s="404"/>
      <c r="P20" s="404"/>
      <c r="Q20" s="383">
        <f t="shared" si="3"/>
        <v>0</v>
      </c>
      <c r="R20" s="383">
        <f t="shared" si="4"/>
        <v>0</v>
      </c>
      <c r="S20" s="385"/>
      <c r="T20" s="385"/>
      <c r="U20" s="385"/>
      <c r="V20" s="385"/>
      <c r="W20" s="385"/>
      <c r="X20" s="385"/>
      <c r="Y20" s="385"/>
      <c r="Z20" s="385"/>
      <c r="AA20" s="385"/>
      <c r="AB20" s="385"/>
    </row>
    <row r="21" spans="1:28" ht="12.75">
      <c r="A21" s="380" t="s">
        <v>554</v>
      </c>
      <c r="B21" s="380" t="s">
        <v>588</v>
      </c>
      <c r="C21" s="381" t="s">
        <v>589</v>
      </c>
      <c r="D21" s="382">
        <v>1699</v>
      </c>
      <c r="E21" s="382"/>
      <c r="F21" s="382"/>
      <c r="G21" s="383">
        <f t="shared" si="0"/>
        <v>1699</v>
      </c>
      <c r="H21" s="384"/>
      <c r="I21" s="384"/>
      <c r="J21" s="383">
        <f t="shared" si="1"/>
        <v>1699</v>
      </c>
      <c r="K21" s="384">
        <v>531</v>
      </c>
      <c r="L21" s="384">
        <v>17</v>
      </c>
      <c r="M21" s="384"/>
      <c r="N21" s="383">
        <f t="shared" si="2"/>
        <v>548</v>
      </c>
      <c r="O21" s="384"/>
      <c r="P21" s="384"/>
      <c r="Q21" s="383">
        <f t="shared" si="3"/>
        <v>548</v>
      </c>
      <c r="R21" s="383">
        <f t="shared" si="4"/>
        <v>1151</v>
      </c>
      <c r="S21" s="385"/>
      <c r="T21" s="385"/>
      <c r="U21" s="385"/>
      <c r="V21" s="385"/>
      <c r="W21" s="385"/>
      <c r="X21" s="385"/>
      <c r="Y21" s="385"/>
      <c r="Z21" s="385"/>
      <c r="AA21" s="385"/>
      <c r="AB21" s="385"/>
    </row>
    <row r="22" spans="1:28" ht="12.75">
      <c r="A22" s="380" t="s">
        <v>557</v>
      </c>
      <c r="B22" s="380" t="s">
        <v>590</v>
      </c>
      <c r="C22" s="381" t="s">
        <v>591</v>
      </c>
      <c r="D22" s="382">
        <v>9</v>
      </c>
      <c r="E22" s="382"/>
      <c r="F22" s="382"/>
      <c r="G22" s="383">
        <f t="shared" si="0"/>
        <v>9</v>
      </c>
      <c r="H22" s="384"/>
      <c r="I22" s="384"/>
      <c r="J22" s="383">
        <f t="shared" si="1"/>
        <v>9</v>
      </c>
      <c r="K22" s="384">
        <v>7</v>
      </c>
      <c r="L22" s="384"/>
      <c r="M22" s="384"/>
      <c r="N22" s="383">
        <f t="shared" si="2"/>
        <v>7</v>
      </c>
      <c r="O22" s="384"/>
      <c r="P22" s="384"/>
      <c r="Q22" s="383">
        <f t="shared" si="3"/>
        <v>7</v>
      </c>
      <c r="R22" s="383">
        <f t="shared" si="4"/>
        <v>2</v>
      </c>
      <c r="S22" s="385"/>
      <c r="T22" s="385"/>
      <c r="U22" s="385"/>
      <c r="V22" s="385"/>
      <c r="W22" s="385"/>
      <c r="X22" s="385"/>
      <c r="Y22" s="385"/>
      <c r="Z22" s="385"/>
      <c r="AA22" s="385"/>
      <c r="AB22" s="385"/>
    </row>
    <row r="23" spans="1:28" ht="12.75">
      <c r="A23" s="387" t="s">
        <v>560</v>
      </c>
      <c r="B23" s="387" t="s">
        <v>592</v>
      </c>
      <c r="C23" s="381" t="s">
        <v>593</v>
      </c>
      <c r="D23" s="382"/>
      <c r="E23" s="382"/>
      <c r="F23" s="382"/>
      <c r="G23" s="383">
        <f t="shared" si="0"/>
        <v>0</v>
      </c>
      <c r="H23" s="384"/>
      <c r="I23" s="384"/>
      <c r="J23" s="383">
        <f t="shared" si="1"/>
        <v>0</v>
      </c>
      <c r="K23" s="384"/>
      <c r="L23" s="384"/>
      <c r="M23" s="384"/>
      <c r="N23" s="383">
        <f t="shared" si="2"/>
        <v>0</v>
      </c>
      <c r="O23" s="384"/>
      <c r="P23" s="384"/>
      <c r="Q23" s="383">
        <f t="shared" si="3"/>
        <v>0</v>
      </c>
      <c r="R23" s="383">
        <f t="shared" si="4"/>
        <v>0</v>
      </c>
      <c r="S23" s="385"/>
      <c r="T23" s="385"/>
      <c r="U23" s="385"/>
      <c r="V23" s="385"/>
      <c r="W23" s="385"/>
      <c r="X23" s="385"/>
      <c r="Y23" s="385"/>
      <c r="Z23" s="385"/>
      <c r="AA23" s="385"/>
      <c r="AB23" s="385"/>
    </row>
    <row r="24" spans="1:28" ht="12.75">
      <c r="A24" s="380" t="s">
        <v>563</v>
      </c>
      <c r="B24" s="405" t="s">
        <v>576</v>
      </c>
      <c r="C24" s="381" t="s">
        <v>594</v>
      </c>
      <c r="D24" s="382">
        <v>35</v>
      </c>
      <c r="E24" s="382"/>
      <c r="F24" s="382"/>
      <c r="G24" s="383">
        <f t="shared" si="0"/>
        <v>35</v>
      </c>
      <c r="H24" s="384"/>
      <c r="I24" s="384"/>
      <c r="J24" s="383">
        <f t="shared" si="1"/>
        <v>35</v>
      </c>
      <c r="K24" s="384">
        <v>24</v>
      </c>
      <c r="L24" s="384"/>
      <c r="M24" s="384"/>
      <c r="N24" s="383">
        <f t="shared" si="2"/>
        <v>24</v>
      </c>
      <c r="O24" s="384"/>
      <c r="P24" s="384"/>
      <c r="Q24" s="383">
        <f t="shared" si="3"/>
        <v>24</v>
      </c>
      <c r="R24" s="383">
        <f t="shared" si="4"/>
        <v>11</v>
      </c>
      <c r="S24" s="385"/>
      <c r="T24" s="385"/>
      <c r="U24" s="385"/>
      <c r="V24" s="385"/>
      <c r="W24" s="385"/>
      <c r="X24" s="385"/>
      <c r="Y24" s="385"/>
      <c r="Z24" s="385"/>
      <c r="AA24" s="385"/>
      <c r="AB24" s="385"/>
    </row>
    <row r="25" spans="1:28" ht="12.75">
      <c r="A25" s="380"/>
      <c r="B25" s="394" t="s">
        <v>595</v>
      </c>
      <c r="C25" s="406" t="s">
        <v>596</v>
      </c>
      <c r="D25" s="407">
        <f>SUM(D21:D24)</f>
        <v>1743</v>
      </c>
      <c r="E25" s="407">
        <f>SUM(E21:E24)</f>
        <v>0</v>
      </c>
      <c r="F25" s="407">
        <f>SUM(F21:F24)</f>
        <v>0</v>
      </c>
      <c r="G25" s="408">
        <f t="shared" si="0"/>
        <v>1743</v>
      </c>
      <c r="H25" s="409">
        <f>SUM(H21:H24)</f>
        <v>0</v>
      </c>
      <c r="I25" s="409">
        <f>SUM(I21:I24)</f>
        <v>0</v>
      </c>
      <c r="J25" s="408">
        <f t="shared" si="1"/>
        <v>1743</v>
      </c>
      <c r="K25" s="409">
        <f>SUM(K21:K24)</f>
        <v>562</v>
      </c>
      <c r="L25" s="409">
        <f>SUM(L21:L24)</f>
        <v>17</v>
      </c>
      <c r="M25" s="409">
        <f>SUM(M21:M24)</f>
        <v>0</v>
      </c>
      <c r="N25" s="408">
        <f t="shared" si="2"/>
        <v>579</v>
      </c>
      <c r="O25" s="409">
        <f>SUM(O21:O24)</f>
        <v>0</v>
      </c>
      <c r="P25" s="409">
        <f>SUM(P21:P24)</f>
        <v>0</v>
      </c>
      <c r="Q25" s="408">
        <f t="shared" si="3"/>
        <v>579</v>
      </c>
      <c r="R25" s="408">
        <f t="shared" si="4"/>
        <v>1164</v>
      </c>
      <c r="S25" s="385"/>
      <c r="T25" s="385"/>
      <c r="U25" s="385"/>
      <c r="V25" s="385"/>
      <c r="W25" s="385"/>
      <c r="X25" s="385"/>
      <c r="Y25" s="385"/>
      <c r="Z25" s="385"/>
      <c r="AA25" s="385"/>
      <c r="AB25" s="385"/>
    </row>
    <row r="26" spans="1:18" ht="24.75" customHeight="1">
      <c r="A26" s="402" t="s">
        <v>597</v>
      </c>
      <c r="B26" s="410" t="s">
        <v>598</v>
      </c>
      <c r="C26" s="411"/>
      <c r="D26" s="412"/>
      <c r="E26" s="412"/>
      <c r="F26" s="412"/>
      <c r="G26" s="413"/>
      <c r="H26" s="414"/>
      <c r="I26" s="414"/>
      <c r="J26" s="413"/>
      <c r="K26" s="414"/>
      <c r="L26" s="414"/>
      <c r="M26" s="414"/>
      <c r="N26" s="413"/>
      <c r="O26" s="414"/>
      <c r="P26" s="414"/>
      <c r="Q26" s="413"/>
      <c r="R26" s="415"/>
    </row>
    <row r="27" spans="1:28" ht="15" customHeight="1">
      <c r="A27" s="380" t="s">
        <v>554</v>
      </c>
      <c r="B27" s="416" t="s">
        <v>599</v>
      </c>
      <c r="C27" s="417" t="s">
        <v>600</v>
      </c>
      <c r="D27" s="418">
        <f>SUM(D28:D31)</f>
        <v>147</v>
      </c>
      <c r="E27" s="418">
        <f>SUM(E28:E31)</f>
        <v>0</v>
      </c>
      <c r="F27" s="418">
        <f>SUM(F28:F31)</f>
        <v>0</v>
      </c>
      <c r="G27" s="419">
        <f aca="true" t="shared" si="5" ref="G27:G39">D27+E27-F27</f>
        <v>147</v>
      </c>
      <c r="H27" s="420">
        <f>SUM(H28:H31)</f>
        <v>0</v>
      </c>
      <c r="I27" s="420">
        <f>SUM(I28:I31)</f>
        <v>0</v>
      </c>
      <c r="J27" s="419">
        <f aca="true" t="shared" si="6" ref="J27:J39">G27+H27-I27</f>
        <v>147</v>
      </c>
      <c r="K27" s="420">
        <f>SUM(K28:K31)</f>
        <v>0</v>
      </c>
      <c r="L27" s="420">
        <f>SUM(L28:L31)</f>
        <v>0</v>
      </c>
      <c r="M27" s="420">
        <f>SUM(M28:M31)</f>
        <v>0</v>
      </c>
      <c r="N27" s="419">
        <f aca="true" t="shared" si="7" ref="N27:N39">K27+L27-M27</f>
        <v>0</v>
      </c>
      <c r="O27" s="420">
        <f>SUM(O28:O31)</f>
        <v>0</v>
      </c>
      <c r="P27" s="420">
        <f>SUM(P28:P31)</f>
        <v>0</v>
      </c>
      <c r="Q27" s="419">
        <f aca="true" t="shared" si="8" ref="Q27:Q39">N27+O27-P27</f>
        <v>0</v>
      </c>
      <c r="R27" s="419">
        <f aca="true" t="shared" si="9" ref="R27:R39">J27-Q27</f>
        <v>147</v>
      </c>
      <c r="S27" s="385"/>
      <c r="T27" s="385"/>
      <c r="U27" s="385"/>
      <c r="V27" s="385"/>
      <c r="W27" s="385"/>
      <c r="X27" s="385"/>
      <c r="Y27" s="385"/>
      <c r="Z27" s="385"/>
      <c r="AA27" s="385"/>
      <c r="AB27" s="385"/>
    </row>
    <row r="28" spans="1:28" ht="15" customHeight="1">
      <c r="A28" s="380"/>
      <c r="B28" s="380" t="s">
        <v>111</v>
      </c>
      <c r="C28" s="381" t="s">
        <v>601</v>
      </c>
      <c r="D28" s="382">
        <v>119</v>
      </c>
      <c r="E28" s="382"/>
      <c r="F28" s="382"/>
      <c r="G28" s="383">
        <f t="shared" si="5"/>
        <v>119</v>
      </c>
      <c r="H28" s="384"/>
      <c r="I28" s="384"/>
      <c r="J28" s="383">
        <f t="shared" si="6"/>
        <v>119</v>
      </c>
      <c r="K28" s="421"/>
      <c r="L28" s="421"/>
      <c r="M28" s="421"/>
      <c r="N28" s="383">
        <f t="shared" si="7"/>
        <v>0</v>
      </c>
      <c r="O28" s="421"/>
      <c r="P28" s="421"/>
      <c r="Q28" s="383">
        <f t="shared" si="8"/>
        <v>0</v>
      </c>
      <c r="R28" s="383">
        <f t="shared" si="9"/>
        <v>119</v>
      </c>
      <c r="S28" s="385"/>
      <c r="T28" s="385"/>
      <c r="U28" s="385"/>
      <c r="V28" s="385"/>
      <c r="W28" s="385"/>
      <c r="X28" s="385"/>
      <c r="Y28" s="385"/>
      <c r="Z28" s="385"/>
      <c r="AA28" s="385"/>
      <c r="AB28" s="385"/>
    </row>
    <row r="29" spans="1:28" ht="15" customHeight="1">
      <c r="A29" s="380"/>
      <c r="B29" s="380" t="s">
        <v>113</v>
      </c>
      <c r="C29" s="381" t="s">
        <v>602</v>
      </c>
      <c r="D29" s="382"/>
      <c r="E29" s="382"/>
      <c r="F29" s="382"/>
      <c r="G29" s="383">
        <f t="shared" si="5"/>
        <v>0</v>
      </c>
      <c r="H29" s="421"/>
      <c r="I29" s="421"/>
      <c r="J29" s="383">
        <f t="shared" si="6"/>
        <v>0</v>
      </c>
      <c r="K29" s="421"/>
      <c r="L29" s="421"/>
      <c r="M29" s="421"/>
      <c r="N29" s="383">
        <f t="shared" si="7"/>
        <v>0</v>
      </c>
      <c r="O29" s="421"/>
      <c r="P29" s="421"/>
      <c r="Q29" s="383">
        <f t="shared" si="8"/>
        <v>0</v>
      </c>
      <c r="R29" s="383">
        <f t="shared" si="9"/>
        <v>0</v>
      </c>
      <c r="S29" s="385"/>
      <c r="T29" s="385"/>
      <c r="U29" s="385"/>
      <c r="V29" s="385"/>
      <c r="W29" s="385"/>
      <c r="X29" s="385"/>
      <c r="Y29" s="385"/>
      <c r="Z29" s="385"/>
      <c r="AA29" s="385"/>
      <c r="AB29" s="385"/>
    </row>
    <row r="30" spans="1:28" ht="15" customHeight="1">
      <c r="A30" s="380"/>
      <c r="B30" s="380" t="s">
        <v>117</v>
      </c>
      <c r="C30" s="381" t="s">
        <v>603</v>
      </c>
      <c r="D30" s="382">
        <v>27</v>
      </c>
      <c r="E30" s="382"/>
      <c r="F30" s="382"/>
      <c r="G30" s="383">
        <f t="shared" si="5"/>
        <v>27</v>
      </c>
      <c r="H30" s="421"/>
      <c r="I30" s="421"/>
      <c r="J30" s="383">
        <f t="shared" si="6"/>
        <v>27</v>
      </c>
      <c r="K30" s="421"/>
      <c r="L30" s="421"/>
      <c r="M30" s="421"/>
      <c r="N30" s="383">
        <f t="shared" si="7"/>
        <v>0</v>
      </c>
      <c r="O30" s="421"/>
      <c r="P30" s="421"/>
      <c r="Q30" s="383">
        <f t="shared" si="8"/>
        <v>0</v>
      </c>
      <c r="R30" s="383">
        <f t="shared" si="9"/>
        <v>27</v>
      </c>
      <c r="S30" s="385"/>
      <c r="T30" s="385"/>
      <c r="U30" s="385"/>
      <c r="V30" s="385"/>
      <c r="W30" s="385"/>
      <c r="X30" s="385"/>
      <c r="Y30" s="385"/>
      <c r="Z30" s="385"/>
      <c r="AA30" s="385"/>
      <c r="AB30" s="385"/>
    </row>
    <row r="31" spans="1:28" ht="15" customHeight="1">
      <c r="A31" s="380"/>
      <c r="B31" s="380" t="s">
        <v>119</v>
      </c>
      <c r="C31" s="381" t="s">
        <v>604</v>
      </c>
      <c r="D31" s="382">
        <v>1</v>
      </c>
      <c r="E31" s="382"/>
      <c r="F31" s="382"/>
      <c r="G31" s="383">
        <f t="shared" si="5"/>
        <v>1</v>
      </c>
      <c r="H31" s="421"/>
      <c r="I31" s="421"/>
      <c r="J31" s="383">
        <f t="shared" si="6"/>
        <v>1</v>
      </c>
      <c r="K31" s="421"/>
      <c r="L31" s="421"/>
      <c r="M31" s="421"/>
      <c r="N31" s="383">
        <f t="shared" si="7"/>
        <v>0</v>
      </c>
      <c r="O31" s="421"/>
      <c r="P31" s="421"/>
      <c r="Q31" s="383">
        <f t="shared" si="8"/>
        <v>0</v>
      </c>
      <c r="R31" s="383">
        <f t="shared" si="9"/>
        <v>1</v>
      </c>
      <c r="S31" s="385"/>
      <c r="T31" s="385"/>
      <c r="U31" s="385"/>
      <c r="V31" s="385"/>
      <c r="W31" s="385"/>
      <c r="X31" s="385"/>
      <c r="Y31" s="385"/>
      <c r="Z31" s="385"/>
      <c r="AA31" s="385"/>
      <c r="AB31" s="385"/>
    </row>
    <row r="32" spans="1:28" ht="15" customHeight="1">
      <c r="A32" s="380" t="s">
        <v>557</v>
      </c>
      <c r="B32" s="416" t="s">
        <v>605</v>
      </c>
      <c r="C32" s="381" t="s">
        <v>606</v>
      </c>
      <c r="D32" s="393">
        <f>SUM(D33:D36)</f>
        <v>0</v>
      </c>
      <c r="E32" s="393">
        <f>SUM(E33:E36)</f>
        <v>0</v>
      </c>
      <c r="F32" s="393">
        <f>SUM(F33:F36)</f>
        <v>0</v>
      </c>
      <c r="G32" s="383">
        <f t="shared" si="5"/>
        <v>0</v>
      </c>
      <c r="H32" s="422">
        <f>SUM(H33:H36)</f>
        <v>0</v>
      </c>
      <c r="I32" s="422">
        <f>SUM(I33:I36)</f>
        <v>0</v>
      </c>
      <c r="J32" s="383">
        <f t="shared" si="6"/>
        <v>0</v>
      </c>
      <c r="K32" s="422">
        <f>SUM(K33:K36)</f>
        <v>0</v>
      </c>
      <c r="L32" s="422">
        <f>SUM(L33:L36)</f>
        <v>0</v>
      </c>
      <c r="M32" s="422">
        <f>SUM(M33:M36)</f>
        <v>0</v>
      </c>
      <c r="N32" s="383">
        <f t="shared" si="7"/>
        <v>0</v>
      </c>
      <c r="O32" s="422">
        <f>SUM(O33:O36)</f>
        <v>0</v>
      </c>
      <c r="P32" s="422">
        <f>SUM(P33:P36)</f>
        <v>0</v>
      </c>
      <c r="Q32" s="383">
        <f t="shared" si="8"/>
        <v>0</v>
      </c>
      <c r="R32" s="383">
        <f t="shared" si="9"/>
        <v>0</v>
      </c>
      <c r="S32" s="385"/>
      <c r="T32" s="385"/>
      <c r="U32" s="385"/>
      <c r="V32" s="385"/>
      <c r="W32" s="385"/>
      <c r="X32" s="385"/>
      <c r="Y32" s="385"/>
      <c r="Z32" s="385"/>
      <c r="AA32" s="385"/>
      <c r="AB32" s="385"/>
    </row>
    <row r="33" spans="1:28" ht="15" customHeight="1">
      <c r="A33" s="380"/>
      <c r="B33" s="423" t="s">
        <v>125</v>
      </c>
      <c r="C33" s="381" t="s">
        <v>607</v>
      </c>
      <c r="D33" s="382"/>
      <c r="E33" s="382"/>
      <c r="F33" s="382"/>
      <c r="G33" s="383">
        <f t="shared" si="5"/>
        <v>0</v>
      </c>
      <c r="H33" s="421"/>
      <c r="I33" s="421"/>
      <c r="J33" s="383">
        <f t="shared" si="6"/>
        <v>0</v>
      </c>
      <c r="K33" s="421"/>
      <c r="L33" s="421"/>
      <c r="M33" s="421"/>
      <c r="N33" s="383">
        <f t="shared" si="7"/>
        <v>0</v>
      </c>
      <c r="O33" s="421"/>
      <c r="P33" s="421"/>
      <c r="Q33" s="383">
        <f t="shared" si="8"/>
        <v>0</v>
      </c>
      <c r="R33" s="383">
        <f t="shared" si="9"/>
        <v>0</v>
      </c>
      <c r="S33" s="385"/>
      <c r="T33" s="385"/>
      <c r="U33" s="385"/>
      <c r="V33" s="385"/>
      <c r="W33" s="385"/>
      <c r="X33" s="385"/>
      <c r="Y33" s="385"/>
      <c r="Z33" s="385"/>
      <c r="AA33" s="385"/>
      <c r="AB33" s="385"/>
    </row>
    <row r="34" spans="1:28" ht="15" customHeight="1">
      <c r="A34" s="380"/>
      <c r="B34" s="423" t="s">
        <v>608</v>
      </c>
      <c r="C34" s="381" t="s">
        <v>609</v>
      </c>
      <c r="D34" s="382"/>
      <c r="E34" s="382"/>
      <c r="F34" s="382"/>
      <c r="G34" s="383">
        <f t="shared" si="5"/>
        <v>0</v>
      </c>
      <c r="H34" s="421"/>
      <c r="I34" s="421"/>
      <c r="J34" s="383">
        <f t="shared" si="6"/>
        <v>0</v>
      </c>
      <c r="K34" s="421"/>
      <c r="L34" s="421"/>
      <c r="M34" s="421"/>
      <c r="N34" s="383">
        <f t="shared" si="7"/>
        <v>0</v>
      </c>
      <c r="O34" s="421"/>
      <c r="P34" s="421"/>
      <c r="Q34" s="383">
        <f t="shared" si="8"/>
        <v>0</v>
      </c>
      <c r="R34" s="383">
        <f t="shared" si="9"/>
        <v>0</v>
      </c>
      <c r="S34" s="385"/>
      <c r="T34" s="385"/>
      <c r="U34" s="385"/>
      <c r="V34" s="385"/>
      <c r="W34" s="385"/>
      <c r="X34" s="385"/>
      <c r="Y34" s="385"/>
      <c r="Z34" s="385"/>
      <c r="AA34" s="385"/>
      <c r="AB34" s="385"/>
    </row>
    <row r="35" spans="1:28" ht="15" customHeight="1">
      <c r="A35" s="380"/>
      <c r="B35" s="423" t="s">
        <v>610</v>
      </c>
      <c r="C35" s="381" t="s">
        <v>611</v>
      </c>
      <c r="D35" s="382"/>
      <c r="E35" s="382"/>
      <c r="F35" s="382"/>
      <c r="G35" s="383">
        <f t="shared" si="5"/>
        <v>0</v>
      </c>
      <c r="H35" s="421"/>
      <c r="I35" s="421"/>
      <c r="J35" s="383">
        <f t="shared" si="6"/>
        <v>0</v>
      </c>
      <c r="K35" s="421"/>
      <c r="L35" s="421"/>
      <c r="M35" s="421"/>
      <c r="N35" s="383">
        <f t="shared" si="7"/>
        <v>0</v>
      </c>
      <c r="O35" s="421"/>
      <c r="P35" s="421"/>
      <c r="Q35" s="383">
        <f t="shared" si="8"/>
        <v>0</v>
      </c>
      <c r="R35" s="383">
        <f t="shared" si="9"/>
        <v>0</v>
      </c>
      <c r="S35" s="385"/>
      <c r="T35" s="385"/>
      <c r="U35" s="385"/>
      <c r="V35" s="385"/>
      <c r="W35" s="385"/>
      <c r="X35" s="385"/>
      <c r="Y35" s="385"/>
      <c r="Z35" s="385"/>
      <c r="AA35" s="385"/>
      <c r="AB35" s="385"/>
    </row>
    <row r="36" spans="1:28" ht="12.75">
      <c r="A36" s="380"/>
      <c r="B36" s="423" t="s">
        <v>612</v>
      </c>
      <c r="C36" s="381" t="s">
        <v>613</v>
      </c>
      <c r="D36" s="382"/>
      <c r="E36" s="382"/>
      <c r="F36" s="382"/>
      <c r="G36" s="383">
        <f t="shared" si="5"/>
        <v>0</v>
      </c>
      <c r="H36" s="421"/>
      <c r="I36" s="421"/>
      <c r="J36" s="383">
        <f t="shared" si="6"/>
        <v>0</v>
      </c>
      <c r="K36" s="421"/>
      <c r="L36" s="421"/>
      <c r="M36" s="421"/>
      <c r="N36" s="383">
        <f t="shared" si="7"/>
        <v>0</v>
      </c>
      <c r="O36" s="421"/>
      <c r="P36" s="421"/>
      <c r="Q36" s="383">
        <f t="shared" si="8"/>
        <v>0</v>
      </c>
      <c r="R36" s="383">
        <f t="shared" si="9"/>
        <v>0</v>
      </c>
      <c r="S36" s="385"/>
      <c r="T36" s="385"/>
      <c r="U36" s="385"/>
      <c r="V36" s="385"/>
      <c r="W36" s="385"/>
      <c r="X36" s="385"/>
      <c r="Y36" s="385"/>
      <c r="Z36" s="385"/>
      <c r="AA36" s="385"/>
      <c r="AB36" s="385"/>
    </row>
    <row r="37" spans="1:28" ht="15" customHeight="1">
      <c r="A37" s="380" t="s">
        <v>560</v>
      </c>
      <c r="B37" s="423" t="s">
        <v>576</v>
      </c>
      <c r="C37" s="381" t="s">
        <v>614</v>
      </c>
      <c r="D37" s="382"/>
      <c r="E37" s="382"/>
      <c r="F37" s="382"/>
      <c r="G37" s="383">
        <f t="shared" si="5"/>
        <v>0</v>
      </c>
      <c r="H37" s="421"/>
      <c r="I37" s="421"/>
      <c r="J37" s="383">
        <f t="shared" si="6"/>
        <v>0</v>
      </c>
      <c r="K37" s="421"/>
      <c r="L37" s="421"/>
      <c r="M37" s="421"/>
      <c r="N37" s="383">
        <f t="shared" si="7"/>
        <v>0</v>
      </c>
      <c r="O37" s="421"/>
      <c r="P37" s="421"/>
      <c r="Q37" s="383">
        <f t="shared" si="8"/>
        <v>0</v>
      </c>
      <c r="R37" s="383">
        <f t="shared" si="9"/>
        <v>0</v>
      </c>
      <c r="S37" s="385"/>
      <c r="T37" s="385"/>
      <c r="U37" s="385"/>
      <c r="V37" s="385"/>
      <c r="W37" s="385"/>
      <c r="X37" s="385"/>
      <c r="Y37" s="385"/>
      <c r="Z37" s="385"/>
      <c r="AA37" s="385"/>
      <c r="AB37" s="385"/>
    </row>
    <row r="38" spans="1:28" ht="15" customHeight="1">
      <c r="A38" s="380"/>
      <c r="B38" s="394" t="s">
        <v>615</v>
      </c>
      <c r="C38" s="395" t="s">
        <v>616</v>
      </c>
      <c r="D38" s="396">
        <f>D27+D32+D37</f>
        <v>147</v>
      </c>
      <c r="E38" s="396">
        <f>E27+E32+E37</f>
        <v>0</v>
      </c>
      <c r="F38" s="396">
        <f>F27+F32+F37</f>
        <v>0</v>
      </c>
      <c r="G38" s="383">
        <f t="shared" si="5"/>
        <v>147</v>
      </c>
      <c r="H38" s="397">
        <f>H27+H32+H37</f>
        <v>0</v>
      </c>
      <c r="I38" s="397">
        <f>I27+I32+I37</f>
        <v>0</v>
      </c>
      <c r="J38" s="383">
        <f t="shared" si="6"/>
        <v>147</v>
      </c>
      <c r="K38" s="397">
        <f>K27+K32+K37</f>
        <v>0</v>
      </c>
      <c r="L38" s="397">
        <f>L27+L32+L37</f>
        <v>0</v>
      </c>
      <c r="M38" s="397">
        <f>M27+M32+M37</f>
        <v>0</v>
      </c>
      <c r="N38" s="383">
        <f t="shared" si="7"/>
        <v>0</v>
      </c>
      <c r="O38" s="397">
        <f>O27+O32+O37</f>
        <v>0</v>
      </c>
      <c r="P38" s="397">
        <f>P27+P32+P37</f>
        <v>0</v>
      </c>
      <c r="Q38" s="383">
        <f t="shared" si="8"/>
        <v>0</v>
      </c>
      <c r="R38" s="383">
        <f t="shared" si="9"/>
        <v>147</v>
      </c>
      <c r="S38" s="385"/>
      <c r="T38" s="385"/>
      <c r="U38" s="385"/>
      <c r="V38" s="385"/>
      <c r="W38" s="385"/>
      <c r="X38" s="385"/>
      <c r="Y38" s="385"/>
      <c r="Z38" s="385"/>
      <c r="AA38" s="385"/>
      <c r="AB38" s="385"/>
    </row>
    <row r="39" spans="1:28" ht="15" customHeight="1">
      <c r="A39" s="398" t="s">
        <v>617</v>
      </c>
      <c r="B39" s="398" t="s">
        <v>618</v>
      </c>
      <c r="C39" s="395" t="s">
        <v>619</v>
      </c>
      <c r="D39" s="424"/>
      <c r="E39" s="424"/>
      <c r="F39" s="424"/>
      <c r="G39" s="383">
        <f t="shared" si="5"/>
        <v>0</v>
      </c>
      <c r="H39" s="424"/>
      <c r="I39" s="424"/>
      <c r="J39" s="383">
        <f t="shared" si="6"/>
        <v>0</v>
      </c>
      <c r="K39" s="424"/>
      <c r="L39" s="424"/>
      <c r="M39" s="424"/>
      <c r="N39" s="383">
        <f t="shared" si="7"/>
        <v>0</v>
      </c>
      <c r="O39" s="424"/>
      <c r="P39" s="424"/>
      <c r="Q39" s="383">
        <f t="shared" si="8"/>
        <v>0</v>
      </c>
      <c r="R39" s="383">
        <f t="shared" si="9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5" customHeight="1">
      <c r="A40" s="380"/>
      <c r="B40" s="398" t="s">
        <v>620</v>
      </c>
      <c r="C40" s="373" t="s">
        <v>621</v>
      </c>
      <c r="D40" s="425">
        <f aca="true" t="shared" si="10" ref="D40:R40">D17+D18+D19+D25+D38+D39</f>
        <v>4138</v>
      </c>
      <c r="E40" s="425">
        <f t="shared" si="10"/>
        <v>16</v>
      </c>
      <c r="F40" s="425">
        <f t="shared" si="10"/>
        <v>0</v>
      </c>
      <c r="G40" s="425">
        <f t="shared" si="10"/>
        <v>4154</v>
      </c>
      <c r="H40" s="425">
        <f t="shared" si="10"/>
        <v>0</v>
      </c>
      <c r="I40" s="425">
        <f t="shared" si="10"/>
        <v>0</v>
      </c>
      <c r="J40" s="425">
        <f t="shared" si="10"/>
        <v>4154</v>
      </c>
      <c r="K40" s="425">
        <f t="shared" si="10"/>
        <v>1026</v>
      </c>
      <c r="L40" s="425">
        <f t="shared" si="10"/>
        <v>34</v>
      </c>
      <c r="M40" s="425">
        <f t="shared" si="10"/>
        <v>0</v>
      </c>
      <c r="N40" s="425">
        <f t="shared" si="10"/>
        <v>1060</v>
      </c>
      <c r="O40" s="425">
        <f t="shared" si="10"/>
        <v>0</v>
      </c>
      <c r="P40" s="425">
        <f t="shared" si="10"/>
        <v>0</v>
      </c>
      <c r="Q40" s="425">
        <f t="shared" si="10"/>
        <v>1060</v>
      </c>
      <c r="R40" s="425">
        <f t="shared" si="10"/>
        <v>3094</v>
      </c>
      <c r="S40" s="385"/>
      <c r="T40" s="385"/>
      <c r="U40" s="385"/>
      <c r="V40" s="385"/>
      <c r="W40" s="385"/>
      <c r="X40" s="385"/>
      <c r="Y40" s="385"/>
      <c r="Z40" s="385"/>
      <c r="AA40" s="385"/>
      <c r="AB40" s="385"/>
    </row>
    <row r="41" spans="1:18" ht="7.5" customHeight="1">
      <c r="A41" s="368"/>
      <c r="B41" s="368"/>
      <c r="C41" s="368"/>
      <c r="D41" s="426"/>
      <c r="E41" s="426"/>
      <c r="F41" s="426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</row>
    <row r="42" spans="1:18" ht="15" customHeight="1">
      <c r="A42" s="368"/>
      <c r="B42" s="368" t="s">
        <v>622</v>
      </c>
      <c r="C42" s="368"/>
      <c r="D42" s="428"/>
      <c r="E42" s="428"/>
      <c r="F42" s="428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</row>
    <row r="43" spans="1:18" ht="7.5" customHeight="1">
      <c r="A43" s="368"/>
      <c r="B43" s="368"/>
      <c r="C43" s="368"/>
      <c r="D43" s="428"/>
      <c r="E43" s="428"/>
      <c r="F43" s="428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</row>
    <row r="44" spans="1:18" ht="12" customHeight="1">
      <c r="A44" s="368"/>
      <c r="B44" s="430" t="str">
        <f>+'справка №1-БАЛАНС'!A98</f>
        <v>Дата на съставяне: 20.08.2014г.</v>
      </c>
      <c r="C44" s="430"/>
      <c r="D44" s="431"/>
      <c r="E44" s="431"/>
      <c r="F44" s="431"/>
      <c r="G44" s="368"/>
      <c r="H44" s="357" t="str">
        <f>+'справка №4-ОСК'!D35</f>
        <v>Съставител:</v>
      </c>
      <c r="I44" s="357"/>
      <c r="J44" s="357"/>
      <c r="K44" s="432"/>
      <c r="L44" s="432"/>
      <c r="M44" s="432"/>
      <c r="N44" s="432"/>
      <c r="O44" s="433" t="s">
        <v>280</v>
      </c>
      <c r="P44" s="433"/>
      <c r="Q44" s="433"/>
      <c r="R44" s="433"/>
    </row>
    <row r="45" spans="1:18" ht="15" customHeight="1">
      <c r="A45" s="434"/>
      <c r="B45" s="434"/>
      <c r="C45" s="434"/>
      <c r="D45" s="435"/>
      <c r="E45" s="435"/>
      <c r="F45" s="435"/>
      <c r="G45" s="434"/>
      <c r="H45" s="434"/>
      <c r="I45" s="434"/>
      <c r="J45" s="434" t="str">
        <f>+'справка №1-БАЛАНС'!D99</f>
        <v>/Р.Цолева/</v>
      </c>
      <c r="K45" s="434"/>
      <c r="L45" s="434"/>
      <c r="M45" s="434"/>
      <c r="N45" s="434"/>
      <c r="O45" s="434"/>
      <c r="P45" s="434" t="s">
        <v>531</v>
      </c>
      <c r="Q45" s="434"/>
      <c r="R45" s="434"/>
    </row>
    <row r="46" spans="1:18" ht="15" customHeight="1">
      <c r="A46" s="434"/>
      <c r="B46" s="434"/>
      <c r="C46" s="434"/>
      <c r="D46" s="435"/>
      <c r="E46" s="435"/>
      <c r="F46" s="435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</row>
    <row r="47" spans="1:18" ht="12.75">
      <c r="A47" s="434"/>
      <c r="B47" s="434" t="s">
        <v>7</v>
      </c>
      <c r="C47" s="434"/>
      <c r="D47" s="435"/>
      <c r="E47" s="435"/>
      <c r="F47" s="435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</row>
    <row r="48" spans="1:18" ht="12.75">
      <c r="A48" s="434"/>
      <c r="B48" s="434"/>
      <c r="C48" s="434"/>
      <c r="D48" s="435"/>
      <c r="E48" s="435"/>
      <c r="F48" s="435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</row>
    <row r="49" spans="1:18" ht="12.75">
      <c r="A49" s="434"/>
      <c r="B49" s="434"/>
      <c r="C49" s="434"/>
      <c r="D49" s="435"/>
      <c r="E49" s="435"/>
      <c r="F49" s="435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</row>
    <row r="50" spans="1:18" ht="12.75">
      <c r="A50" s="434"/>
      <c r="B50" s="434"/>
      <c r="C50" s="434"/>
      <c r="D50" s="435"/>
      <c r="E50" s="435"/>
      <c r="F50" s="435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</row>
    <row r="51" spans="4:6" ht="12.75">
      <c r="D51" s="392"/>
      <c r="E51" s="392"/>
      <c r="F51" s="392"/>
    </row>
    <row r="52" spans="4:6" ht="12.75">
      <c r="D52" s="392"/>
      <c r="E52" s="392"/>
      <c r="F52" s="392"/>
    </row>
    <row r="53" spans="4:6" ht="12.75">
      <c r="D53" s="392"/>
      <c r="E53" s="392"/>
      <c r="F53" s="392"/>
    </row>
    <row r="54" spans="4:6" ht="12.75">
      <c r="D54" s="392"/>
      <c r="E54" s="392"/>
      <c r="F54" s="392"/>
    </row>
    <row r="55" spans="4:6" ht="12.75">
      <c r="D55" s="392"/>
      <c r="E55" s="392"/>
      <c r="F55" s="392"/>
    </row>
    <row r="56" spans="4:6" ht="12.75">
      <c r="D56" s="392"/>
      <c r="E56" s="392"/>
      <c r="F56" s="392"/>
    </row>
    <row r="57" spans="4:6" ht="12.75">
      <c r="D57" s="392"/>
      <c r="E57" s="392"/>
      <c r="F57" s="392"/>
    </row>
    <row r="58" spans="4:6" ht="12.75">
      <c r="D58" s="392"/>
      <c r="E58" s="392"/>
      <c r="F58" s="392"/>
    </row>
    <row r="59" spans="4:6" ht="12.75">
      <c r="D59" s="392"/>
      <c r="E59" s="392"/>
      <c r="F59" s="392"/>
    </row>
    <row r="60" spans="4:6" ht="12.75">
      <c r="D60" s="392"/>
      <c r="E60" s="392"/>
      <c r="F60" s="392"/>
    </row>
    <row r="61" spans="4:6" ht="12.75">
      <c r="D61" s="392"/>
      <c r="E61" s="392"/>
      <c r="F61" s="392"/>
    </row>
    <row r="62" spans="4:6" ht="12.75">
      <c r="D62" s="392"/>
      <c r="E62" s="392"/>
      <c r="F62" s="392"/>
    </row>
    <row r="63" spans="4:6" ht="12.75">
      <c r="D63" s="392"/>
      <c r="E63" s="392"/>
      <c r="F63" s="392"/>
    </row>
    <row r="64" spans="4:6" ht="12.75">
      <c r="D64" s="392"/>
      <c r="E64" s="392"/>
      <c r="F64" s="392"/>
    </row>
    <row r="65" spans="4:6" ht="12.75">
      <c r="D65" s="392"/>
      <c r="E65" s="392"/>
      <c r="F65" s="392"/>
    </row>
    <row r="66" spans="4:6" ht="12.75">
      <c r="D66" s="392"/>
      <c r="E66" s="392"/>
      <c r="F66" s="392"/>
    </row>
    <row r="67" spans="4:6" ht="12.75">
      <c r="D67" s="392"/>
      <c r="E67" s="392"/>
      <c r="F67" s="392"/>
    </row>
    <row r="68" spans="5:6" ht="12.75">
      <c r="E68" s="392"/>
      <c r="F68" s="392"/>
    </row>
    <row r="69" spans="5:6" ht="12.75">
      <c r="E69" s="392"/>
      <c r="F69" s="392"/>
    </row>
    <row r="70" spans="5:6" ht="12.75">
      <c r="E70" s="392"/>
      <c r="F70" s="392"/>
    </row>
    <row r="71" spans="5:6" ht="12.75">
      <c r="E71" s="392"/>
      <c r="F71" s="392"/>
    </row>
    <row r="72" spans="5:6" ht="12.75">
      <c r="E72" s="392"/>
      <c r="F72" s="392"/>
    </row>
    <row r="73" spans="5:6" ht="12.75">
      <c r="E73" s="392"/>
      <c r="F73" s="392"/>
    </row>
    <row r="74" spans="5:6" ht="12.75">
      <c r="E74" s="392"/>
      <c r="F74" s="392"/>
    </row>
    <row r="75" spans="5:6" ht="12.75">
      <c r="E75" s="392"/>
      <c r="F75" s="392"/>
    </row>
    <row r="76" spans="5:6" ht="12.75">
      <c r="E76" s="392"/>
      <c r="F76" s="392"/>
    </row>
    <row r="77" spans="5:6" ht="12.75">
      <c r="E77" s="392"/>
      <c r="F77" s="392"/>
    </row>
    <row r="78" spans="5:6" ht="12.75">
      <c r="E78" s="392"/>
      <c r="F78" s="392"/>
    </row>
    <row r="79" spans="5:6" ht="12.75">
      <c r="E79" s="392"/>
      <c r="F79" s="392"/>
    </row>
    <row r="80" spans="5:6" ht="12.75">
      <c r="E80" s="392"/>
      <c r="F80" s="392"/>
    </row>
    <row r="81" spans="5:6" ht="12.75">
      <c r="E81" s="392"/>
      <c r="F81" s="392"/>
    </row>
    <row r="82" spans="5:6" ht="12.75">
      <c r="E82" s="392"/>
      <c r="F82" s="392"/>
    </row>
    <row r="83" spans="5:6" ht="12.75">
      <c r="E83" s="392"/>
      <c r="F83" s="392"/>
    </row>
    <row r="84" spans="5:6" ht="12.75">
      <c r="E84" s="392"/>
      <c r="F84" s="392"/>
    </row>
    <row r="85" spans="5:6" ht="12.75">
      <c r="E85" s="392"/>
      <c r="F85" s="392"/>
    </row>
    <row r="86" spans="5:6" ht="12.75">
      <c r="E86" s="392"/>
      <c r="F86" s="392"/>
    </row>
    <row r="87" spans="5:6" ht="12.75">
      <c r="E87" s="392"/>
      <c r="F87" s="392"/>
    </row>
    <row r="88" spans="5:6" ht="12.75">
      <c r="E88" s="392"/>
      <c r="F88" s="392"/>
    </row>
    <row r="89" spans="5:6" ht="12.75">
      <c r="E89" s="392"/>
      <c r="F89" s="392"/>
    </row>
    <row r="90" spans="5:6" ht="12.75">
      <c r="E90" s="392"/>
      <c r="F90" s="392"/>
    </row>
    <row r="91" spans="5:6" ht="12.75">
      <c r="E91" s="392"/>
      <c r="F91" s="392"/>
    </row>
    <row r="92" spans="5:6" ht="12.75">
      <c r="E92" s="392"/>
      <c r="F92" s="392"/>
    </row>
    <row r="93" spans="5:6" ht="12.75">
      <c r="E93" s="392"/>
      <c r="F93" s="392"/>
    </row>
    <row r="94" spans="5:6" ht="12.75">
      <c r="E94" s="392"/>
      <c r="F94" s="392"/>
    </row>
    <row r="95" spans="5:6" ht="12.75">
      <c r="E95" s="392"/>
      <c r="F95" s="392"/>
    </row>
    <row r="96" spans="5:6" ht="12.75">
      <c r="E96" s="392"/>
      <c r="F96" s="392"/>
    </row>
    <row r="97" spans="5:6" ht="12.75">
      <c r="E97" s="392"/>
      <c r="F97" s="392"/>
    </row>
    <row r="98" spans="5:6" ht="12.75">
      <c r="E98" s="392"/>
      <c r="F98" s="392"/>
    </row>
    <row r="99" spans="5:6" ht="12.75">
      <c r="E99" s="392"/>
      <c r="F99" s="392"/>
    </row>
    <row r="100" spans="5:6" ht="12.75">
      <c r="E100" s="392"/>
      <c r="F100" s="392"/>
    </row>
    <row r="101" spans="5:6" ht="12.75">
      <c r="E101" s="392"/>
      <c r="F101" s="392"/>
    </row>
    <row r="102" spans="5:6" ht="12.75">
      <c r="E102" s="392"/>
      <c r="F102" s="392"/>
    </row>
    <row r="103" spans="5:6" ht="12.75">
      <c r="E103" s="392"/>
      <c r="F103" s="392"/>
    </row>
    <row r="104" spans="5:6" ht="12.75">
      <c r="E104" s="392"/>
      <c r="F104" s="392"/>
    </row>
    <row r="105" spans="5:6" ht="12.75">
      <c r="E105" s="392"/>
      <c r="F105" s="392"/>
    </row>
    <row r="106" spans="5:6" ht="12.75">
      <c r="E106" s="392"/>
      <c r="F106" s="392"/>
    </row>
    <row r="107" spans="5:6" ht="12.75">
      <c r="E107" s="392"/>
      <c r="F107" s="392"/>
    </row>
    <row r="108" spans="5:6" ht="12.75">
      <c r="E108" s="392"/>
      <c r="F108" s="392"/>
    </row>
    <row r="109" spans="5:6" ht="12.75">
      <c r="E109" s="392"/>
      <c r="F109" s="392"/>
    </row>
    <row r="110" spans="5:6" ht="12.75">
      <c r="E110" s="392"/>
      <c r="F110" s="392"/>
    </row>
    <row r="111" spans="5:6" ht="12.75">
      <c r="E111" s="392"/>
      <c r="F111" s="392"/>
    </row>
    <row r="112" spans="5:6" ht="12.75">
      <c r="E112" s="392"/>
      <c r="F112" s="392"/>
    </row>
    <row r="113" spans="5:6" ht="12.75">
      <c r="E113" s="392"/>
      <c r="F113" s="392"/>
    </row>
    <row r="114" spans="5:6" ht="12.75">
      <c r="E114" s="392"/>
      <c r="F114" s="392"/>
    </row>
    <row r="115" spans="5:6" ht="12.75">
      <c r="E115" s="392"/>
      <c r="F115" s="392"/>
    </row>
    <row r="116" spans="5:6" ht="12.75">
      <c r="E116" s="392"/>
      <c r="F116" s="392"/>
    </row>
    <row r="117" spans="5:6" ht="12.75">
      <c r="E117" s="392"/>
      <c r="F117" s="392"/>
    </row>
    <row r="118" spans="5:6" ht="12.75">
      <c r="E118" s="392"/>
      <c r="F118" s="392"/>
    </row>
    <row r="119" spans="5:6" ht="12.75">
      <c r="E119" s="392"/>
      <c r="F119" s="392"/>
    </row>
    <row r="120" spans="5:6" ht="12.75">
      <c r="E120" s="392"/>
      <c r="F120" s="392"/>
    </row>
    <row r="121" spans="5:6" ht="12.75">
      <c r="E121" s="392"/>
      <c r="F121" s="392"/>
    </row>
    <row r="122" spans="5:6" ht="12.75">
      <c r="E122" s="392"/>
      <c r="F122" s="392"/>
    </row>
    <row r="123" spans="5:6" ht="12.75">
      <c r="E123" s="392"/>
      <c r="F123" s="392"/>
    </row>
    <row r="124" spans="5:6" ht="12.75">
      <c r="E124" s="392"/>
      <c r="F124" s="392"/>
    </row>
    <row r="125" spans="5:6" ht="12.75">
      <c r="E125" s="392"/>
      <c r="F125" s="392"/>
    </row>
    <row r="126" spans="5:6" ht="12.75">
      <c r="E126" s="392"/>
      <c r="F126" s="392"/>
    </row>
    <row r="127" spans="5:6" ht="12.75">
      <c r="E127" s="392"/>
      <c r="F127" s="392"/>
    </row>
    <row r="128" spans="5:6" ht="12.75">
      <c r="E128" s="392"/>
      <c r="F128" s="392"/>
    </row>
    <row r="129" spans="5:6" ht="12.75">
      <c r="E129" s="392"/>
      <c r="F129" s="392"/>
    </row>
    <row r="130" spans="5:6" ht="12.75">
      <c r="E130" s="392"/>
      <c r="F130" s="392"/>
    </row>
    <row r="131" spans="5:6" ht="12.75">
      <c r="E131" s="392"/>
      <c r="F131" s="392"/>
    </row>
    <row r="132" spans="5:6" ht="12.75">
      <c r="E132" s="392"/>
      <c r="F132" s="392"/>
    </row>
    <row r="133" spans="5:6" ht="12.75">
      <c r="E133" s="392"/>
      <c r="F133" s="392"/>
    </row>
    <row r="134" spans="5:6" ht="12.75">
      <c r="E134" s="392"/>
      <c r="F134" s="392"/>
    </row>
    <row r="135" spans="5:6" ht="12.75">
      <c r="E135" s="392"/>
      <c r="F135" s="392"/>
    </row>
    <row r="136" spans="5:6" ht="12.75">
      <c r="E136" s="392"/>
      <c r="F136" s="392"/>
    </row>
    <row r="137" spans="5:6" ht="12.75">
      <c r="E137" s="392"/>
      <c r="F137" s="392"/>
    </row>
    <row r="138" spans="5:6" ht="12.75">
      <c r="E138" s="392"/>
      <c r="F138" s="392"/>
    </row>
    <row r="139" spans="5:6" ht="12.75">
      <c r="E139" s="392"/>
      <c r="F139" s="392"/>
    </row>
    <row r="140" spans="5:6" ht="12.75">
      <c r="E140" s="392"/>
      <c r="F140" s="392"/>
    </row>
    <row r="141" spans="5:6" ht="12.75">
      <c r="E141" s="392"/>
      <c r="F141" s="392"/>
    </row>
    <row r="142" spans="5:6" ht="12.75">
      <c r="E142" s="392"/>
      <c r="F142" s="392"/>
    </row>
    <row r="143" spans="5:6" ht="12.75">
      <c r="E143" s="392"/>
      <c r="F143" s="392"/>
    </row>
    <row r="144" spans="5:6" ht="12.75">
      <c r="E144" s="392"/>
      <c r="F144" s="392"/>
    </row>
    <row r="145" spans="5:6" ht="12.75">
      <c r="E145" s="392"/>
      <c r="F145" s="392"/>
    </row>
    <row r="146" spans="5:6" ht="12.75">
      <c r="E146" s="392"/>
      <c r="F146" s="392"/>
    </row>
    <row r="147" spans="5:6" ht="12.75">
      <c r="E147" s="392"/>
      <c r="F147" s="392"/>
    </row>
    <row r="148" spans="5:6" ht="12.75">
      <c r="E148" s="392"/>
      <c r="F148" s="392"/>
    </row>
    <row r="149" spans="5:6" ht="12.75">
      <c r="E149" s="392"/>
      <c r="F149" s="392"/>
    </row>
    <row r="150" spans="5:6" ht="12.75">
      <c r="E150" s="392"/>
      <c r="F150" s="392"/>
    </row>
    <row r="151" spans="5:6" ht="12.75">
      <c r="E151" s="392"/>
      <c r="F151" s="392"/>
    </row>
    <row r="152" spans="5:6" ht="12.75">
      <c r="E152" s="392"/>
      <c r="F152" s="392"/>
    </row>
    <row r="153" spans="5:6" ht="12.75">
      <c r="E153" s="392"/>
      <c r="F153" s="392"/>
    </row>
    <row r="154" spans="5:6" ht="12.75">
      <c r="E154" s="392"/>
      <c r="F154" s="392"/>
    </row>
    <row r="155" spans="5:6" ht="12.75">
      <c r="E155" s="392"/>
      <c r="F155" s="392"/>
    </row>
    <row r="156" spans="5:6" ht="12.75">
      <c r="E156" s="392"/>
      <c r="F156" s="392"/>
    </row>
    <row r="157" spans="5:6" ht="12.75">
      <c r="E157" s="392"/>
      <c r="F157" s="392"/>
    </row>
    <row r="158" spans="5:6" ht="12.75">
      <c r="E158" s="392"/>
      <c r="F158" s="392"/>
    </row>
    <row r="159" spans="5:6" ht="12.75">
      <c r="E159" s="392"/>
      <c r="F159" s="392"/>
    </row>
    <row r="160" spans="5:6" ht="12.75">
      <c r="E160" s="392"/>
      <c r="F160" s="392"/>
    </row>
    <row r="161" spans="5:6" ht="12.75">
      <c r="E161" s="392"/>
      <c r="F161" s="392"/>
    </row>
    <row r="162" spans="5:6" ht="12.75">
      <c r="E162" s="392"/>
      <c r="F162" s="392"/>
    </row>
    <row r="163" spans="5:6" ht="12.75">
      <c r="E163" s="392"/>
      <c r="F163" s="392"/>
    </row>
    <row r="164" spans="5:6" ht="12.75">
      <c r="E164" s="392"/>
      <c r="F164" s="392"/>
    </row>
    <row r="165" spans="5:6" ht="12.75">
      <c r="E165" s="392"/>
      <c r="F165" s="392"/>
    </row>
    <row r="166" spans="5:6" ht="12.75">
      <c r="E166" s="392"/>
      <c r="F166" s="392"/>
    </row>
    <row r="167" spans="5:6" ht="12.75">
      <c r="E167" s="392"/>
      <c r="F167" s="392"/>
    </row>
    <row r="168" spans="5:6" ht="12.75">
      <c r="E168" s="392"/>
      <c r="F168" s="392"/>
    </row>
    <row r="169" spans="5:6" ht="12.75">
      <c r="E169" s="392"/>
      <c r="F169" s="392"/>
    </row>
    <row r="170" spans="5:6" ht="12.75">
      <c r="E170" s="392"/>
      <c r="F170" s="392"/>
    </row>
    <row r="171" spans="5:6" ht="12.75">
      <c r="E171" s="392"/>
      <c r="F171" s="392"/>
    </row>
    <row r="172" spans="5:6" ht="12.75">
      <c r="E172" s="392"/>
      <c r="F172" s="392"/>
    </row>
    <row r="173" spans="5:6" ht="12.75">
      <c r="E173" s="392"/>
      <c r="F173" s="392"/>
    </row>
    <row r="174" spans="5:6" ht="12.75">
      <c r="E174" s="392"/>
      <c r="F174" s="392"/>
    </row>
    <row r="175" spans="5:6" ht="12.75">
      <c r="E175" s="392"/>
      <c r="F175" s="392"/>
    </row>
  </sheetData>
  <sheetProtection selectLockedCells="1" selectUnlockedCells="1"/>
  <mergeCells count="22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19652777777777777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workbookViewId="0" topLeftCell="A64">
      <selection activeCell="D94" sqref="D94"/>
    </sheetView>
  </sheetViews>
  <sheetFormatPr defaultColWidth="10.28125" defaultRowHeight="12" customHeight="1"/>
  <cols>
    <col min="1" max="1" width="42.140625" style="355" customWidth="1"/>
    <col min="2" max="2" width="23.8515625" style="436" customWidth="1"/>
    <col min="3" max="3" width="18.00390625" style="355" customWidth="1"/>
    <col min="4" max="4" width="9.8515625" style="355" customWidth="1"/>
    <col min="5" max="5" width="13.7109375" style="355" customWidth="1"/>
    <col min="6" max="6" width="12.8515625" style="355" customWidth="1"/>
    <col min="7" max="26" width="0" style="355" hidden="1" customWidth="1"/>
    <col min="27" max="16384" width="9.7109375" style="355" customWidth="1"/>
  </cols>
  <sheetData>
    <row r="1" spans="1:15" ht="24" customHeight="1">
      <c r="A1" s="437" t="s">
        <v>623</v>
      </c>
      <c r="B1" s="437"/>
      <c r="C1" s="437"/>
      <c r="D1" s="437"/>
      <c r="E1" s="437"/>
      <c r="F1" s="438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2" customHeight="1">
      <c r="A2" s="440"/>
      <c r="B2" s="441"/>
      <c r="C2" s="442"/>
      <c r="E2" s="443"/>
      <c r="F2" s="444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3.5" customHeight="1">
      <c r="A3" s="363" t="str">
        <f>"Име на отчитащото се предприятие:"&amp;+'справка №1-БАЛАНС'!E3</f>
        <v>Име на отчитащото се предприятие:"Специализирани Бизнес Системи" АД</v>
      </c>
      <c r="B3" s="363"/>
      <c r="C3" s="148" t="s">
        <v>3</v>
      </c>
      <c r="E3" s="148">
        <f>'справка №1-БАЛАНС'!H3</f>
        <v>121814067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ht="15" customHeight="1">
      <c r="A4" s="446" t="s">
        <v>624</v>
      </c>
      <c r="B4" s="446" t="str">
        <f>+'справка №1-БАЛАНС'!E5</f>
        <v>От 01-01-2014 до 30-06-2014г.</v>
      </c>
      <c r="C4" s="150" t="s">
        <v>6</v>
      </c>
      <c r="D4" s="150"/>
      <c r="E4" s="148" t="str">
        <f>'справка №1-БАЛАНС'!H4</f>
        <v> 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</row>
    <row r="5" spans="1:15" ht="12.75" customHeight="1">
      <c r="A5" s="448" t="s">
        <v>625</v>
      </c>
      <c r="B5" s="449"/>
      <c r="C5" s="450"/>
      <c r="D5" s="450"/>
      <c r="E5" s="451" t="s">
        <v>626</v>
      </c>
      <c r="F5" s="452"/>
      <c r="G5" s="439"/>
      <c r="H5" s="439"/>
      <c r="I5" s="439"/>
      <c r="J5" s="439"/>
      <c r="K5" s="439"/>
      <c r="L5" s="439"/>
      <c r="M5" s="439"/>
      <c r="N5" s="439"/>
      <c r="O5" s="439"/>
    </row>
    <row r="6" spans="1:15" s="374" customFormat="1" ht="18" customHeight="1">
      <c r="A6" s="453" t="s">
        <v>472</v>
      </c>
      <c r="B6" s="454" t="s">
        <v>12</v>
      </c>
      <c r="C6" s="455" t="s">
        <v>627</v>
      </c>
      <c r="D6" s="456" t="s">
        <v>628</v>
      </c>
      <c r="E6" s="456"/>
      <c r="F6" s="457"/>
      <c r="G6" s="458"/>
      <c r="H6" s="458"/>
      <c r="I6" s="458"/>
      <c r="J6" s="458"/>
      <c r="K6" s="458"/>
      <c r="L6" s="458"/>
      <c r="M6" s="458"/>
      <c r="N6" s="458"/>
      <c r="O6" s="459"/>
    </row>
    <row r="7" spans="1:15" s="374" customFormat="1" ht="24" customHeight="1">
      <c r="A7" s="453"/>
      <c r="B7" s="460"/>
      <c r="C7" s="455"/>
      <c r="D7" s="461" t="s">
        <v>629</v>
      </c>
      <c r="E7" s="462" t="s">
        <v>630</v>
      </c>
      <c r="F7" s="457"/>
      <c r="G7" s="458"/>
      <c r="H7" s="458"/>
      <c r="I7" s="458"/>
      <c r="J7" s="458"/>
      <c r="K7" s="458"/>
      <c r="L7" s="458"/>
      <c r="M7" s="458"/>
      <c r="N7" s="458"/>
      <c r="O7" s="458"/>
    </row>
    <row r="8" spans="1:15" s="374" customFormat="1" ht="12" customHeight="1">
      <c r="A8" s="456" t="s">
        <v>18</v>
      </c>
      <c r="B8" s="463" t="s">
        <v>19</v>
      </c>
      <c r="C8" s="456">
        <v>1</v>
      </c>
      <c r="D8" s="456">
        <v>2</v>
      </c>
      <c r="E8" s="456">
        <v>3</v>
      </c>
      <c r="F8" s="457"/>
      <c r="G8" s="458"/>
      <c r="H8" s="458"/>
      <c r="I8" s="458"/>
      <c r="J8" s="458"/>
      <c r="K8" s="458"/>
      <c r="L8" s="458"/>
      <c r="M8" s="458"/>
      <c r="N8" s="458"/>
      <c r="O8" s="458"/>
    </row>
    <row r="9" spans="1:15" ht="12" customHeight="1">
      <c r="A9" s="461" t="s">
        <v>631</v>
      </c>
      <c r="B9" s="464" t="s">
        <v>632</v>
      </c>
      <c r="C9" s="465"/>
      <c r="D9" s="465"/>
      <c r="E9" s="466">
        <f>C9-D9</f>
        <v>0</v>
      </c>
      <c r="F9" s="467"/>
      <c r="G9" s="439"/>
      <c r="H9" s="439"/>
      <c r="I9" s="439"/>
      <c r="J9" s="439"/>
      <c r="K9" s="439"/>
      <c r="L9" s="439"/>
      <c r="M9" s="439"/>
      <c r="N9" s="439"/>
      <c r="O9" s="439"/>
    </row>
    <row r="10" spans="1:15" ht="12" customHeight="1">
      <c r="A10" s="461" t="s">
        <v>633</v>
      </c>
      <c r="B10" s="463"/>
      <c r="C10" s="468"/>
      <c r="D10" s="468"/>
      <c r="E10" s="466"/>
      <c r="F10" s="467"/>
      <c r="G10" s="439"/>
      <c r="H10" s="439"/>
      <c r="I10" s="439"/>
      <c r="J10" s="439"/>
      <c r="K10" s="439"/>
      <c r="L10" s="439"/>
      <c r="M10" s="439"/>
      <c r="N10" s="439"/>
      <c r="O10" s="439"/>
    </row>
    <row r="11" spans="1:15" ht="12" customHeight="1">
      <c r="A11" s="469" t="s">
        <v>634</v>
      </c>
      <c r="B11" s="470" t="s">
        <v>635</v>
      </c>
      <c r="C11" s="471">
        <f>SUM(C12:C14)</f>
        <v>0</v>
      </c>
      <c r="D11" s="471">
        <f>SUM(D12:D14)</f>
        <v>0</v>
      </c>
      <c r="E11" s="466">
        <f>SUM(E12:E14)</f>
        <v>0</v>
      </c>
      <c r="F11" s="467"/>
      <c r="G11" s="472"/>
      <c r="H11" s="472"/>
      <c r="I11" s="472"/>
      <c r="J11" s="472"/>
      <c r="K11" s="472"/>
      <c r="L11" s="472"/>
      <c r="M11" s="472"/>
      <c r="N11" s="472"/>
      <c r="O11" s="472"/>
    </row>
    <row r="12" spans="1:15" ht="12" customHeight="1">
      <c r="A12" s="469" t="s">
        <v>636</v>
      </c>
      <c r="B12" s="470" t="s">
        <v>637</v>
      </c>
      <c r="C12" s="465"/>
      <c r="D12" s="465"/>
      <c r="E12" s="466">
        <f aca="true" t="shared" si="0" ref="E12:E18">C12-D12</f>
        <v>0</v>
      </c>
      <c r="F12" s="467"/>
      <c r="G12" s="439"/>
      <c r="H12" s="439"/>
      <c r="I12" s="439"/>
      <c r="J12" s="439"/>
      <c r="K12" s="439"/>
      <c r="L12" s="439"/>
      <c r="M12" s="439"/>
      <c r="N12" s="439"/>
      <c r="O12" s="439"/>
    </row>
    <row r="13" spans="1:15" ht="12" customHeight="1">
      <c r="A13" s="469" t="s">
        <v>638</v>
      </c>
      <c r="B13" s="470" t="s">
        <v>639</v>
      </c>
      <c r="C13" s="465"/>
      <c r="D13" s="465"/>
      <c r="E13" s="466">
        <f t="shared" si="0"/>
        <v>0</v>
      </c>
      <c r="F13" s="467"/>
      <c r="G13" s="439"/>
      <c r="H13" s="439"/>
      <c r="I13" s="439"/>
      <c r="J13" s="439"/>
      <c r="K13" s="439"/>
      <c r="L13" s="439"/>
      <c r="M13" s="439"/>
      <c r="N13" s="439"/>
      <c r="O13" s="439"/>
    </row>
    <row r="14" spans="1:15" ht="12" customHeight="1">
      <c r="A14" s="469" t="s">
        <v>640</v>
      </c>
      <c r="B14" s="470" t="s">
        <v>641</v>
      </c>
      <c r="C14" s="465"/>
      <c r="D14" s="465"/>
      <c r="E14" s="466">
        <f t="shared" si="0"/>
        <v>0</v>
      </c>
      <c r="F14" s="467"/>
      <c r="G14" s="439"/>
      <c r="H14" s="439"/>
      <c r="I14" s="439"/>
      <c r="J14" s="439"/>
      <c r="K14" s="439"/>
      <c r="L14" s="439"/>
      <c r="M14" s="439"/>
      <c r="N14" s="439"/>
      <c r="O14" s="439"/>
    </row>
    <row r="15" spans="1:15" ht="12" customHeight="1">
      <c r="A15" s="469" t="s">
        <v>642</v>
      </c>
      <c r="B15" s="470" t="s">
        <v>643</v>
      </c>
      <c r="C15" s="465"/>
      <c r="D15" s="465"/>
      <c r="E15" s="466">
        <f t="shared" si="0"/>
        <v>0</v>
      </c>
      <c r="F15" s="467"/>
      <c r="G15" s="439"/>
      <c r="H15" s="439"/>
      <c r="I15" s="439"/>
      <c r="J15" s="439"/>
      <c r="K15" s="439"/>
      <c r="L15" s="439"/>
      <c r="M15" s="439"/>
      <c r="N15" s="439"/>
      <c r="O15" s="439"/>
    </row>
    <row r="16" spans="1:15" ht="12" customHeight="1">
      <c r="A16" s="469" t="s">
        <v>644</v>
      </c>
      <c r="B16" s="470" t="s">
        <v>645</v>
      </c>
      <c r="C16" s="471">
        <f>+C17+C18</f>
        <v>0</v>
      </c>
      <c r="D16" s="471">
        <f>+D17+D18</f>
        <v>0</v>
      </c>
      <c r="E16" s="466">
        <f t="shared" si="0"/>
        <v>0</v>
      </c>
      <c r="F16" s="467"/>
      <c r="G16" s="472"/>
      <c r="H16" s="472"/>
      <c r="I16" s="472"/>
      <c r="J16" s="472"/>
      <c r="K16" s="472"/>
      <c r="L16" s="472"/>
      <c r="M16" s="472"/>
      <c r="N16" s="472"/>
      <c r="O16" s="472"/>
    </row>
    <row r="17" spans="1:15" ht="12" customHeight="1">
      <c r="A17" s="469" t="s">
        <v>646</v>
      </c>
      <c r="B17" s="470" t="s">
        <v>647</v>
      </c>
      <c r="C17" s="465"/>
      <c r="D17" s="465"/>
      <c r="E17" s="466">
        <f t="shared" si="0"/>
        <v>0</v>
      </c>
      <c r="F17" s="467"/>
      <c r="G17" s="439"/>
      <c r="H17" s="439"/>
      <c r="I17" s="439"/>
      <c r="J17" s="439"/>
      <c r="K17" s="439"/>
      <c r="L17" s="439"/>
      <c r="M17" s="439"/>
      <c r="N17" s="439"/>
      <c r="O17" s="439"/>
    </row>
    <row r="18" spans="1:15" ht="12" customHeight="1">
      <c r="A18" s="469" t="s">
        <v>640</v>
      </c>
      <c r="B18" s="470" t="s">
        <v>648</v>
      </c>
      <c r="C18" s="465"/>
      <c r="D18" s="465"/>
      <c r="E18" s="466">
        <f t="shared" si="0"/>
        <v>0</v>
      </c>
      <c r="F18" s="467"/>
      <c r="G18" s="439"/>
      <c r="H18" s="439"/>
      <c r="I18" s="439"/>
      <c r="J18" s="439"/>
      <c r="K18" s="439"/>
      <c r="L18" s="439"/>
      <c r="M18" s="439"/>
      <c r="N18" s="439"/>
      <c r="O18" s="439"/>
    </row>
    <row r="19" spans="1:15" ht="12" customHeight="1">
      <c r="A19" s="473" t="s">
        <v>649</v>
      </c>
      <c r="B19" s="464" t="s">
        <v>650</v>
      </c>
      <c r="C19" s="468">
        <f>C11+C15+C16</f>
        <v>0</v>
      </c>
      <c r="D19" s="468">
        <f>D11+D15+D16</f>
        <v>0</v>
      </c>
      <c r="E19" s="474">
        <f>E11+E15+E16</f>
        <v>0</v>
      </c>
      <c r="F19" s="467"/>
      <c r="G19" s="472"/>
      <c r="H19" s="472"/>
      <c r="I19" s="472"/>
      <c r="J19" s="472"/>
      <c r="K19" s="472"/>
      <c r="L19" s="472"/>
      <c r="M19" s="472"/>
      <c r="N19" s="472"/>
      <c r="O19" s="472"/>
    </row>
    <row r="20" spans="1:15" ht="12" customHeight="1">
      <c r="A20" s="461" t="s">
        <v>651</v>
      </c>
      <c r="B20" s="463"/>
      <c r="C20" s="471"/>
      <c r="D20" s="468"/>
      <c r="E20" s="466">
        <f>C20-D20</f>
        <v>0</v>
      </c>
      <c r="F20" s="467"/>
      <c r="G20" s="439"/>
      <c r="H20" s="439"/>
      <c r="I20" s="439"/>
      <c r="J20" s="439"/>
      <c r="K20" s="439"/>
      <c r="L20" s="439"/>
      <c r="M20" s="439"/>
      <c r="N20" s="439"/>
      <c r="O20" s="439"/>
    </row>
    <row r="21" spans="1:15" ht="12" customHeight="1">
      <c r="A21" s="469" t="s">
        <v>652</v>
      </c>
      <c r="B21" s="464" t="s">
        <v>653</v>
      </c>
      <c r="C21" s="465">
        <v>51</v>
      </c>
      <c r="D21" s="465">
        <v>4</v>
      </c>
      <c r="E21" s="466">
        <f>C21-D21</f>
        <v>47</v>
      </c>
      <c r="F21" s="467"/>
      <c r="G21" s="439"/>
      <c r="H21" s="439"/>
      <c r="I21" s="439"/>
      <c r="J21" s="439"/>
      <c r="K21" s="439"/>
      <c r="L21" s="439"/>
      <c r="M21" s="439"/>
      <c r="N21" s="439"/>
      <c r="O21" s="439"/>
    </row>
    <row r="22" spans="1:15" ht="12" customHeight="1">
      <c r="A22" s="469"/>
      <c r="B22" s="463"/>
      <c r="C22" s="471"/>
      <c r="D22" s="468"/>
      <c r="E22" s="466"/>
      <c r="F22" s="467"/>
      <c r="G22" s="439"/>
      <c r="H22" s="439"/>
      <c r="I22" s="439"/>
      <c r="J22" s="439"/>
      <c r="K22" s="439"/>
      <c r="L22" s="439"/>
      <c r="M22" s="439"/>
      <c r="N22" s="439"/>
      <c r="O22" s="439"/>
    </row>
    <row r="23" spans="1:15" ht="12" customHeight="1">
      <c r="A23" s="461" t="s">
        <v>654</v>
      </c>
      <c r="B23" s="475"/>
      <c r="C23" s="471"/>
      <c r="D23" s="468"/>
      <c r="E23" s="466"/>
      <c r="F23" s="467"/>
      <c r="G23" s="439"/>
      <c r="H23" s="439"/>
      <c r="I23" s="439"/>
      <c r="J23" s="439"/>
      <c r="K23" s="439"/>
      <c r="L23" s="439"/>
      <c r="M23" s="439"/>
      <c r="N23" s="439"/>
      <c r="O23" s="439"/>
    </row>
    <row r="24" spans="1:15" ht="12" customHeight="1">
      <c r="A24" s="469" t="s">
        <v>655</v>
      </c>
      <c r="B24" s="470" t="s">
        <v>656</v>
      </c>
      <c r="C24" s="471">
        <f>+C25+C26+C27</f>
        <v>472</v>
      </c>
      <c r="D24" s="471">
        <f>+D25+D26+D27</f>
        <v>17</v>
      </c>
      <c r="E24" s="466">
        <f>SUM(E25:E27)</f>
        <v>455</v>
      </c>
      <c r="F24" s="467"/>
      <c r="G24" s="472"/>
      <c r="H24" s="472"/>
      <c r="I24" s="472"/>
      <c r="J24" s="472"/>
      <c r="K24" s="472"/>
      <c r="L24" s="472"/>
      <c r="M24" s="472"/>
      <c r="N24" s="472"/>
      <c r="O24" s="472"/>
    </row>
    <row r="25" spans="1:15" ht="12" customHeight="1">
      <c r="A25" s="469" t="s">
        <v>657</v>
      </c>
      <c r="B25" s="470" t="s">
        <v>658</v>
      </c>
      <c r="C25" s="465">
        <v>472</v>
      </c>
      <c r="D25" s="465">
        <v>17</v>
      </c>
      <c r="E25" s="466">
        <f aca="true" t="shared" si="1" ref="E25:E32">C25-D25</f>
        <v>455</v>
      </c>
      <c r="F25" s="467"/>
      <c r="G25" s="439"/>
      <c r="H25" s="439"/>
      <c r="I25" s="439"/>
      <c r="J25" s="439"/>
      <c r="K25" s="439"/>
      <c r="L25" s="439"/>
      <c r="M25" s="439"/>
      <c r="N25" s="439"/>
      <c r="O25" s="439"/>
    </row>
    <row r="26" spans="1:15" ht="12" customHeight="1">
      <c r="A26" s="469" t="s">
        <v>659</v>
      </c>
      <c r="B26" s="470" t="s">
        <v>660</v>
      </c>
      <c r="C26" s="465"/>
      <c r="D26" s="465"/>
      <c r="E26" s="466">
        <f t="shared" si="1"/>
        <v>0</v>
      </c>
      <c r="F26" s="467"/>
      <c r="G26" s="439"/>
      <c r="H26" s="439"/>
      <c r="I26" s="439"/>
      <c r="J26" s="439"/>
      <c r="K26" s="439"/>
      <c r="L26" s="439"/>
      <c r="M26" s="439"/>
      <c r="N26" s="439"/>
      <c r="O26" s="439"/>
    </row>
    <row r="27" spans="1:15" ht="12" customHeight="1">
      <c r="A27" s="469" t="s">
        <v>661</v>
      </c>
      <c r="B27" s="470" t="s">
        <v>662</v>
      </c>
      <c r="C27" s="465"/>
      <c r="D27" s="465"/>
      <c r="E27" s="466">
        <f t="shared" si="1"/>
        <v>0</v>
      </c>
      <c r="F27" s="467"/>
      <c r="G27" s="439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>
      <c r="A28" s="469" t="s">
        <v>663</v>
      </c>
      <c r="B28" s="470" t="s">
        <v>664</v>
      </c>
      <c r="C28" s="465">
        <v>318</v>
      </c>
      <c r="D28" s="465">
        <v>318</v>
      </c>
      <c r="E28" s="466">
        <f t="shared" si="1"/>
        <v>0</v>
      </c>
      <c r="F28" s="467"/>
      <c r="G28" s="439"/>
      <c r="H28" s="439"/>
      <c r="I28" s="439"/>
      <c r="J28" s="439"/>
      <c r="K28" s="439"/>
      <c r="L28" s="439"/>
      <c r="M28" s="439"/>
      <c r="N28" s="439"/>
      <c r="O28" s="439"/>
    </row>
    <row r="29" spans="1:15" ht="12" customHeight="1">
      <c r="A29" s="469" t="s">
        <v>665</v>
      </c>
      <c r="B29" s="470" t="s">
        <v>666</v>
      </c>
      <c r="C29" s="465">
        <v>32</v>
      </c>
      <c r="D29" s="465">
        <v>6</v>
      </c>
      <c r="E29" s="466">
        <f t="shared" si="1"/>
        <v>26</v>
      </c>
      <c r="F29" s="467"/>
      <c r="G29" s="439"/>
      <c r="H29" s="439"/>
      <c r="I29" s="439"/>
      <c r="J29" s="439"/>
      <c r="K29" s="439"/>
      <c r="L29" s="439"/>
      <c r="M29" s="439"/>
      <c r="N29" s="439"/>
      <c r="O29" s="439"/>
    </row>
    <row r="30" spans="1:15" ht="12" customHeight="1">
      <c r="A30" s="469" t="s">
        <v>667</v>
      </c>
      <c r="B30" s="470" t="s">
        <v>668</v>
      </c>
      <c r="C30" s="465"/>
      <c r="D30" s="465"/>
      <c r="E30" s="466">
        <f t="shared" si="1"/>
        <v>0</v>
      </c>
      <c r="F30" s="467"/>
      <c r="G30" s="439"/>
      <c r="H30" s="439"/>
      <c r="I30" s="439"/>
      <c r="J30" s="439"/>
      <c r="K30" s="439"/>
      <c r="L30" s="439"/>
      <c r="M30" s="439"/>
      <c r="N30" s="439"/>
      <c r="O30" s="439"/>
    </row>
    <row r="31" spans="1:15" ht="12" customHeight="1">
      <c r="A31" s="469" t="s">
        <v>669</v>
      </c>
      <c r="B31" s="470" t="s">
        <v>670</v>
      </c>
      <c r="C31" s="465">
        <v>1</v>
      </c>
      <c r="D31" s="465"/>
      <c r="E31" s="466">
        <f t="shared" si="1"/>
        <v>1</v>
      </c>
      <c r="F31" s="467"/>
      <c r="G31" s="439"/>
      <c r="H31" s="439"/>
      <c r="I31" s="439"/>
      <c r="J31" s="439"/>
      <c r="K31" s="439"/>
      <c r="L31" s="439"/>
      <c r="M31" s="439"/>
      <c r="N31" s="439"/>
      <c r="O31" s="439"/>
    </row>
    <row r="32" spans="1:15" ht="12" customHeight="1">
      <c r="A32" s="469" t="s">
        <v>671</v>
      </c>
      <c r="B32" s="470" t="s">
        <v>672</v>
      </c>
      <c r="C32" s="465">
        <v>523</v>
      </c>
      <c r="D32" s="465">
        <v>322</v>
      </c>
      <c r="E32" s="466">
        <f t="shared" si="1"/>
        <v>201</v>
      </c>
      <c r="F32" s="467"/>
      <c r="G32" s="439"/>
      <c r="H32" s="439"/>
      <c r="I32" s="439"/>
      <c r="J32" s="439"/>
      <c r="K32" s="439"/>
      <c r="L32" s="439"/>
      <c r="M32" s="439"/>
      <c r="N32" s="439"/>
      <c r="O32" s="439"/>
    </row>
    <row r="33" spans="1:15" ht="12" customHeight="1">
      <c r="A33" s="469" t="s">
        <v>673</v>
      </c>
      <c r="B33" s="470" t="s">
        <v>674</v>
      </c>
      <c r="C33" s="476">
        <f>SUM(C34:C37)</f>
        <v>21</v>
      </c>
      <c r="D33" s="476">
        <f>SUM(D34:D37)</f>
        <v>0</v>
      </c>
      <c r="E33" s="477">
        <f>SUM(E34:E37)</f>
        <v>21</v>
      </c>
      <c r="F33" s="467"/>
      <c r="G33" s="472"/>
      <c r="H33" s="472"/>
      <c r="I33" s="472"/>
      <c r="J33" s="472"/>
      <c r="K33" s="472"/>
      <c r="L33" s="472"/>
      <c r="M33" s="472"/>
      <c r="N33" s="472"/>
      <c r="O33" s="472"/>
    </row>
    <row r="34" spans="1:15" ht="12" customHeight="1">
      <c r="A34" s="469" t="s">
        <v>675</v>
      </c>
      <c r="B34" s="470" t="s">
        <v>676</v>
      </c>
      <c r="C34" s="465">
        <v>21</v>
      </c>
      <c r="D34" s="465"/>
      <c r="E34" s="466">
        <f>C34-D34</f>
        <v>21</v>
      </c>
      <c r="F34" s="467"/>
      <c r="G34" s="439"/>
      <c r="H34" s="439"/>
      <c r="I34" s="439"/>
      <c r="J34" s="439"/>
      <c r="K34" s="439"/>
      <c r="L34" s="439"/>
      <c r="M34" s="439"/>
      <c r="N34" s="439"/>
      <c r="O34" s="439"/>
    </row>
    <row r="35" spans="1:15" ht="12" customHeight="1">
      <c r="A35" s="469" t="s">
        <v>677</v>
      </c>
      <c r="B35" s="470" t="s">
        <v>678</v>
      </c>
      <c r="C35" s="465"/>
      <c r="D35" s="465"/>
      <c r="E35" s="466">
        <f>C35-D35</f>
        <v>0</v>
      </c>
      <c r="F35" s="467"/>
      <c r="G35" s="439"/>
      <c r="H35" s="439"/>
      <c r="I35" s="439"/>
      <c r="J35" s="439"/>
      <c r="K35" s="439"/>
      <c r="L35" s="439"/>
      <c r="M35" s="439"/>
      <c r="N35" s="439"/>
      <c r="O35" s="439"/>
    </row>
    <row r="36" spans="1:15" ht="12" customHeight="1">
      <c r="A36" s="469" t="s">
        <v>679</v>
      </c>
      <c r="B36" s="470" t="s">
        <v>680</v>
      </c>
      <c r="C36" s="465"/>
      <c r="D36" s="465"/>
      <c r="E36" s="466">
        <f>C36-D36</f>
        <v>0</v>
      </c>
      <c r="F36" s="467"/>
      <c r="G36" s="439"/>
      <c r="H36" s="439"/>
      <c r="I36" s="439"/>
      <c r="J36" s="439"/>
      <c r="K36" s="439"/>
      <c r="L36" s="439"/>
      <c r="M36" s="439"/>
      <c r="N36" s="439"/>
      <c r="O36" s="439"/>
    </row>
    <row r="37" spans="1:15" ht="12" customHeight="1">
      <c r="A37" s="469" t="s">
        <v>681</v>
      </c>
      <c r="B37" s="470" t="s">
        <v>682</v>
      </c>
      <c r="C37" s="465"/>
      <c r="D37" s="465"/>
      <c r="E37" s="466">
        <f>C37-D37</f>
        <v>0</v>
      </c>
      <c r="F37" s="467"/>
      <c r="G37" s="439"/>
      <c r="H37" s="439"/>
      <c r="I37" s="439"/>
      <c r="J37" s="439"/>
      <c r="K37" s="439"/>
      <c r="L37" s="439"/>
      <c r="M37" s="439"/>
      <c r="N37" s="439"/>
      <c r="O37" s="439"/>
    </row>
    <row r="38" spans="1:15" ht="12" customHeight="1">
      <c r="A38" s="469" t="s">
        <v>683</v>
      </c>
      <c r="B38" s="470" t="s">
        <v>684</v>
      </c>
      <c r="C38" s="471">
        <f>SUM(C39:C42)</f>
        <v>344</v>
      </c>
      <c r="D38" s="476">
        <f>SUM(D39:D42)</f>
        <v>16</v>
      </c>
      <c r="E38" s="477">
        <f>SUM(E39:E42)</f>
        <v>328</v>
      </c>
      <c r="F38" s="467"/>
      <c r="G38" s="472"/>
      <c r="H38" s="472"/>
      <c r="I38" s="472"/>
      <c r="J38" s="472"/>
      <c r="K38" s="472"/>
      <c r="L38" s="472"/>
      <c r="M38" s="472"/>
      <c r="N38" s="472"/>
      <c r="O38" s="472"/>
    </row>
    <row r="39" spans="1:15" ht="12" customHeight="1">
      <c r="A39" s="469" t="s">
        <v>685</v>
      </c>
      <c r="B39" s="470" t="s">
        <v>686</v>
      </c>
      <c r="C39" s="465"/>
      <c r="D39" s="465"/>
      <c r="E39" s="466">
        <f>C39-D39</f>
        <v>0</v>
      </c>
      <c r="F39" s="467"/>
      <c r="G39" s="439"/>
      <c r="H39" s="439"/>
      <c r="I39" s="439"/>
      <c r="J39" s="439"/>
      <c r="K39" s="439"/>
      <c r="L39" s="439"/>
      <c r="M39" s="439"/>
      <c r="N39" s="439"/>
      <c r="O39" s="439"/>
    </row>
    <row r="40" spans="1:15" ht="12" customHeight="1">
      <c r="A40" s="469" t="s">
        <v>687</v>
      </c>
      <c r="B40" s="470" t="s">
        <v>688</v>
      </c>
      <c r="C40" s="465"/>
      <c r="D40" s="465"/>
      <c r="E40" s="466">
        <f>C40-D40</f>
        <v>0</v>
      </c>
      <c r="F40" s="467"/>
      <c r="G40" s="439"/>
      <c r="H40" s="439"/>
      <c r="I40" s="439"/>
      <c r="J40" s="439"/>
      <c r="K40" s="439"/>
      <c r="L40" s="439"/>
      <c r="M40" s="439"/>
      <c r="N40" s="439"/>
      <c r="O40" s="439"/>
    </row>
    <row r="41" spans="1:15" ht="12" customHeight="1">
      <c r="A41" s="469" t="s">
        <v>689</v>
      </c>
      <c r="B41" s="470" t="s">
        <v>690</v>
      </c>
      <c r="C41" s="465"/>
      <c r="D41" s="465"/>
      <c r="E41" s="466">
        <f>C41-D41</f>
        <v>0</v>
      </c>
      <c r="F41" s="467"/>
      <c r="G41" s="439"/>
      <c r="H41" s="439"/>
      <c r="I41" s="439"/>
      <c r="J41" s="439"/>
      <c r="K41" s="439"/>
      <c r="L41" s="439"/>
      <c r="M41" s="439"/>
      <c r="N41" s="439"/>
      <c r="O41" s="439"/>
    </row>
    <row r="42" spans="1:15" ht="12" customHeight="1">
      <c r="A42" s="469" t="s">
        <v>691</v>
      </c>
      <c r="B42" s="470" t="s">
        <v>692</v>
      </c>
      <c r="C42" s="465">
        <v>344</v>
      </c>
      <c r="D42" s="465">
        <v>16</v>
      </c>
      <c r="E42" s="466">
        <f>C42-D42</f>
        <v>328</v>
      </c>
      <c r="F42" s="467"/>
      <c r="G42" s="439"/>
      <c r="H42" s="439"/>
      <c r="I42" s="439"/>
      <c r="J42" s="439"/>
      <c r="K42" s="439"/>
      <c r="L42" s="439"/>
      <c r="M42" s="439"/>
      <c r="N42" s="439"/>
      <c r="O42" s="439"/>
    </row>
    <row r="43" spans="1:15" ht="12" customHeight="1">
      <c r="A43" s="473" t="s">
        <v>693</v>
      </c>
      <c r="B43" s="464" t="s">
        <v>694</v>
      </c>
      <c r="C43" s="468">
        <f>C24+C28+C29+C31+C30+C32+C33+C38</f>
        <v>1711</v>
      </c>
      <c r="D43" s="468">
        <f>D24+D28+D29+D31+D30+D32+D33+D38</f>
        <v>679</v>
      </c>
      <c r="E43" s="474">
        <f>E24+E28+E29+E31+E30+E32+E33+E38</f>
        <v>1032</v>
      </c>
      <c r="F43" s="467"/>
      <c r="G43" s="472"/>
      <c r="H43" s="472"/>
      <c r="I43" s="472"/>
      <c r="J43" s="472"/>
      <c r="K43" s="472"/>
      <c r="L43" s="472"/>
      <c r="M43" s="472"/>
      <c r="N43" s="472"/>
      <c r="O43" s="472"/>
    </row>
    <row r="44" spans="1:15" ht="12" customHeight="1">
      <c r="A44" s="461" t="s">
        <v>695</v>
      </c>
      <c r="B44" s="463" t="s">
        <v>696</v>
      </c>
      <c r="C44" s="478">
        <f>C43+C21+C19+C9</f>
        <v>1762</v>
      </c>
      <c r="D44" s="478">
        <f>D43+D21+D19+D9</f>
        <v>683</v>
      </c>
      <c r="E44" s="474">
        <f>E43+E21+E19+E9</f>
        <v>1079</v>
      </c>
      <c r="F44" s="467"/>
      <c r="G44" s="472"/>
      <c r="H44" s="472"/>
      <c r="I44" s="472"/>
      <c r="J44" s="472"/>
      <c r="K44" s="472"/>
      <c r="L44" s="472"/>
      <c r="M44" s="472"/>
      <c r="N44" s="472"/>
      <c r="O44" s="472"/>
    </row>
    <row r="45" spans="1:27" ht="12" customHeight="1">
      <c r="A45" s="479"/>
      <c r="B45" s="480"/>
      <c r="C45" s="481"/>
      <c r="D45" s="481"/>
      <c r="E45" s="481"/>
      <c r="F45" s="467"/>
      <c r="G45" s="482"/>
      <c r="H45" s="482"/>
      <c r="I45" s="482"/>
      <c r="J45" s="482"/>
      <c r="K45" s="482"/>
      <c r="L45" s="482"/>
      <c r="M45" s="482"/>
      <c r="N45" s="482"/>
      <c r="O45" s="482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</row>
    <row r="46" spans="1:15" ht="12" customHeight="1">
      <c r="A46" s="479" t="s">
        <v>697</v>
      </c>
      <c r="B46" s="480"/>
      <c r="C46" s="484"/>
      <c r="D46" s="484"/>
      <c r="E46" s="484"/>
      <c r="F46" s="457" t="s">
        <v>283</v>
      </c>
      <c r="G46" s="439"/>
      <c r="H46" s="439"/>
      <c r="I46" s="439"/>
      <c r="J46" s="439"/>
      <c r="K46" s="439"/>
      <c r="L46" s="439"/>
      <c r="M46" s="439"/>
      <c r="N46" s="439"/>
      <c r="O46" s="439"/>
    </row>
    <row r="47" spans="1:15" s="374" customFormat="1" ht="24" customHeight="1">
      <c r="A47" s="453" t="s">
        <v>472</v>
      </c>
      <c r="B47" s="454" t="s">
        <v>12</v>
      </c>
      <c r="C47" s="485" t="s">
        <v>698</v>
      </c>
      <c r="D47" s="456" t="s">
        <v>699</v>
      </c>
      <c r="E47" s="456"/>
      <c r="F47" s="456" t="s">
        <v>700</v>
      </c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74" customFormat="1" ht="24" customHeight="1">
      <c r="A48" s="453"/>
      <c r="B48" s="460"/>
      <c r="C48" s="485"/>
      <c r="D48" s="461" t="s">
        <v>629</v>
      </c>
      <c r="E48" s="461" t="s">
        <v>630</v>
      </c>
      <c r="F48" s="456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74" customFormat="1" ht="12" customHeight="1">
      <c r="A49" s="456" t="s">
        <v>18</v>
      </c>
      <c r="B49" s="463" t="s">
        <v>19</v>
      </c>
      <c r="C49" s="456">
        <v>1</v>
      </c>
      <c r="D49" s="456">
        <v>2</v>
      </c>
      <c r="E49" s="486">
        <v>3</v>
      </c>
      <c r="F49" s="486">
        <v>4</v>
      </c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ht="12" customHeight="1">
      <c r="A50" s="461" t="s">
        <v>701</v>
      </c>
      <c r="B50" s="475"/>
      <c r="C50" s="478"/>
      <c r="D50" s="478"/>
      <c r="E50" s="478"/>
      <c r="F50" s="487"/>
      <c r="G50" s="439"/>
      <c r="H50" s="439"/>
      <c r="I50" s="439"/>
      <c r="J50" s="439"/>
      <c r="K50" s="439"/>
      <c r="L50" s="439"/>
      <c r="M50" s="439"/>
      <c r="N50" s="439"/>
      <c r="O50" s="439"/>
    </row>
    <row r="51" spans="1:16" ht="12" customHeight="1">
      <c r="A51" s="469" t="s">
        <v>702</v>
      </c>
      <c r="B51" s="470" t="s">
        <v>703</v>
      </c>
      <c r="C51" s="478">
        <f>SUM(C52:C54)</f>
        <v>0</v>
      </c>
      <c r="D51" s="478">
        <f>SUM(D52:D54)</f>
        <v>0</v>
      </c>
      <c r="E51" s="471">
        <f aca="true" t="shared" si="2" ref="E51:E65">C51-D51</f>
        <v>0</v>
      </c>
      <c r="F51" s="468">
        <f>SUM(F52:F54)</f>
        <v>0</v>
      </c>
      <c r="G51" s="472"/>
      <c r="H51" s="472"/>
      <c r="I51" s="472"/>
      <c r="J51" s="472"/>
      <c r="K51" s="472"/>
      <c r="L51" s="472"/>
      <c r="M51" s="472"/>
      <c r="N51" s="472"/>
      <c r="O51" s="472"/>
      <c r="P51" s="385"/>
    </row>
    <row r="52" spans="1:15" ht="12" customHeight="1">
      <c r="A52" s="469" t="s">
        <v>704</v>
      </c>
      <c r="B52" s="470" t="s">
        <v>705</v>
      </c>
      <c r="C52" s="465"/>
      <c r="D52" s="465"/>
      <c r="E52" s="471">
        <f t="shared" si="2"/>
        <v>0</v>
      </c>
      <c r="F52" s="465"/>
      <c r="G52" s="439"/>
      <c r="H52" s="439"/>
      <c r="I52" s="439"/>
      <c r="J52" s="439"/>
      <c r="K52" s="439"/>
      <c r="L52" s="439"/>
      <c r="M52" s="439"/>
      <c r="N52" s="439"/>
      <c r="O52" s="439"/>
    </row>
    <row r="53" spans="1:15" ht="12" customHeight="1">
      <c r="A53" s="469" t="s">
        <v>706</v>
      </c>
      <c r="B53" s="470" t="s">
        <v>707</v>
      </c>
      <c r="C53" s="465"/>
      <c r="D53" s="465">
        <v>0</v>
      </c>
      <c r="E53" s="471">
        <f t="shared" si="2"/>
        <v>0</v>
      </c>
      <c r="F53" s="465"/>
      <c r="G53" s="439"/>
      <c r="H53" s="439"/>
      <c r="I53" s="439"/>
      <c r="J53" s="439"/>
      <c r="K53" s="439"/>
      <c r="L53" s="439"/>
      <c r="M53" s="439"/>
      <c r="N53" s="439"/>
      <c r="O53" s="439"/>
    </row>
    <row r="54" spans="1:15" ht="12" customHeight="1">
      <c r="A54" s="469" t="s">
        <v>691</v>
      </c>
      <c r="B54" s="470" t="s">
        <v>708</v>
      </c>
      <c r="C54" s="465"/>
      <c r="D54" s="465"/>
      <c r="E54" s="471">
        <f t="shared" si="2"/>
        <v>0</v>
      </c>
      <c r="F54" s="465"/>
      <c r="G54" s="439"/>
      <c r="H54" s="439"/>
      <c r="I54" s="439"/>
      <c r="J54" s="439"/>
      <c r="K54" s="439"/>
      <c r="L54" s="439"/>
      <c r="M54" s="439"/>
      <c r="N54" s="439"/>
      <c r="O54" s="439"/>
    </row>
    <row r="55" spans="1:16" ht="24" customHeight="1">
      <c r="A55" s="469" t="s">
        <v>709</v>
      </c>
      <c r="B55" s="470" t="s">
        <v>710</v>
      </c>
      <c r="C55" s="478">
        <f>C56+C58</f>
        <v>0</v>
      </c>
      <c r="D55" s="478">
        <f>D56+D58</f>
        <v>0</v>
      </c>
      <c r="E55" s="471">
        <f t="shared" si="2"/>
        <v>0</v>
      </c>
      <c r="F55" s="478">
        <f>F56+F58</f>
        <v>0</v>
      </c>
      <c r="G55" s="472"/>
      <c r="H55" s="472"/>
      <c r="I55" s="472"/>
      <c r="J55" s="472"/>
      <c r="K55" s="472"/>
      <c r="L55" s="472"/>
      <c r="M55" s="472"/>
      <c r="N55" s="472"/>
      <c r="O55" s="472"/>
      <c r="P55" s="385"/>
    </row>
    <row r="56" spans="1:15" ht="12" customHeight="1">
      <c r="A56" s="469" t="s">
        <v>711</v>
      </c>
      <c r="B56" s="470" t="s">
        <v>712</v>
      </c>
      <c r="C56" s="465"/>
      <c r="D56" s="465"/>
      <c r="E56" s="471">
        <f t="shared" si="2"/>
        <v>0</v>
      </c>
      <c r="F56" s="465"/>
      <c r="G56" s="439"/>
      <c r="H56" s="439"/>
      <c r="I56" s="439"/>
      <c r="J56" s="439"/>
      <c r="K56" s="439"/>
      <c r="L56" s="439"/>
      <c r="M56" s="439"/>
      <c r="N56" s="439"/>
      <c r="O56" s="439"/>
    </row>
    <row r="57" spans="1:15" ht="12" customHeight="1">
      <c r="A57" s="488" t="s">
        <v>713</v>
      </c>
      <c r="B57" s="470" t="s">
        <v>714</v>
      </c>
      <c r="C57" s="489"/>
      <c r="D57" s="489"/>
      <c r="E57" s="471">
        <f t="shared" si="2"/>
        <v>0</v>
      </c>
      <c r="F57" s="489"/>
      <c r="G57" s="439"/>
      <c r="H57" s="439"/>
      <c r="I57" s="439"/>
      <c r="J57" s="439"/>
      <c r="K57" s="439"/>
      <c r="L57" s="439"/>
      <c r="M57" s="439"/>
      <c r="N57" s="439"/>
      <c r="O57" s="439"/>
    </row>
    <row r="58" spans="1:15" ht="12" customHeight="1">
      <c r="A58" s="488" t="s">
        <v>715</v>
      </c>
      <c r="B58" s="470" t="s">
        <v>716</v>
      </c>
      <c r="C58" s="465"/>
      <c r="D58" s="465"/>
      <c r="E58" s="471">
        <f t="shared" si="2"/>
        <v>0</v>
      </c>
      <c r="F58" s="465"/>
      <c r="G58" s="439"/>
      <c r="H58" s="439"/>
      <c r="I58" s="439"/>
      <c r="J58" s="439"/>
      <c r="K58" s="439"/>
      <c r="L58" s="439"/>
      <c r="M58" s="439"/>
      <c r="N58" s="439"/>
      <c r="O58" s="439"/>
    </row>
    <row r="59" spans="1:15" ht="12" customHeight="1">
      <c r="A59" s="488" t="s">
        <v>713</v>
      </c>
      <c r="B59" s="470" t="s">
        <v>717</v>
      </c>
      <c r="C59" s="489"/>
      <c r="D59" s="489"/>
      <c r="E59" s="471">
        <f t="shared" si="2"/>
        <v>0</v>
      </c>
      <c r="F59" s="489"/>
      <c r="G59" s="439"/>
      <c r="H59" s="439"/>
      <c r="I59" s="439"/>
      <c r="J59" s="439"/>
      <c r="K59" s="439"/>
      <c r="L59" s="439"/>
      <c r="M59" s="439"/>
      <c r="N59" s="439"/>
      <c r="O59" s="439"/>
    </row>
    <row r="60" spans="1:15" ht="12" customHeight="1">
      <c r="A60" s="469" t="s">
        <v>143</v>
      </c>
      <c r="B60" s="470" t="s">
        <v>718</v>
      </c>
      <c r="C60" s="465"/>
      <c r="D60" s="465"/>
      <c r="E60" s="471">
        <f t="shared" si="2"/>
        <v>0</v>
      </c>
      <c r="F60" s="490"/>
      <c r="G60" s="439"/>
      <c r="H60" s="439"/>
      <c r="I60" s="439"/>
      <c r="J60" s="439"/>
      <c r="K60" s="439"/>
      <c r="L60" s="439"/>
      <c r="M60" s="439"/>
      <c r="N60" s="439"/>
      <c r="O60" s="439"/>
    </row>
    <row r="61" spans="1:15" ht="12" customHeight="1">
      <c r="A61" s="469" t="s">
        <v>146</v>
      </c>
      <c r="B61" s="470" t="s">
        <v>719</v>
      </c>
      <c r="C61" s="465"/>
      <c r="D61" s="465"/>
      <c r="E61" s="471">
        <f t="shared" si="2"/>
        <v>0</v>
      </c>
      <c r="F61" s="490"/>
      <c r="G61" s="439"/>
      <c r="H61" s="439"/>
      <c r="I61" s="439"/>
      <c r="J61" s="439"/>
      <c r="K61" s="439"/>
      <c r="L61" s="439"/>
      <c r="M61" s="439"/>
      <c r="N61" s="439"/>
      <c r="O61" s="439"/>
    </row>
    <row r="62" spans="1:15" ht="12" customHeight="1">
      <c r="A62" s="469" t="s">
        <v>720</v>
      </c>
      <c r="B62" s="470" t="s">
        <v>721</v>
      </c>
      <c r="C62" s="465"/>
      <c r="D62" s="465"/>
      <c r="E62" s="471">
        <f t="shared" si="2"/>
        <v>0</v>
      </c>
      <c r="F62" s="490"/>
      <c r="G62" s="439"/>
      <c r="H62" s="439"/>
      <c r="I62" s="439"/>
      <c r="J62" s="439"/>
      <c r="K62" s="439"/>
      <c r="L62" s="439"/>
      <c r="M62" s="439"/>
      <c r="N62" s="439"/>
      <c r="O62" s="439"/>
    </row>
    <row r="63" spans="1:15" ht="12" customHeight="1">
      <c r="A63" s="469" t="s">
        <v>722</v>
      </c>
      <c r="B63" s="470" t="s">
        <v>723</v>
      </c>
      <c r="C63" s="465"/>
      <c r="D63" s="465"/>
      <c r="E63" s="471">
        <f t="shared" si="2"/>
        <v>0</v>
      </c>
      <c r="F63" s="490"/>
      <c r="G63" s="439"/>
      <c r="H63" s="439"/>
      <c r="I63" s="439"/>
      <c r="J63" s="439"/>
      <c r="K63" s="439"/>
      <c r="L63" s="439"/>
      <c r="M63" s="439"/>
      <c r="N63" s="439"/>
      <c r="O63" s="439"/>
    </row>
    <row r="64" spans="1:15" ht="12" customHeight="1">
      <c r="A64" s="469" t="s">
        <v>724</v>
      </c>
      <c r="B64" s="470" t="s">
        <v>725</v>
      </c>
      <c r="C64" s="489"/>
      <c r="D64" s="489"/>
      <c r="E64" s="471">
        <f t="shared" si="2"/>
        <v>0</v>
      </c>
      <c r="F64" s="491"/>
      <c r="G64" s="439"/>
      <c r="H64" s="439"/>
      <c r="I64" s="439"/>
      <c r="J64" s="439"/>
      <c r="K64" s="439"/>
      <c r="L64" s="439"/>
      <c r="M64" s="439"/>
      <c r="N64" s="439"/>
      <c r="O64" s="439"/>
    </row>
    <row r="65" spans="1:16" ht="12" customHeight="1">
      <c r="A65" s="473" t="s">
        <v>726</v>
      </c>
      <c r="B65" s="464" t="s">
        <v>727</v>
      </c>
      <c r="C65" s="478">
        <f>C51+C55+C60+C61+C62+C63</f>
        <v>0</v>
      </c>
      <c r="D65" s="478">
        <f>D51+D55+D60+D61+D62+D63</f>
        <v>0</v>
      </c>
      <c r="E65" s="471">
        <f t="shared" si="2"/>
        <v>0</v>
      </c>
      <c r="F65" s="478">
        <f>F51+F55+F60+F61+F62+F63</f>
        <v>0</v>
      </c>
      <c r="G65" s="472"/>
      <c r="H65" s="472"/>
      <c r="I65" s="472"/>
      <c r="J65" s="472"/>
      <c r="K65" s="472"/>
      <c r="L65" s="472"/>
      <c r="M65" s="472"/>
      <c r="N65" s="472"/>
      <c r="O65" s="472"/>
      <c r="P65" s="385"/>
    </row>
    <row r="66" spans="1:15" ht="12" customHeight="1">
      <c r="A66" s="461" t="s">
        <v>728</v>
      </c>
      <c r="B66" s="463"/>
      <c r="C66" s="468"/>
      <c r="D66" s="468"/>
      <c r="E66" s="471"/>
      <c r="F66" s="492"/>
      <c r="G66" s="439"/>
      <c r="H66" s="439"/>
      <c r="I66" s="439"/>
      <c r="J66" s="439"/>
      <c r="K66" s="439"/>
      <c r="L66" s="439"/>
      <c r="M66" s="439"/>
      <c r="N66" s="439"/>
      <c r="O66" s="439"/>
    </row>
    <row r="67" spans="1:15" ht="12" customHeight="1">
      <c r="A67" s="469" t="s">
        <v>729</v>
      </c>
      <c r="B67" s="493" t="s">
        <v>730</v>
      </c>
      <c r="C67" s="465">
        <v>222</v>
      </c>
      <c r="D67" s="465"/>
      <c r="E67" s="471">
        <f>C67-D67</f>
        <v>222</v>
      </c>
      <c r="F67" s="490"/>
      <c r="G67" s="439"/>
      <c r="H67" s="439"/>
      <c r="I67" s="439"/>
      <c r="J67" s="439"/>
      <c r="K67" s="439"/>
      <c r="L67" s="439"/>
      <c r="M67" s="439"/>
      <c r="N67" s="439"/>
      <c r="O67" s="439"/>
    </row>
    <row r="68" spans="1:15" ht="12" customHeight="1">
      <c r="A68" s="461"/>
      <c r="B68" s="463"/>
      <c r="C68" s="468"/>
      <c r="D68" s="468"/>
      <c r="E68" s="471"/>
      <c r="F68" s="492"/>
      <c r="G68" s="439"/>
      <c r="H68" s="439"/>
      <c r="I68" s="439"/>
      <c r="J68" s="439"/>
      <c r="K68" s="439"/>
      <c r="L68" s="439"/>
      <c r="M68" s="439"/>
      <c r="N68" s="439"/>
      <c r="O68" s="439"/>
    </row>
    <row r="69" spans="1:15" ht="12" customHeight="1">
      <c r="A69" s="461" t="s">
        <v>731</v>
      </c>
      <c r="B69" s="475"/>
      <c r="C69" s="468"/>
      <c r="D69" s="468"/>
      <c r="E69" s="471"/>
      <c r="F69" s="492"/>
      <c r="G69" s="439"/>
      <c r="H69" s="439"/>
      <c r="I69" s="439"/>
      <c r="J69" s="439"/>
      <c r="K69" s="439"/>
      <c r="L69" s="439"/>
      <c r="M69" s="439"/>
      <c r="N69" s="439"/>
      <c r="O69" s="439"/>
    </row>
    <row r="70" spans="1:16" ht="12" customHeight="1">
      <c r="A70" s="469" t="s">
        <v>702</v>
      </c>
      <c r="B70" s="470" t="s">
        <v>732</v>
      </c>
      <c r="C70" s="476">
        <f>SUM(C71:C73)</f>
        <v>10</v>
      </c>
      <c r="D70" s="476">
        <f>SUM(D71:D73)</f>
        <v>2</v>
      </c>
      <c r="E70" s="476">
        <f>SUM(E71:E73)</f>
        <v>8</v>
      </c>
      <c r="F70" s="476">
        <f>SUM(F71:F73)</f>
        <v>0</v>
      </c>
      <c r="G70" s="472"/>
      <c r="H70" s="472"/>
      <c r="I70" s="472"/>
      <c r="J70" s="472"/>
      <c r="K70" s="472"/>
      <c r="L70" s="472"/>
      <c r="M70" s="472"/>
      <c r="N70" s="472"/>
      <c r="O70" s="472"/>
      <c r="P70" s="385"/>
    </row>
    <row r="71" spans="1:15" ht="12" customHeight="1">
      <c r="A71" s="469" t="s">
        <v>733</v>
      </c>
      <c r="B71" s="470" t="s">
        <v>734</v>
      </c>
      <c r="C71" s="465">
        <v>10</v>
      </c>
      <c r="D71" s="465">
        <v>2</v>
      </c>
      <c r="E71" s="471">
        <f>C71-D71</f>
        <v>8</v>
      </c>
      <c r="F71" s="490"/>
      <c r="G71" s="439"/>
      <c r="H71" s="439"/>
      <c r="I71" s="439"/>
      <c r="J71" s="439"/>
      <c r="K71" s="439"/>
      <c r="L71" s="439"/>
      <c r="M71" s="439"/>
      <c r="N71" s="439"/>
      <c r="O71" s="439"/>
    </row>
    <row r="72" spans="1:15" ht="12" customHeight="1">
      <c r="A72" s="469" t="s">
        <v>735</v>
      </c>
      <c r="B72" s="470" t="s">
        <v>736</v>
      </c>
      <c r="C72" s="465"/>
      <c r="D72" s="465"/>
      <c r="E72" s="471">
        <f>C72-D72</f>
        <v>0</v>
      </c>
      <c r="F72" s="490"/>
      <c r="G72" s="439"/>
      <c r="H72" s="439"/>
      <c r="I72" s="439"/>
      <c r="J72" s="439"/>
      <c r="K72" s="439"/>
      <c r="L72" s="439"/>
      <c r="M72" s="439"/>
      <c r="N72" s="439"/>
      <c r="O72" s="439"/>
    </row>
    <row r="73" spans="1:15" ht="12" customHeight="1">
      <c r="A73" s="469" t="s">
        <v>737</v>
      </c>
      <c r="B73" s="470" t="s">
        <v>738</v>
      </c>
      <c r="C73" s="465"/>
      <c r="D73" s="465"/>
      <c r="E73" s="471">
        <f>C73-D73</f>
        <v>0</v>
      </c>
      <c r="F73" s="490"/>
      <c r="G73" s="439"/>
      <c r="H73" s="439"/>
      <c r="I73" s="439"/>
      <c r="J73" s="439"/>
      <c r="K73" s="439"/>
      <c r="L73" s="439"/>
      <c r="M73" s="439"/>
      <c r="N73" s="439"/>
      <c r="O73" s="439"/>
    </row>
    <row r="74" spans="1:16" ht="24" customHeight="1">
      <c r="A74" s="469" t="s">
        <v>709</v>
      </c>
      <c r="B74" s="470" t="s">
        <v>739</v>
      </c>
      <c r="C74" s="478">
        <f>C75+C77</f>
        <v>264</v>
      </c>
      <c r="D74" s="478">
        <f>D75+D77</f>
        <v>264</v>
      </c>
      <c r="E74" s="478">
        <f>E75+E77</f>
        <v>0</v>
      </c>
      <c r="F74" s="478">
        <f>F75+F77</f>
        <v>0</v>
      </c>
      <c r="G74" s="472"/>
      <c r="H74" s="472"/>
      <c r="I74" s="472"/>
      <c r="J74" s="472"/>
      <c r="K74" s="472"/>
      <c r="L74" s="472"/>
      <c r="M74" s="472"/>
      <c r="N74" s="472"/>
      <c r="O74" s="472"/>
      <c r="P74" s="385"/>
    </row>
    <row r="75" spans="1:15" ht="12" customHeight="1">
      <c r="A75" s="469" t="s">
        <v>740</v>
      </c>
      <c r="B75" s="470" t="s">
        <v>741</v>
      </c>
      <c r="C75" s="465">
        <v>264</v>
      </c>
      <c r="D75" s="465">
        <v>264</v>
      </c>
      <c r="E75" s="471">
        <f>C75-D75</f>
        <v>0</v>
      </c>
      <c r="F75" s="465"/>
      <c r="G75" s="439"/>
      <c r="H75" s="439"/>
      <c r="I75" s="439"/>
      <c r="J75" s="439"/>
      <c r="K75" s="439"/>
      <c r="L75" s="439"/>
      <c r="M75" s="439"/>
      <c r="N75" s="439"/>
      <c r="O75" s="439"/>
    </row>
    <row r="76" spans="1:15" ht="12" customHeight="1">
      <c r="A76" s="469" t="s">
        <v>742</v>
      </c>
      <c r="B76" s="470" t="s">
        <v>743</v>
      </c>
      <c r="C76" s="489"/>
      <c r="D76" s="489"/>
      <c r="E76" s="471">
        <f>C76-D76</f>
        <v>0</v>
      </c>
      <c r="F76" s="489"/>
      <c r="G76" s="439"/>
      <c r="H76" s="439"/>
      <c r="I76" s="439"/>
      <c r="J76" s="439"/>
      <c r="K76" s="439"/>
      <c r="L76" s="439"/>
      <c r="M76" s="439"/>
      <c r="N76" s="439"/>
      <c r="O76" s="439"/>
    </row>
    <row r="77" spans="1:15" ht="12" customHeight="1">
      <c r="A77" s="469" t="s">
        <v>744</v>
      </c>
      <c r="B77" s="470" t="s">
        <v>745</v>
      </c>
      <c r="C77" s="465"/>
      <c r="D77" s="465"/>
      <c r="E77" s="471">
        <f>C77-D77</f>
        <v>0</v>
      </c>
      <c r="F77" s="465"/>
      <c r="G77" s="439"/>
      <c r="H77" s="439"/>
      <c r="I77" s="439"/>
      <c r="J77" s="439"/>
      <c r="K77" s="439"/>
      <c r="L77" s="439"/>
      <c r="M77" s="439"/>
      <c r="N77" s="439"/>
      <c r="O77" s="439"/>
    </row>
    <row r="78" spans="1:15" ht="12" customHeight="1">
      <c r="A78" s="469" t="s">
        <v>713</v>
      </c>
      <c r="B78" s="470" t="s">
        <v>746</v>
      </c>
      <c r="C78" s="489"/>
      <c r="D78" s="489"/>
      <c r="E78" s="471">
        <f>C78-D78</f>
        <v>0</v>
      </c>
      <c r="F78" s="489"/>
      <c r="G78" s="439"/>
      <c r="H78" s="439"/>
      <c r="I78" s="439"/>
      <c r="J78" s="439"/>
      <c r="K78" s="439"/>
      <c r="L78" s="439"/>
      <c r="M78" s="439"/>
      <c r="N78" s="439"/>
      <c r="O78" s="439"/>
    </row>
    <row r="79" spans="1:16" ht="12" customHeight="1">
      <c r="A79" s="469" t="s">
        <v>747</v>
      </c>
      <c r="B79" s="470" t="s">
        <v>748</v>
      </c>
      <c r="C79" s="478">
        <f>SUM(C80:C83)</f>
        <v>0</v>
      </c>
      <c r="D79" s="478">
        <f>SUM(D80:D83)</f>
        <v>0</v>
      </c>
      <c r="E79" s="478">
        <f>SUM(E80:E83)</f>
        <v>0</v>
      </c>
      <c r="F79" s="478">
        <f>SUM(F80:F83)</f>
        <v>0</v>
      </c>
      <c r="G79" s="472"/>
      <c r="H79" s="472"/>
      <c r="I79" s="472"/>
      <c r="J79" s="472"/>
      <c r="K79" s="472"/>
      <c r="L79" s="472"/>
      <c r="M79" s="472"/>
      <c r="N79" s="472"/>
      <c r="O79" s="472"/>
      <c r="P79" s="385"/>
    </row>
    <row r="80" spans="1:15" ht="12" customHeight="1">
      <c r="A80" s="469" t="s">
        <v>749</v>
      </c>
      <c r="B80" s="470" t="s">
        <v>750</v>
      </c>
      <c r="C80" s="465"/>
      <c r="D80" s="465"/>
      <c r="E80" s="471">
        <f>C80-D80</f>
        <v>0</v>
      </c>
      <c r="F80" s="465"/>
      <c r="G80" s="439"/>
      <c r="H80" s="439"/>
      <c r="I80" s="439"/>
      <c r="J80" s="439"/>
      <c r="K80" s="439"/>
      <c r="L80" s="439"/>
      <c r="M80" s="439"/>
      <c r="N80" s="439"/>
      <c r="O80" s="439"/>
    </row>
    <row r="81" spans="1:15" ht="12" customHeight="1">
      <c r="A81" s="469" t="s">
        <v>751</v>
      </c>
      <c r="B81" s="470" t="s">
        <v>752</v>
      </c>
      <c r="C81" s="465"/>
      <c r="D81" s="465"/>
      <c r="E81" s="471">
        <f>C81-D81</f>
        <v>0</v>
      </c>
      <c r="F81" s="465"/>
      <c r="G81" s="439"/>
      <c r="H81" s="439"/>
      <c r="I81" s="439"/>
      <c r="J81" s="439"/>
      <c r="K81" s="439"/>
      <c r="L81" s="439"/>
      <c r="M81" s="439"/>
      <c r="N81" s="439"/>
      <c r="O81" s="439"/>
    </row>
    <row r="82" spans="1:15" ht="24" customHeight="1">
      <c r="A82" s="469" t="s">
        <v>753</v>
      </c>
      <c r="B82" s="470" t="s">
        <v>754</v>
      </c>
      <c r="C82" s="465"/>
      <c r="D82" s="465"/>
      <c r="E82" s="471">
        <f>C82-D82</f>
        <v>0</v>
      </c>
      <c r="F82" s="465"/>
      <c r="G82" s="439"/>
      <c r="H82" s="439"/>
      <c r="I82" s="439"/>
      <c r="J82" s="439"/>
      <c r="K82" s="439"/>
      <c r="L82" s="439"/>
      <c r="M82" s="439"/>
      <c r="N82" s="439"/>
      <c r="O82" s="439"/>
    </row>
    <row r="83" spans="1:15" ht="12" customHeight="1">
      <c r="A83" s="469" t="s">
        <v>755</v>
      </c>
      <c r="B83" s="470" t="s">
        <v>756</v>
      </c>
      <c r="C83" s="465"/>
      <c r="D83" s="465"/>
      <c r="E83" s="471">
        <f>C83-D83</f>
        <v>0</v>
      </c>
      <c r="F83" s="465"/>
      <c r="G83" s="439"/>
      <c r="H83" s="439"/>
      <c r="I83" s="439"/>
      <c r="J83" s="439"/>
      <c r="K83" s="439"/>
      <c r="L83" s="439"/>
      <c r="M83" s="439"/>
      <c r="N83" s="439"/>
      <c r="O83" s="439"/>
    </row>
    <row r="84" spans="1:16" ht="12" customHeight="1">
      <c r="A84" s="469" t="s">
        <v>757</v>
      </c>
      <c r="B84" s="470" t="s">
        <v>758</v>
      </c>
      <c r="C84" s="468">
        <f>SUM(C85:C89)+C93</f>
        <v>454</v>
      </c>
      <c r="D84" s="468">
        <f>SUM(D85:D89)+D93</f>
        <v>445</v>
      </c>
      <c r="E84" s="468">
        <f>SUM(E85:E89)+E93</f>
        <v>9</v>
      </c>
      <c r="F84" s="468">
        <f>SUM(F85:F89)+F93</f>
        <v>0</v>
      </c>
      <c r="G84" s="472"/>
      <c r="H84" s="472"/>
      <c r="I84" s="472"/>
      <c r="J84" s="472"/>
      <c r="K84" s="472"/>
      <c r="L84" s="472"/>
      <c r="M84" s="472"/>
      <c r="N84" s="472"/>
      <c r="O84" s="472"/>
      <c r="P84" s="385"/>
    </row>
    <row r="85" spans="1:15" ht="12" customHeight="1">
      <c r="A85" s="469" t="s">
        <v>759</v>
      </c>
      <c r="B85" s="470" t="s">
        <v>760</v>
      </c>
      <c r="C85" s="494"/>
      <c r="D85" s="494"/>
      <c r="E85" s="471">
        <f>C85-D85</f>
        <v>0</v>
      </c>
      <c r="F85" s="465"/>
      <c r="G85" s="439"/>
      <c r="H85" s="439"/>
      <c r="I85" s="439"/>
      <c r="J85" s="439"/>
      <c r="K85" s="439"/>
      <c r="L85" s="439"/>
      <c r="M85" s="439"/>
      <c r="N85" s="439"/>
      <c r="O85" s="439"/>
    </row>
    <row r="86" spans="1:15" ht="15" customHeight="1">
      <c r="A86" s="469" t="s">
        <v>761</v>
      </c>
      <c r="B86" s="470" t="s">
        <v>762</v>
      </c>
      <c r="C86" s="495">
        <v>336</v>
      </c>
      <c r="D86" s="495">
        <v>334</v>
      </c>
      <c r="E86" s="471">
        <f>C86-D86</f>
        <v>2</v>
      </c>
      <c r="F86" s="465"/>
      <c r="G86" s="439"/>
      <c r="H86" s="439"/>
      <c r="I86" s="439"/>
      <c r="J86" s="439"/>
      <c r="K86" s="439"/>
      <c r="L86" s="439"/>
      <c r="M86" s="439"/>
      <c r="N86" s="439"/>
      <c r="O86" s="439"/>
    </row>
    <row r="87" spans="1:15" ht="15" customHeight="1">
      <c r="A87" s="469" t="s">
        <v>763</v>
      </c>
      <c r="B87" s="470" t="s">
        <v>764</v>
      </c>
      <c r="C87" s="495">
        <v>10</v>
      </c>
      <c r="D87" s="495">
        <v>10</v>
      </c>
      <c r="E87" s="471">
        <f>C87-D87</f>
        <v>0</v>
      </c>
      <c r="F87" s="465"/>
      <c r="G87" s="439"/>
      <c r="H87" s="439"/>
      <c r="I87" s="439"/>
      <c r="J87" s="439"/>
      <c r="K87" s="439"/>
      <c r="L87" s="439"/>
      <c r="M87" s="439"/>
      <c r="N87" s="439"/>
      <c r="O87" s="439"/>
    </row>
    <row r="88" spans="1:15" ht="15" customHeight="1">
      <c r="A88" s="469" t="s">
        <v>765</v>
      </c>
      <c r="B88" s="470" t="s">
        <v>766</v>
      </c>
      <c r="C88" s="495">
        <v>63</v>
      </c>
      <c r="D88" s="495">
        <v>63</v>
      </c>
      <c r="E88" s="471">
        <f>C88-D88</f>
        <v>0</v>
      </c>
      <c r="F88" s="465"/>
      <c r="G88" s="439"/>
      <c r="H88" s="439"/>
      <c r="I88" s="439"/>
      <c r="J88" s="439"/>
      <c r="K88" s="439"/>
      <c r="L88" s="439"/>
      <c r="M88" s="439"/>
      <c r="N88" s="439"/>
      <c r="O88" s="439"/>
    </row>
    <row r="89" spans="1:16" ht="12" customHeight="1">
      <c r="A89" s="469" t="s">
        <v>767</v>
      </c>
      <c r="B89" s="470" t="s">
        <v>768</v>
      </c>
      <c r="C89" s="478">
        <f>SUM(C90:C92)</f>
        <v>39</v>
      </c>
      <c r="D89" s="478">
        <f>SUM(D90:D92)</f>
        <v>32</v>
      </c>
      <c r="E89" s="478">
        <f>SUM(E90:E92)</f>
        <v>7</v>
      </c>
      <c r="F89" s="478">
        <f>SUM(F90:F92)</f>
        <v>0</v>
      </c>
      <c r="G89" s="472"/>
      <c r="H89" s="472"/>
      <c r="I89" s="472"/>
      <c r="J89" s="472"/>
      <c r="K89" s="472"/>
      <c r="L89" s="472"/>
      <c r="M89" s="472"/>
      <c r="N89" s="472"/>
      <c r="O89" s="472"/>
      <c r="P89" s="385"/>
    </row>
    <row r="90" spans="1:15" ht="12" customHeight="1">
      <c r="A90" s="469" t="s">
        <v>769</v>
      </c>
      <c r="B90" s="470" t="s">
        <v>770</v>
      </c>
      <c r="C90" s="465"/>
      <c r="D90" s="465"/>
      <c r="E90" s="471">
        <f>C90-D90</f>
        <v>0</v>
      </c>
      <c r="F90" s="465"/>
      <c r="G90" s="439"/>
      <c r="H90" s="439"/>
      <c r="I90" s="439"/>
      <c r="J90" s="439"/>
      <c r="K90" s="439"/>
      <c r="L90" s="439"/>
      <c r="M90" s="439"/>
      <c r="N90" s="439"/>
      <c r="O90" s="439"/>
    </row>
    <row r="91" spans="1:15" ht="12" customHeight="1">
      <c r="A91" s="469" t="s">
        <v>677</v>
      </c>
      <c r="B91" s="470" t="s">
        <v>771</v>
      </c>
      <c r="C91" s="494">
        <v>21</v>
      </c>
      <c r="D91" s="494">
        <v>21</v>
      </c>
      <c r="E91" s="471">
        <f>C91-D91</f>
        <v>0</v>
      </c>
      <c r="F91" s="465"/>
      <c r="G91" s="439"/>
      <c r="H91" s="439"/>
      <c r="I91" s="439"/>
      <c r="J91" s="439"/>
      <c r="K91" s="439"/>
      <c r="L91" s="439"/>
      <c r="M91" s="439"/>
      <c r="N91" s="439"/>
      <c r="O91" s="439"/>
    </row>
    <row r="92" spans="1:15" ht="15" customHeight="1">
      <c r="A92" s="469" t="s">
        <v>681</v>
      </c>
      <c r="B92" s="470" t="s">
        <v>772</v>
      </c>
      <c r="C92" s="495">
        <v>18</v>
      </c>
      <c r="D92" s="495">
        <v>11</v>
      </c>
      <c r="E92" s="471">
        <f>C92-D92</f>
        <v>7</v>
      </c>
      <c r="F92" s="465"/>
      <c r="G92" s="439"/>
      <c r="H92" s="439"/>
      <c r="I92" s="439"/>
      <c r="J92" s="439"/>
      <c r="K92" s="439"/>
      <c r="L92" s="439"/>
      <c r="M92" s="439"/>
      <c r="N92" s="439"/>
      <c r="O92" s="439"/>
    </row>
    <row r="93" spans="1:15" ht="15" customHeight="1">
      <c r="A93" s="469" t="s">
        <v>773</v>
      </c>
      <c r="B93" s="470" t="s">
        <v>774</v>
      </c>
      <c r="C93" s="495">
        <v>6</v>
      </c>
      <c r="D93" s="495">
        <v>6</v>
      </c>
      <c r="E93" s="471">
        <f>C93-D93</f>
        <v>0</v>
      </c>
      <c r="F93" s="465"/>
      <c r="G93" s="439"/>
      <c r="H93" s="439"/>
      <c r="I93" s="439"/>
      <c r="J93" s="439"/>
      <c r="K93" s="439"/>
      <c r="L93" s="439"/>
      <c r="M93" s="439"/>
      <c r="N93" s="439"/>
      <c r="O93" s="439"/>
    </row>
    <row r="94" spans="1:15" ht="12" customHeight="1">
      <c r="A94" s="469" t="s">
        <v>775</v>
      </c>
      <c r="B94" s="470" t="s">
        <v>776</v>
      </c>
      <c r="C94" s="465">
        <v>170</v>
      </c>
      <c r="D94" s="465">
        <v>20</v>
      </c>
      <c r="E94" s="471">
        <f>C94-D94</f>
        <v>150</v>
      </c>
      <c r="F94" s="490"/>
      <c r="G94" s="439"/>
      <c r="H94" s="439"/>
      <c r="I94" s="439"/>
      <c r="J94" s="439"/>
      <c r="K94" s="439"/>
      <c r="L94" s="439"/>
      <c r="M94" s="439"/>
      <c r="N94" s="439"/>
      <c r="O94" s="439"/>
    </row>
    <row r="95" spans="1:16" ht="12" customHeight="1">
      <c r="A95" s="473" t="s">
        <v>777</v>
      </c>
      <c r="B95" s="493" t="s">
        <v>778</v>
      </c>
      <c r="C95" s="468">
        <f>C84+C79+C74+C70+C94</f>
        <v>898</v>
      </c>
      <c r="D95" s="468">
        <f>D84+D79+D74+D70+D94</f>
        <v>731</v>
      </c>
      <c r="E95" s="468">
        <f>E84+E79+E74+E70+E94</f>
        <v>167</v>
      </c>
      <c r="F95" s="468">
        <f>F84+F79+F74+F70+F94</f>
        <v>0</v>
      </c>
      <c r="G95" s="472"/>
      <c r="H95" s="472"/>
      <c r="I95" s="472"/>
      <c r="J95" s="472"/>
      <c r="K95" s="472"/>
      <c r="L95" s="472"/>
      <c r="M95" s="472"/>
      <c r="N95" s="472"/>
      <c r="O95" s="472"/>
      <c r="P95" s="385"/>
    </row>
    <row r="96" spans="1:16" ht="12" customHeight="1">
      <c r="A96" s="461" t="s">
        <v>779</v>
      </c>
      <c r="B96" s="463" t="s">
        <v>780</v>
      </c>
      <c r="C96" s="468">
        <f>C95+C67+C65</f>
        <v>1120</v>
      </c>
      <c r="D96" s="468">
        <f>D95+D67+D65</f>
        <v>731</v>
      </c>
      <c r="E96" s="468">
        <f>E95+E67+E65</f>
        <v>389</v>
      </c>
      <c r="F96" s="468">
        <f>F95+F67+F65</f>
        <v>0</v>
      </c>
      <c r="G96" s="472"/>
      <c r="H96" s="472"/>
      <c r="I96" s="472"/>
      <c r="J96" s="472"/>
      <c r="K96" s="472"/>
      <c r="L96" s="472"/>
      <c r="M96" s="472"/>
      <c r="N96" s="472"/>
      <c r="O96" s="472"/>
      <c r="P96" s="385"/>
    </row>
    <row r="97" spans="1:15" ht="10.5" customHeight="1">
      <c r="A97" s="484"/>
      <c r="B97" s="496"/>
      <c r="C97" s="497"/>
      <c r="D97" s="497"/>
      <c r="E97" s="497"/>
      <c r="F97" s="498"/>
      <c r="G97" s="439"/>
      <c r="H97" s="439"/>
      <c r="I97" s="439"/>
      <c r="J97" s="439"/>
      <c r="K97" s="439"/>
      <c r="L97" s="439"/>
      <c r="M97" s="439"/>
      <c r="N97" s="439"/>
      <c r="O97" s="439"/>
    </row>
    <row r="98" spans="1:27" ht="12" customHeight="1">
      <c r="A98" s="479" t="s">
        <v>781</v>
      </c>
      <c r="B98" s="499"/>
      <c r="C98" s="497"/>
      <c r="D98" s="497"/>
      <c r="E98" s="497"/>
      <c r="F98" s="500" t="s">
        <v>535</v>
      </c>
      <c r="G98" s="482"/>
      <c r="H98" s="482"/>
      <c r="I98" s="482"/>
      <c r="J98" s="482"/>
      <c r="K98" s="482"/>
      <c r="L98" s="482"/>
      <c r="M98" s="482"/>
      <c r="N98" s="482"/>
      <c r="O98" s="482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</row>
    <row r="99" spans="1:16" s="503" customFormat="1" ht="18.75" customHeight="1">
      <c r="A99" s="456" t="s">
        <v>472</v>
      </c>
      <c r="B99" s="463" t="s">
        <v>473</v>
      </c>
      <c r="C99" s="456" t="s">
        <v>782</v>
      </c>
      <c r="D99" s="456" t="s">
        <v>783</v>
      </c>
      <c r="E99" s="456" t="s">
        <v>784</v>
      </c>
      <c r="F99" s="456" t="s">
        <v>785</v>
      </c>
      <c r="G99" s="501"/>
      <c r="H99" s="501"/>
      <c r="I99" s="501"/>
      <c r="J99" s="501"/>
      <c r="K99" s="501"/>
      <c r="L99" s="501"/>
      <c r="M99" s="501"/>
      <c r="N99" s="501"/>
      <c r="O99" s="501"/>
      <c r="P99" s="502"/>
    </row>
    <row r="100" spans="1:16" s="503" customFormat="1" ht="12" customHeight="1">
      <c r="A100" s="456" t="s">
        <v>18</v>
      </c>
      <c r="B100" s="463" t="s">
        <v>19</v>
      </c>
      <c r="C100" s="456">
        <v>1</v>
      </c>
      <c r="D100" s="456">
        <v>2</v>
      </c>
      <c r="E100" s="456">
        <v>3</v>
      </c>
      <c r="F100" s="486">
        <v>4</v>
      </c>
      <c r="G100" s="501"/>
      <c r="H100" s="501"/>
      <c r="I100" s="501"/>
      <c r="J100" s="501"/>
      <c r="K100" s="501"/>
      <c r="L100" s="501"/>
      <c r="M100" s="501"/>
      <c r="N100" s="501"/>
      <c r="O100" s="501"/>
      <c r="P100" s="502"/>
    </row>
    <row r="101" spans="1:15" ht="12" customHeight="1">
      <c r="A101" s="469" t="s">
        <v>786</v>
      </c>
      <c r="B101" s="470" t="s">
        <v>787</v>
      </c>
      <c r="C101" s="465"/>
      <c r="D101" s="465"/>
      <c r="E101" s="465"/>
      <c r="F101" s="504">
        <f>C101+D101-E101</f>
        <v>0</v>
      </c>
      <c r="G101" s="472"/>
      <c r="H101" s="472"/>
      <c r="I101" s="472"/>
      <c r="J101" s="472"/>
      <c r="K101" s="472"/>
      <c r="L101" s="472"/>
      <c r="M101" s="472"/>
      <c r="N101" s="472"/>
      <c r="O101" s="439"/>
    </row>
    <row r="102" spans="1:15" ht="12" customHeight="1">
      <c r="A102" s="469" t="s">
        <v>788</v>
      </c>
      <c r="B102" s="470" t="s">
        <v>789</v>
      </c>
      <c r="C102" s="465"/>
      <c r="D102" s="465"/>
      <c r="E102" s="465"/>
      <c r="F102" s="504">
        <f>C102+D102-E102</f>
        <v>0</v>
      </c>
      <c r="G102" s="439"/>
      <c r="H102" s="439"/>
      <c r="I102" s="439"/>
      <c r="J102" s="439"/>
      <c r="K102" s="439"/>
      <c r="L102" s="439"/>
      <c r="M102" s="439"/>
      <c r="N102" s="439"/>
      <c r="O102" s="439"/>
    </row>
    <row r="103" spans="1:15" ht="12" customHeight="1">
      <c r="A103" s="469" t="s">
        <v>790</v>
      </c>
      <c r="B103" s="470" t="s">
        <v>791</v>
      </c>
      <c r="C103" s="465"/>
      <c r="D103" s="465"/>
      <c r="E103" s="465"/>
      <c r="F103" s="504">
        <f>C103+D103-E103</f>
        <v>0</v>
      </c>
      <c r="G103" s="439"/>
      <c r="H103" s="439"/>
      <c r="I103" s="439"/>
      <c r="J103" s="439"/>
      <c r="K103" s="439"/>
      <c r="L103" s="439"/>
      <c r="M103" s="439"/>
      <c r="N103" s="439"/>
      <c r="O103" s="439"/>
    </row>
    <row r="104" spans="1:16" ht="12" customHeight="1">
      <c r="A104" s="505" t="s">
        <v>792</v>
      </c>
      <c r="B104" s="463" t="s">
        <v>793</v>
      </c>
      <c r="C104" s="478">
        <f>SUM(C101:C103)</f>
        <v>0</v>
      </c>
      <c r="D104" s="478">
        <f>SUM(D101:D103)</f>
        <v>0</v>
      </c>
      <c r="E104" s="478">
        <f>SUM(E101:E103)</f>
        <v>0</v>
      </c>
      <c r="F104" s="478">
        <f>SUM(F101:F103)</f>
        <v>0</v>
      </c>
      <c r="G104" s="472"/>
      <c r="H104" s="472"/>
      <c r="I104" s="472"/>
      <c r="J104" s="472"/>
      <c r="K104" s="472"/>
      <c r="L104" s="472"/>
      <c r="M104" s="472"/>
      <c r="N104" s="472"/>
      <c r="O104" s="472"/>
      <c r="P104" s="385"/>
    </row>
    <row r="105" spans="1:27" ht="12" customHeight="1">
      <c r="A105" s="506" t="s">
        <v>794</v>
      </c>
      <c r="B105" s="507"/>
      <c r="C105" s="479"/>
      <c r="D105" s="479"/>
      <c r="E105" s="479"/>
      <c r="F105" s="457"/>
      <c r="G105" s="482"/>
      <c r="H105" s="482"/>
      <c r="I105" s="482"/>
      <c r="J105" s="482"/>
      <c r="K105" s="482"/>
      <c r="L105" s="482"/>
      <c r="M105" s="482"/>
      <c r="N105" s="482"/>
      <c r="O105" s="482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</row>
    <row r="106" spans="1:27" ht="13.5" customHeight="1">
      <c r="A106" s="508" t="s">
        <v>795</v>
      </c>
      <c r="B106" s="508"/>
      <c r="C106" s="508"/>
      <c r="D106" s="508"/>
      <c r="E106" s="508"/>
      <c r="F106" s="508"/>
      <c r="G106" s="482"/>
      <c r="H106" s="482"/>
      <c r="I106" s="482"/>
      <c r="J106" s="482"/>
      <c r="K106" s="482"/>
      <c r="L106" s="482"/>
      <c r="M106" s="482"/>
      <c r="N106" s="482"/>
      <c r="O106" s="482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</row>
    <row r="107" spans="1:15" ht="12" customHeight="1">
      <c r="A107" s="509" t="str">
        <f>+'справка №1-БАЛАНС'!A98</f>
        <v>Дата на съставяне: 20.08.2014г.</v>
      </c>
      <c r="B107" s="509" t="s">
        <v>278</v>
      </c>
      <c r="C107" s="509"/>
      <c r="D107" s="509" t="s">
        <v>280</v>
      </c>
      <c r="E107" s="509"/>
      <c r="F107" s="509"/>
      <c r="G107" s="509"/>
      <c r="H107" s="439"/>
      <c r="I107" s="439"/>
      <c r="J107" s="439"/>
      <c r="K107" s="439"/>
      <c r="L107" s="439"/>
      <c r="M107" s="439"/>
      <c r="N107" s="439"/>
      <c r="O107" s="439"/>
    </row>
    <row r="108" spans="1:7" ht="12" customHeight="1">
      <c r="A108" s="510"/>
      <c r="B108" s="510"/>
      <c r="C108" s="510" t="str">
        <f>+'справка №1-БАЛАНС'!D99</f>
        <v>/Р.Цолева/</v>
      </c>
      <c r="D108" s="356"/>
      <c r="E108" s="356" t="s">
        <v>796</v>
      </c>
      <c r="F108" s="356"/>
      <c r="G108" s="356"/>
    </row>
    <row r="109" spans="1:6" ht="12" customHeight="1">
      <c r="A109" s="510"/>
      <c r="B109" s="511"/>
      <c r="C109" s="509"/>
      <c r="D109" s="509"/>
      <c r="E109" s="509"/>
      <c r="F109" s="509"/>
    </row>
    <row r="110" spans="1:6" ht="12" customHeight="1">
      <c r="A110" s="356"/>
      <c r="B110" s="512"/>
      <c r="C110" s="356"/>
      <c r="D110" s="356"/>
      <c r="E110" s="356"/>
      <c r="F110" s="356"/>
    </row>
    <row r="111" spans="1:6" ht="12" customHeight="1">
      <c r="A111" s="356"/>
      <c r="B111" s="512"/>
      <c r="C111" s="356"/>
      <c r="D111" s="356"/>
      <c r="E111" s="356"/>
      <c r="F111" s="356"/>
    </row>
    <row r="112" spans="1:6" ht="12" customHeight="1">
      <c r="A112" s="356"/>
      <c r="B112" s="512"/>
      <c r="C112" s="356"/>
      <c r="D112" s="356"/>
      <c r="E112" s="356"/>
      <c r="F112" s="356"/>
    </row>
    <row r="113" spans="1:6" ht="12" customHeight="1">
      <c r="A113" s="356"/>
      <c r="B113" s="512"/>
      <c r="C113" s="356"/>
      <c r="D113" s="356"/>
      <c r="E113" s="356"/>
      <c r="F113" s="356"/>
    </row>
    <row r="114" spans="1:6" ht="12" customHeight="1">
      <c r="A114" s="439"/>
      <c r="B114" s="513"/>
      <c r="C114" s="439"/>
      <c r="D114" s="439"/>
      <c r="E114" s="439"/>
      <c r="F114" s="439"/>
    </row>
    <row r="115" spans="1:6" ht="12" customHeight="1">
      <c r="A115" s="439"/>
      <c r="B115" s="513"/>
      <c r="C115" s="439"/>
      <c r="D115" s="439"/>
      <c r="E115" s="439"/>
      <c r="F115" s="439"/>
    </row>
    <row r="116" spans="1:6" ht="12" customHeight="1">
      <c r="A116" s="439"/>
      <c r="B116" s="513"/>
      <c r="C116" s="439"/>
      <c r="D116" s="439"/>
      <c r="E116" s="439"/>
      <c r="F116" s="439"/>
    </row>
    <row r="117" spans="1:6" ht="12" customHeight="1">
      <c r="A117" s="439"/>
      <c r="B117" s="513"/>
      <c r="C117" s="439"/>
      <c r="D117" s="439"/>
      <c r="E117" s="439"/>
      <c r="F117" s="439"/>
    </row>
    <row r="118" spans="1:6" ht="12" customHeight="1">
      <c r="A118" s="439"/>
      <c r="B118" s="513"/>
      <c r="C118" s="439"/>
      <c r="D118" s="439"/>
      <c r="E118" s="439"/>
      <c r="F118" s="439"/>
    </row>
    <row r="119" spans="1:6" ht="12" customHeight="1">
      <c r="A119" s="439"/>
      <c r="B119" s="513"/>
      <c r="C119" s="439"/>
      <c r="D119" s="439"/>
      <c r="E119" s="439"/>
      <c r="F119" s="439"/>
    </row>
    <row r="120" spans="1:6" ht="12" customHeight="1">
      <c r="A120" s="439"/>
      <c r="B120" s="513"/>
      <c r="C120" s="439"/>
      <c r="D120" s="439"/>
      <c r="E120" s="439"/>
      <c r="F120" s="439"/>
    </row>
    <row r="121" spans="1:6" ht="12" customHeight="1">
      <c r="A121" s="439"/>
      <c r="B121" s="513"/>
      <c r="C121" s="439"/>
      <c r="D121" s="439"/>
      <c r="E121" s="439"/>
      <c r="F121" s="439"/>
    </row>
    <row r="122" spans="1:6" ht="12" customHeight="1">
      <c r="A122" s="439"/>
      <c r="B122" s="513"/>
      <c r="C122" s="439"/>
      <c r="D122" s="439"/>
      <c r="E122" s="439"/>
      <c r="F122" s="439"/>
    </row>
    <row r="123" spans="1:6" ht="12" customHeight="1">
      <c r="A123" s="439"/>
      <c r="B123" s="513"/>
      <c r="C123" s="439"/>
      <c r="D123" s="439"/>
      <c r="E123" s="439"/>
      <c r="F123" s="439"/>
    </row>
    <row r="124" spans="1:6" ht="12" customHeight="1">
      <c r="A124" s="439"/>
      <c r="B124" s="513"/>
      <c r="C124" s="439"/>
      <c r="D124" s="439"/>
      <c r="E124" s="439"/>
      <c r="F124" s="439"/>
    </row>
    <row r="125" spans="1:6" ht="12" customHeight="1">
      <c r="A125" s="439"/>
      <c r="B125" s="513"/>
      <c r="C125" s="439"/>
      <c r="D125" s="439"/>
      <c r="E125" s="439"/>
      <c r="F125" s="439"/>
    </row>
    <row r="126" spans="1:6" ht="12" customHeight="1">
      <c r="A126" s="439"/>
      <c r="B126" s="513"/>
      <c r="C126" s="439"/>
      <c r="D126" s="439"/>
      <c r="E126" s="439"/>
      <c r="F126" s="439"/>
    </row>
    <row r="127" spans="1:6" ht="12" customHeight="1">
      <c r="A127" s="439"/>
      <c r="B127" s="513"/>
      <c r="C127" s="439"/>
      <c r="D127" s="439"/>
      <c r="E127" s="439"/>
      <c r="F127" s="439"/>
    </row>
    <row r="128" spans="1:6" ht="12" customHeight="1">
      <c r="A128" s="439"/>
      <c r="B128" s="513"/>
      <c r="C128" s="439"/>
      <c r="D128" s="439"/>
      <c r="E128" s="439"/>
      <c r="F128" s="439"/>
    </row>
    <row r="129" spans="1:6" ht="12" customHeight="1">
      <c r="A129" s="439"/>
      <c r="B129" s="513"/>
      <c r="C129" s="439"/>
      <c r="D129" s="439"/>
      <c r="E129" s="439"/>
      <c r="F129" s="439"/>
    </row>
    <row r="130" spans="1:6" ht="12" customHeight="1">
      <c r="A130" s="439"/>
      <c r="B130" s="513"/>
      <c r="C130" s="439"/>
      <c r="D130" s="439"/>
      <c r="E130" s="439"/>
      <c r="F130" s="439"/>
    </row>
    <row r="131" spans="1:6" ht="12" customHeight="1">
      <c r="A131" s="439"/>
      <c r="B131" s="513"/>
      <c r="C131" s="439"/>
      <c r="D131" s="439"/>
      <c r="E131" s="439"/>
      <c r="F131" s="439"/>
    </row>
    <row r="132" spans="1:6" ht="12" customHeight="1">
      <c r="A132" s="439"/>
      <c r="B132" s="513"/>
      <c r="C132" s="439"/>
      <c r="D132" s="439"/>
      <c r="E132" s="439"/>
      <c r="F132" s="439"/>
    </row>
    <row r="133" spans="1:6" ht="12" customHeight="1">
      <c r="A133" s="439"/>
      <c r="B133" s="513"/>
      <c r="C133" s="439"/>
      <c r="D133" s="439"/>
      <c r="E133" s="439"/>
      <c r="F133" s="439"/>
    </row>
    <row r="134" spans="1:6" ht="12" customHeight="1">
      <c r="A134" s="439"/>
      <c r="B134" s="513"/>
      <c r="C134" s="439"/>
      <c r="D134" s="439"/>
      <c r="E134" s="439"/>
      <c r="F134" s="439"/>
    </row>
    <row r="135" spans="1:6" ht="12" customHeight="1">
      <c r="A135" s="439"/>
      <c r="B135" s="513"/>
      <c r="C135" s="439"/>
      <c r="D135" s="439"/>
      <c r="E135" s="439"/>
      <c r="F135" s="439"/>
    </row>
    <row r="136" spans="1:6" ht="12" customHeight="1">
      <c r="A136" s="439"/>
      <c r="B136" s="513"/>
      <c r="C136" s="439"/>
      <c r="D136" s="439"/>
      <c r="E136" s="439"/>
      <c r="F136" s="439"/>
    </row>
    <row r="137" spans="1:6" ht="12" customHeight="1">
      <c r="A137" s="439"/>
      <c r="B137" s="513"/>
      <c r="C137" s="439"/>
      <c r="D137" s="439"/>
      <c r="E137" s="439"/>
      <c r="F137" s="439"/>
    </row>
    <row r="138" spans="1:6" ht="12" customHeight="1">
      <c r="A138" s="439"/>
      <c r="B138" s="513"/>
      <c r="C138" s="439"/>
      <c r="D138" s="439"/>
      <c r="E138" s="439"/>
      <c r="F138" s="439"/>
    </row>
    <row r="139" spans="1:6" ht="12" customHeight="1">
      <c r="A139" s="439"/>
      <c r="B139" s="513"/>
      <c r="C139" s="439"/>
      <c r="D139" s="439"/>
      <c r="E139" s="439"/>
      <c r="F139" s="439"/>
    </row>
    <row r="140" spans="1:6" ht="12" customHeight="1">
      <c r="A140" s="439"/>
      <c r="B140" s="513"/>
      <c r="C140" s="439"/>
      <c r="D140" s="439"/>
      <c r="E140" s="439"/>
      <c r="F140" s="439"/>
    </row>
    <row r="141" spans="1:6" ht="12" customHeight="1">
      <c r="A141" s="439"/>
      <c r="B141" s="513"/>
      <c r="C141" s="439"/>
      <c r="D141" s="439"/>
      <c r="E141" s="439"/>
      <c r="F141" s="439"/>
    </row>
    <row r="142" spans="1:6" ht="12" customHeight="1">
      <c r="A142" s="439"/>
      <c r="B142" s="513"/>
      <c r="C142" s="439"/>
      <c r="D142" s="439"/>
      <c r="E142" s="439"/>
      <c r="F142" s="439"/>
    </row>
    <row r="143" spans="1:6" ht="12" customHeight="1">
      <c r="A143" s="439"/>
      <c r="B143" s="513"/>
      <c r="C143" s="439"/>
      <c r="D143" s="439"/>
      <c r="E143" s="439"/>
      <c r="F143" s="439"/>
    </row>
    <row r="144" spans="1:6" ht="12" customHeight="1">
      <c r="A144" s="439"/>
      <c r="B144" s="513"/>
      <c r="C144" s="439"/>
      <c r="D144" s="439"/>
      <c r="E144" s="439"/>
      <c r="F144" s="439"/>
    </row>
    <row r="145" spans="1:6" ht="12" customHeight="1">
      <c r="A145" s="439"/>
      <c r="B145" s="513"/>
      <c r="C145" s="439"/>
      <c r="D145" s="439"/>
      <c r="E145" s="439"/>
      <c r="F145" s="439"/>
    </row>
    <row r="146" spans="1:6" ht="12" customHeight="1">
      <c r="A146" s="439"/>
      <c r="B146" s="513"/>
      <c r="C146" s="439"/>
      <c r="D146" s="439"/>
      <c r="E146" s="439"/>
      <c r="F146" s="439"/>
    </row>
    <row r="147" spans="1:6" ht="12" customHeight="1">
      <c r="A147" s="439"/>
      <c r="B147" s="513"/>
      <c r="C147" s="439"/>
      <c r="D147" s="439"/>
      <c r="E147" s="439"/>
      <c r="F147" s="439"/>
    </row>
    <row r="148" spans="1:6" ht="12" customHeight="1">
      <c r="A148" s="439"/>
      <c r="B148" s="513"/>
      <c r="C148" s="439"/>
      <c r="D148" s="439"/>
      <c r="E148" s="439"/>
      <c r="F148" s="439"/>
    </row>
    <row r="149" spans="1:6" ht="12" customHeight="1">
      <c r="A149" s="439"/>
      <c r="B149" s="513"/>
      <c r="C149" s="439"/>
      <c r="D149" s="439"/>
      <c r="E149" s="439"/>
      <c r="F149" s="439"/>
    </row>
    <row r="150" spans="1:6" ht="12" customHeight="1">
      <c r="A150" s="439"/>
      <c r="B150" s="513"/>
      <c r="C150" s="439"/>
      <c r="D150" s="439"/>
      <c r="E150" s="439"/>
      <c r="F150" s="439"/>
    </row>
    <row r="151" spans="1:6" ht="12" customHeight="1">
      <c r="A151" s="439"/>
      <c r="B151" s="513"/>
      <c r="C151" s="439"/>
      <c r="D151" s="439"/>
      <c r="E151" s="439"/>
      <c r="F151" s="439"/>
    </row>
    <row r="152" spans="1:6" ht="12" customHeight="1">
      <c r="A152" s="439"/>
      <c r="B152" s="513"/>
      <c r="C152" s="439"/>
      <c r="D152" s="439"/>
      <c r="E152" s="439"/>
      <c r="F152" s="439"/>
    </row>
    <row r="153" spans="1:6" ht="12" customHeight="1">
      <c r="A153" s="439"/>
      <c r="B153" s="513"/>
      <c r="C153" s="439"/>
      <c r="D153" s="439"/>
      <c r="E153" s="439"/>
      <c r="F153" s="439"/>
    </row>
    <row r="154" spans="1:6" ht="12" customHeight="1">
      <c r="A154" s="439"/>
      <c r="B154" s="513"/>
      <c r="C154" s="439"/>
      <c r="D154" s="439"/>
      <c r="E154" s="439"/>
      <c r="F154" s="439"/>
    </row>
    <row r="155" spans="1:6" ht="12" customHeight="1">
      <c r="A155" s="439"/>
      <c r="B155" s="513"/>
      <c r="C155" s="439"/>
      <c r="D155" s="439"/>
      <c r="E155" s="439"/>
      <c r="F155" s="439"/>
    </row>
    <row r="156" spans="1:6" ht="12" customHeight="1">
      <c r="A156" s="439"/>
      <c r="B156" s="513"/>
      <c r="C156" s="439"/>
      <c r="D156" s="439"/>
      <c r="E156" s="439"/>
      <c r="F156" s="439"/>
    </row>
    <row r="157" spans="1:6" ht="12" customHeight="1">
      <c r="A157" s="439"/>
      <c r="B157" s="513"/>
      <c r="C157" s="439"/>
      <c r="D157" s="439"/>
      <c r="E157" s="439"/>
      <c r="F157" s="439"/>
    </row>
    <row r="158" spans="1:6" ht="12" customHeight="1">
      <c r="A158" s="439"/>
      <c r="B158" s="513"/>
      <c r="C158" s="439"/>
      <c r="D158" s="439"/>
      <c r="E158" s="439"/>
      <c r="F158" s="439"/>
    </row>
    <row r="159" spans="1:6" ht="12" customHeight="1">
      <c r="A159" s="439"/>
      <c r="B159" s="513"/>
      <c r="C159" s="439"/>
      <c r="D159" s="439"/>
      <c r="E159" s="439"/>
      <c r="F159" s="439"/>
    </row>
    <row r="160" spans="1:6" ht="12" customHeight="1">
      <c r="A160" s="439"/>
      <c r="B160" s="513"/>
      <c r="C160" s="439"/>
      <c r="D160" s="439"/>
      <c r="E160" s="439"/>
      <c r="F160" s="439"/>
    </row>
    <row r="161" spans="1:6" ht="12" customHeight="1">
      <c r="A161" s="439"/>
      <c r="B161" s="513"/>
      <c r="C161" s="439"/>
      <c r="D161" s="439"/>
      <c r="E161" s="439"/>
      <c r="F161" s="439"/>
    </row>
    <row r="162" spans="1:6" ht="12" customHeight="1">
      <c r="A162" s="439"/>
      <c r="B162" s="513"/>
      <c r="C162" s="439"/>
      <c r="D162" s="439"/>
      <c r="E162" s="439"/>
      <c r="F162" s="439"/>
    </row>
    <row r="163" spans="1:6" ht="12" customHeight="1">
      <c r="A163" s="439"/>
      <c r="B163" s="513"/>
      <c r="C163" s="439"/>
      <c r="D163" s="439"/>
      <c r="E163" s="439"/>
      <c r="F163" s="439"/>
    </row>
    <row r="164" spans="1:6" ht="12" customHeight="1">
      <c r="A164" s="439"/>
      <c r="B164" s="513"/>
      <c r="C164" s="439"/>
      <c r="D164" s="439"/>
      <c r="E164" s="439"/>
      <c r="F164" s="439"/>
    </row>
    <row r="165" spans="1:6" ht="12" customHeight="1">
      <c r="A165" s="439"/>
      <c r="B165" s="513"/>
      <c r="C165" s="439"/>
      <c r="D165" s="439"/>
      <c r="E165" s="439"/>
      <c r="F165" s="439"/>
    </row>
    <row r="166" spans="1:6" ht="12" customHeight="1">
      <c r="A166" s="439"/>
      <c r="B166" s="513"/>
      <c r="C166" s="439"/>
      <c r="D166" s="439"/>
      <c r="E166" s="439"/>
      <c r="F166" s="439"/>
    </row>
    <row r="167" spans="1:6" ht="12" customHeight="1">
      <c r="A167" s="439"/>
      <c r="B167" s="513"/>
      <c r="C167" s="439"/>
      <c r="D167" s="439"/>
      <c r="E167" s="439"/>
      <c r="F167" s="439"/>
    </row>
    <row r="168" spans="1:6" ht="12" customHeight="1">
      <c r="A168" s="439"/>
      <c r="B168" s="513"/>
      <c r="C168" s="439"/>
      <c r="D168" s="439"/>
      <c r="E168" s="439"/>
      <c r="F168" s="439"/>
    </row>
    <row r="169" spans="1:6" ht="12" customHeight="1">
      <c r="A169" s="439"/>
      <c r="B169" s="513"/>
      <c r="C169" s="439"/>
      <c r="D169" s="439"/>
      <c r="E169" s="439"/>
      <c r="F169" s="439"/>
    </row>
    <row r="170" spans="1:6" ht="12" customHeight="1">
      <c r="A170" s="439"/>
      <c r="B170" s="513"/>
      <c r="C170" s="439"/>
      <c r="D170" s="439"/>
      <c r="E170" s="439"/>
      <c r="F170" s="439"/>
    </row>
    <row r="171" spans="1:6" ht="12" customHeight="1">
      <c r="A171" s="439"/>
      <c r="B171" s="513"/>
      <c r="C171" s="439"/>
      <c r="D171" s="439"/>
      <c r="E171" s="439"/>
      <c r="F171" s="439"/>
    </row>
    <row r="172" spans="1:6" ht="12" customHeight="1">
      <c r="A172" s="439"/>
      <c r="B172" s="513"/>
      <c r="C172" s="439"/>
      <c r="D172" s="439"/>
      <c r="E172" s="439"/>
      <c r="F172" s="439"/>
    </row>
    <row r="173" spans="1:6" ht="12" customHeight="1">
      <c r="A173" s="439"/>
      <c r="B173" s="513"/>
      <c r="C173" s="439"/>
      <c r="D173" s="439"/>
      <c r="E173" s="439"/>
      <c r="F173" s="439"/>
    </row>
    <row r="174" spans="1:6" ht="12" customHeight="1">
      <c r="A174" s="439"/>
      <c r="B174" s="513"/>
      <c r="C174" s="439"/>
      <c r="D174" s="439"/>
      <c r="E174" s="439"/>
      <c r="F174" s="439"/>
    </row>
    <row r="175" spans="1:6" ht="12" customHeight="1">
      <c r="A175" s="439"/>
      <c r="B175" s="513"/>
      <c r="C175" s="439"/>
      <c r="D175" s="439"/>
      <c r="E175" s="439"/>
      <c r="F175" s="439"/>
    </row>
    <row r="176" spans="1:6" ht="12" customHeight="1">
      <c r="A176" s="439"/>
      <c r="B176" s="513"/>
      <c r="C176" s="439"/>
      <c r="D176" s="439"/>
      <c r="E176" s="439"/>
      <c r="F176" s="439"/>
    </row>
    <row r="177" spans="1:6" ht="12" customHeight="1">
      <c r="A177" s="439"/>
      <c r="B177" s="513"/>
      <c r="C177" s="439"/>
      <c r="D177" s="439"/>
      <c r="E177" s="439"/>
      <c r="F177" s="439"/>
    </row>
    <row r="178" spans="1:6" ht="12" customHeight="1">
      <c r="A178" s="439"/>
      <c r="B178" s="513"/>
      <c r="C178" s="439"/>
      <c r="D178" s="439"/>
      <c r="E178" s="439"/>
      <c r="F178" s="439"/>
    </row>
    <row r="179" spans="1:6" ht="12" customHeight="1">
      <c r="A179" s="439"/>
      <c r="B179" s="513"/>
      <c r="C179" s="439"/>
      <c r="D179" s="439"/>
      <c r="E179" s="439"/>
      <c r="F179" s="439"/>
    </row>
    <row r="180" spans="1:6" ht="12" customHeight="1">
      <c r="A180" s="439"/>
      <c r="B180" s="513"/>
      <c r="C180" s="439"/>
      <c r="D180" s="439"/>
      <c r="E180" s="439"/>
      <c r="F180" s="439"/>
    </row>
    <row r="181" spans="1:6" ht="12" customHeight="1">
      <c r="A181" s="439"/>
      <c r="B181" s="513"/>
      <c r="C181" s="439"/>
      <c r="D181" s="439"/>
      <c r="E181" s="439"/>
      <c r="F181" s="439"/>
    </row>
    <row r="182" spans="1:6" ht="12" customHeight="1">
      <c r="A182" s="439"/>
      <c r="B182" s="513"/>
      <c r="C182" s="439"/>
      <c r="D182" s="439"/>
      <c r="E182" s="439"/>
      <c r="F182" s="439"/>
    </row>
    <row r="183" spans="1:6" ht="12" customHeight="1">
      <c r="A183" s="439"/>
      <c r="B183" s="513"/>
      <c r="C183" s="439"/>
      <c r="D183" s="439"/>
      <c r="E183" s="439"/>
      <c r="F183" s="439"/>
    </row>
    <row r="184" spans="1:6" ht="12" customHeight="1">
      <c r="A184" s="439"/>
      <c r="B184" s="513"/>
      <c r="C184" s="439"/>
      <c r="D184" s="439"/>
      <c r="E184" s="439"/>
      <c r="F184" s="439"/>
    </row>
    <row r="185" spans="1:6" ht="12" customHeight="1">
      <c r="A185" s="439"/>
      <c r="B185" s="513"/>
      <c r="C185" s="439"/>
      <c r="D185" s="439"/>
      <c r="E185" s="439"/>
      <c r="F185" s="439"/>
    </row>
    <row r="186" spans="1:6" ht="12" customHeight="1">
      <c r="A186" s="439"/>
      <c r="B186" s="513"/>
      <c r="C186" s="439"/>
      <c r="D186" s="439"/>
      <c r="E186" s="439"/>
      <c r="F186" s="439"/>
    </row>
    <row r="187" spans="1:6" ht="12" customHeight="1">
      <c r="A187" s="439"/>
      <c r="B187" s="513"/>
      <c r="C187" s="439"/>
      <c r="D187" s="439"/>
      <c r="E187" s="439"/>
      <c r="F187" s="439"/>
    </row>
    <row r="188" spans="1:6" ht="12" customHeight="1">
      <c r="A188" s="439"/>
      <c r="B188" s="513"/>
      <c r="C188" s="439"/>
      <c r="D188" s="439"/>
      <c r="E188" s="439"/>
      <c r="F188" s="439"/>
    </row>
    <row r="189" spans="1:6" ht="12" customHeight="1">
      <c r="A189" s="439"/>
      <c r="B189" s="513"/>
      <c r="C189" s="439"/>
      <c r="D189" s="439"/>
      <c r="E189" s="439"/>
      <c r="F189" s="439"/>
    </row>
    <row r="190" spans="1:6" ht="12" customHeight="1">
      <c r="A190" s="439"/>
      <c r="B190" s="513"/>
      <c r="C190" s="439"/>
      <c r="D190" s="439"/>
      <c r="E190" s="439"/>
      <c r="F190" s="439"/>
    </row>
    <row r="191" spans="1:6" ht="12" customHeight="1">
      <c r="A191" s="439"/>
      <c r="B191" s="513"/>
      <c r="C191" s="439"/>
      <c r="D191" s="439"/>
      <c r="E191" s="439"/>
      <c r="F191" s="439"/>
    </row>
    <row r="192" spans="1:6" ht="12" customHeight="1">
      <c r="A192" s="439"/>
      <c r="B192" s="513"/>
      <c r="C192" s="439"/>
      <c r="D192" s="439"/>
      <c r="E192" s="439"/>
      <c r="F192" s="439"/>
    </row>
    <row r="193" spans="1:6" ht="12" customHeight="1">
      <c r="A193" s="439"/>
      <c r="B193" s="513"/>
      <c r="C193" s="439"/>
      <c r="D193" s="439"/>
      <c r="E193" s="439"/>
      <c r="F193" s="439"/>
    </row>
    <row r="194" spans="1:6" ht="12" customHeight="1">
      <c r="A194" s="439"/>
      <c r="B194" s="513"/>
      <c r="C194" s="439"/>
      <c r="D194" s="439"/>
      <c r="E194" s="439"/>
      <c r="F194" s="439"/>
    </row>
    <row r="195" spans="1:6" ht="12" customHeight="1">
      <c r="A195" s="439"/>
      <c r="B195" s="513"/>
      <c r="C195" s="439"/>
      <c r="D195" s="439"/>
      <c r="E195" s="439"/>
      <c r="F195" s="439"/>
    </row>
    <row r="196" spans="1:6" ht="12" customHeight="1">
      <c r="A196" s="439"/>
      <c r="B196" s="513"/>
      <c r="C196" s="439"/>
      <c r="D196" s="439"/>
      <c r="E196" s="439"/>
      <c r="F196" s="439"/>
    </row>
    <row r="197" spans="1:6" ht="12" customHeight="1">
      <c r="A197" s="439"/>
      <c r="B197" s="513"/>
      <c r="C197" s="439"/>
      <c r="D197" s="439"/>
      <c r="E197" s="439"/>
      <c r="F197" s="439"/>
    </row>
    <row r="198" spans="1:6" ht="12" customHeight="1">
      <c r="A198" s="439"/>
      <c r="B198" s="513"/>
      <c r="C198" s="439"/>
      <c r="D198" s="439"/>
      <c r="E198" s="439"/>
      <c r="F198" s="439"/>
    </row>
    <row r="199" spans="1:6" ht="12" customHeight="1">
      <c r="A199" s="439"/>
      <c r="B199" s="513"/>
      <c r="C199" s="439"/>
      <c r="D199" s="439"/>
      <c r="E199" s="439"/>
      <c r="F199" s="439"/>
    </row>
    <row r="200" spans="1:6" ht="12" customHeight="1">
      <c r="A200" s="439"/>
      <c r="B200" s="513"/>
      <c r="C200" s="439"/>
      <c r="D200" s="439"/>
      <c r="E200" s="439"/>
      <c r="F200" s="439"/>
    </row>
    <row r="201" spans="1:6" ht="12" customHeight="1">
      <c r="A201" s="439"/>
      <c r="B201" s="513"/>
      <c r="C201" s="439"/>
      <c r="D201" s="439"/>
      <c r="E201" s="439"/>
      <c r="F201" s="439"/>
    </row>
    <row r="202" spans="1:6" ht="12" customHeight="1">
      <c r="A202" s="439"/>
      <c r="B202" s="513"/>
      <c r="C202" s="439"/>
      <c r="D202" s="439"/>
      <c r="E202" s="439"/>
      <c r="F202" s="439"/>
    </row>
    <row r="203" spans="1:6" ht="12" customHeight="1">
      <c r="A203" s="439"/>
      <c r="B203" s="513"/>
      <c r="C203" s="439"/>
      <c r="D203" s="439"/>
      <c r="E203" s="439"/>
      <c r="F203" s="439"/>
    </row>
    <row r="204" spans="1:6" ht="12" customHeight="1">
      <c r="A204" s="439"/>
      <c r="B204" s="513"/>
      <c r="C204" s="439"/>
      <c r="D204" s="439"/>
      <c r="E204" s="439"/>
      <c r="F204" s="439"/>
    </row>
    <row r="205" spans="1:6" ht="12" customHeight="1">
      <c r="A205" s="439"/>
      <c r="B205" s="513"/>
      <c r="C205" s="439"/>
      <c r="D205" s="439"/>
      <c r="E205" s="439"/>
      <c r="F205" s="439"/>
    </row>
    <row r="206" spans="1:6" ht="12" customHeight="1">
      <c r="A206" s="439"/>
      <c r="B206" s="513"/>
      <c r="C206" s="439"/>
      <c r="D206" s="439"/>
      <c r="E206" s="439"/>
      <c r="F206" s="439"/>
    </row>
    <row r="207" spans="1:6" ht="12" customHeight="1">
      <c r="A207" s="439"/>
      <c r="B207" s="513"/>
      <c r="C207" s="439"/>
      <c r="D207" s="439"/>
      <c r="E207" s="439"/>
      <c r="F207" s="439"/>
    </row>
    <row r="208" spans="1:6" ht="12" customHeight="1">
      <c r="A208" s="439"/>
      <c r="B208" s="513"/>
      <c r="C208" s="439"/>
      <c r="D208" s="439"/>
      <c r="E208" s="439"/>
      <c r="F208" s="439"/>
    </row>
    <row r="209" spans="1:6" ht="12" customHeight="1">
      <c r="A209" s="439"/>
      <c r="B209" s="513"/>
      <c r="C209" s="439"/>
      <c r="D209" s="439"/>
      <c r="E209" s="439"/>
      <c r="F209" s="439"/>
    </row>
    <row r="210" spans="1:6" ht="12" customHeight="1">
      <c r="A210" s="439"/>
      <c r="B210" s="513"/>
      <c r="C210" s="439"/>
      <c r="D210" s="439"/>
      <c r="E210" s="439"/>
      <c r="F210" s="439"/>
    </row>
    <row r="211" spans="1:6" ht="12" customHeight="1">
      <c r="A211" s="439"/>
      <c r="B211" s="513"/>
      <c r="C211" s="439"/>
      <c r="D211" s="439"/>
      <c r="E211" s="439"/>
      <c r="F211" s="439"/>
    </row>
    <row r="212" spans="1:6" ht="12" customHeight="1">
      <c r="A212" s="439"/>
      <c r="B212" s="513"/>
      <c r="C212" s="439"/>
      <c r="D212" s="439"/>
      <c r="E212" s="439"/>
      <c r="F212" s="439"/>
    </row>
    <row r="213" spans="1:6" ht="12" customHeight="1">
      <c r="A213" s="439"/>
      <c r="B213" s="513"/>
      <c r="C213" s="439"/>
      <c r="D213" s="439"/>
      <c r="E213" s="439"/>
      <c r="F213" s="439"/>
    </row>
    <row r="214" spans="1:6" ht="12" customHeight="1">
      <c r="A214" s="439"/>
      <c r="B214" s="513"/>
      <c r="C214" s="439"/>
      <c r="D214" s="439"/>
      <c r="E214" s="439"/>
      <c r="F214" s="439"/>
    </row>
    <row r="215" spans="1:6" ht="12" customHeight="1">
      <c r="A215" s="439"/>
      <c r="B215" s="513"/>
      <c r="C215" s="439"/>
      <c r="D215" s="439"/>
      <c r="E215" s="439"/>
      <c r="F215" s="439"/>
    </row>
    <row r="216" spans="1:6" ht="12" customHeight="1">
      <c r="A216" s="439"/>
      <c r="B216" s="513"/>
      <c r="C216" s="439"/>
      <c r="D216" s="439"/>
      <c r="E216" s="439"/>
      <c r="F216" s="439"/>
    </row>
    <row r="217" spans="1:6" ht="12" customHeight="1">
      <c r="A217" s="439"/>
      <c r="B217" s="513"/>
      <c r="C217" s="439"/>
      <c r="D217" s="439"/>
      <c r="E217" s="439"/>
      <c r="F217" s="439"/>
    </row>
    <row r="218" spans="1:6" ht="12" customHeight="1">
      <c r="A218" s="439"/>
      <c r="B218" s="513"/>
      <c r="C218" s="439"/>
      <c r="D218" s="439"/>
      <c r="E218" s="439"/>
      <c r="F218" s="439"/>
    </row>
    <row r="219" spans="1:6" ht="12" customHeight="1">
      <c r="A219" s="439"/>
      <c r="B219" s="513"/>
      <c r="C219" s="439"/>
      <c r="D219" s="439"/>
      <c r="E219" s="439"/>
      <c r="F219" s="439"/>
    </row>
    <row r="220" spans="1:6" ht="12" customHeight="1">
      <c r="A220" s="439"/>
      <c r="B220" s="513"/>
      <c r="C220" s="439"/>
      <c r="D220" s="439"/>
      <c r="E220" s="439"/>
      <c r="F220" s="439"/>
    </row>
    <row r="221" spans="1:6" ht="12" customHeight="1">
      <c r="A221" s="439"/>
      <c r="B221" s="513"/>
      <c r="C221" s="439"/>
      <c r="D221" s="439"/>
      <c r="E221" s="439"/>
      <c r="F221" s="439"/>
    </row>
    <row r="222" spans="1:6" ht="12" customHeight="1">
      <c r="A222" s="439"/>
      <c r="B222" s="513"/>
      <c r="C222" s="439"/>
      <c r="D222" s="439"/>
      <c r="E222" s="439"/>
      <c r="F222" s="439"/>
    </row>
    <row r="223" spans="1:6" ht="12" customHeight="1">
      <c r="A223" s="439"/>
      <c r="B223" s="513"/>
      <c r="C223" s="439"/>
      <c r="D223" s="439"/>
      <c r="E223" s="439"/>
      <c r="F223" s="439"/>
    </row>
    <row r="224" spans="1:6" ht="12" customHeight="1">
      <c r="A224" s="439"/>
      <c r="B224" s="513"/>
      <c r="C224" s="439"/>
      <c r="D224" s="439"/>
      <c r="E224" s="439"/>
      <c r="F224" s="439"/>
    </row>
    <row r="225" spans="1:6" ht="12" customHeight="1">
      <c r="A225" s="439"/>
      <c r="B225" s="513"/>
      <c r="C225" s="439"/>
      <c r="D225" s="439"/>
      <c r="E225" s="439"/>
      <c r="F225" s="439"/>
    </row>
    <row r="226" spans="1:6" ht="12" customHeight="1">
      <c r="A226" s="439"/>
      <c r="B226" s="513"/>
      <c r="C226" s="439"/>
      <c r="D226" s="439"/>
      <c r="E226" s="439"/>
      <c r="F226" s="439"/>
    </row>
    <row r="227" spans="1:6" ht="12" customHeight="1">
      <c r="A227" s="439"/>
      <c r="B227" s="513"/>
      <c r="C227" s="439"/>
      <c r="D227" s="439"/>
      <c r="E227" s="439"/>
      <c r="F227" s="439"/>
    </row>
    <row r="228" spans="1:6" ht="12" customHeight="1">
      <c r="A228" s="439"/>
      <c r="B228" s="513"/>
      <c r="C228" s="439"/>
      <c r="D228" s="439"/>
      <c r="E228" s="439"/>
      <c r="F228" s="439"/>
    </row>
    <row r="229" spans="1:6" ht="12" customHeight="1">
      <c r="A229" s="439"/>
      <c r="B229" s="513"/>
      <c r="C229" s="439"/>
      <c r="D229" s="439"/>
      <c r="E229" s="439"/>
      <c r="F229" s="439"/>
    </row>
    <row r="230" spans="1:6" ht="12" customHeight="1">
      <c r="A230" s="439"/>
      <c r="B230" s="513"/>
      <c r="C230" s="439"/>
      <c r="D230" s="439"/>
      <c r="E230" s="439"/>
      <c r="F230" s="439"/>
    </row>
    <row r="231" spans="1:6" ht="12" customHeight="1">
      <c r="A231" s="439"/>
      <c r="B231" s="513"/>
      <c r="C231" s="439"/>
      <c r="D231" s="439"/>
      <c r="E231" s="439"/>
      <c r="F231" s="439"/>
    </row>
    <row r="232" spans="1:6" ht="12" customHeight="1">
      <c r="A232" s="439"/>
      <c r="B232" s="513"/>
      <c r="C232" s="439"/>
      <c r="D232" s="439"/>
      <c r="E232" s="439"/>
      <c r="F232" s="439"/>
    </row>
    <row r="233" spans="1:6" ht="12" customHeight="1">
      <c r="A233" s="439"/>
      <c r="B233" s="513"/>
      <c r="C233" s="439"/>
      <c r="D233" s="439"/>
      <c r="E233" s="439"/>
      <c r="F233" s="439"/>
    </row>
    <row r="234" spans="1:6" ht="12" customHeight="1">
      <c r="A234" s="439"/>
      <c r="B234" s="513"/>
      <c r="C234" s="439"/>
      <c r="D234" s="439"/>
      <c r="E234" s="439"/>
      <c r="F234" s="439"/>
    </row>
    <row r="235" spans="1:6" ht="12" customHeight="1">
      <c r="A235" s="439"/>
      <c r="B235" s="513"/>
      <c r="C235" s="439"/>
      <c r="D235" s="439"/>
      <c r="E235" s="439"/>
      <c r="F235" s="439"/>
    </row>
    <row r="236" spans="1:6" ht="12" customHeight="1">
      <c r="A236" s="439"/>
      <c r="B236" s="513"/>
      <c r="C236" s="439"/>
      <c r="D236" s="439"/>
      <c r="E236" s="439"/>
      <c r="F236" s="439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9" sqref="A9"/>
    </sheetView>
  </sheetViews>
  <sheetFormatPr defaultColWidth="10.28125" defaultRowHeight="12.75"/>
  <cols>
    <col min="1" max="1" width="47.28125" style="385" customWidth="1"/>
    <col min="2" max="2" width="8.28125" style="514" customWidth="1"/>
    <col min="3" max="5" width="11.421875" style="385" customWidth="1"/>
    <col min="6" max="6" width="10.28125" style="385" customWidth="1"/>
    <col min="7" max="7" width="11.140625" style="385" customWidth="1"/>
    <col min="8" max="8" width="12.7109375" style="385" customWidth="1"/>
    <col min="9" max="9" width="12.57421875" style="385" customWidth="1"/>
    <col min="10" max="16384" width="9.7109375" style="385" customWidth="1"/>
  </cols>
  <sheetData>
    <row r="1" spans="1:9" ht="12.75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.75">
      <c r="A2" s="515"/>
      <c r="B2" s="516"/>
      <c r="C2" s="517"/>
      <c r="D2" s="518"/>
      <c r="E2" s="517" t="s">
        <v>797</v>
      </c>
      <c r="F2" s="517"/>
      <c r="G2" s="517"/>
      <c r="H2" s="515"/>
      <c r="I2" s="515"/>
    </row>
    <row r="3" spans="1:9" ht="12" customHeight="1">
      <c r="A3" s="515"/>
      <c r="B3" s="516"/>
      <c r="C3" s="519" t="s">
        <v>798</v>
      </c>
      <c r="D3" s="519"/>
      <c r="E3" s="519"/>
      <c r="F3" s="519"/>
      <c r="G3" s="519"/>
      <c r="H3" s="515"/>
      <c r="I3" s="515"/>
    </row>
    <row r="4" spans="1:9" ht="15" customHeight="1">
      <c r="A4" s="520" t="s">
        <v>393</v>
      </c>
      <c r="B4" s="521"/>
      <c r="C4" s="146" t="str">
        <f>'справка №1-БАЛАНС'!E3</f>
        <v>"Специализирани Бизнес Системи" АД</v>
      </c>
      <c r="D4" s="146"/>
      <c r="E4" s="146"/>
      <c r="F4" s="521"/>
      <c r="G4" s="522" t="s">
        <v>3</v>
      </c>
      <c r="H4" s="522"/>
      <c r="I4" s="523">
        <f>'справка №1-БАЛАНС'!H3</f>
        <v>121814067</v>
      </c>
    </row>
    <row r="5" spans="1:9" ht="15" customHeight="1">
      <c r="A5" s="369" t="s">
        <v>8</v>
      </c>
      <c r="B5" s="524"/>
      <c r="C5" s="288" t="str">
        <f>+'справка №1-БАЛАНС'!E5</f>
        <v>От 01-01-2014 до 30-06-2014г.</v>
      </c>
      <c r="D5" s="288"/>
      <c r="E5" s="288"/>
      <c r="F5" s="524"/>
      <c r="G5" s="150" t="s">
        <v>6</v>
      </c>
      <c r="H5" s="525"/>
      <c r="I5" s="526" t="str">
        <f>'справка №1-БАЛАНС'!H4</f>
        <v> </v>
      </c>
    </row>
    <row r="6" spans="1:9" ht="12.75">
      <c r="A6" s="369"/>
      <c r="B6" s="527"/>
      <c r="C6" s="364"/>
      <c r="D6" s="364"/>
      <c r="E6" s="146"/>
      <c r="F6" s="364"/>
      <c r="G6" s="364"/>
      <c r="H6" s="364"/>
      <c r="I6" s="369" t="s">
        <v>799</v>
      </c>
    </row>
    <row r="7" spans="1:9" s="531" customFormat="1" ht="12" customHeight="1">
      <c r="A7" s="528" t="s">
        <v>472</v>
      </c>
      <c r="B7" s="529"/>
      <c r="C7" s="530" t="s">
        <v>800</v>
      </c>
      <c r="D7" s="530"/>
      <c r="E7" s="530"/>
      <c r="F7" s="530" t="s">
        <v>801</v>
      </c>
      <c r="G7" s="530"/>
      <c r="H7" s="530"/>
      <c r="I7" s="530"/>
    </row>
    <row r="8" spans="1:9" s="531" customFormat="1" ht="12.75" customHeight="1">
      <c r="A8" s="528"/>
      <c r="B8" s="532" t="s">
        <v>12</v>
      </c>
      <c r="C8" s="533" t="s">
        <v>802</v>
      </c>
      <c r="D8" s="533" t="s">
        <v>803</v>
      </c>
      <c r="E8" s="533" t="s">
        <v>804</v>
      </c>
      <c r="F8" s="534" t="s">
        <v>805</v>
      </c>
      <c r="G8" s="535" t="s">
        <v>806</v>
      </c>
      <c r="H8" s="535"/>
      <c r="I8" s="535" t="s">
        <v>807</v>
      </c>
    </row>
    <row r="9" spans="1:9" s="531" customFormat="1" ht="15.75" customHeight="1">
      <c r="A9" s="528"/>
      <c r="B9" s="536"/>
      <c r="C9" s="537"/>
      <c r="D9" s="537"/>
      <c r="E9" s="537"/>
      <c r="F9" s="534"/>
      <c r="G9" s="530" t="s">
        <v>546</v>
      </c>
      <c r="H9" s="530" t="s">
        <v>547</v>
      </c>
      <c r="I9" s="535"/>
    </row>
    <row r="10" spans="1:9" s="541" customFormat="1" ht="12.75">
      <c r="A10" s="538" t="s">
        <v>18</v>
      </c>
      <c r="B10" s="539" t="s">
        <v>19</v>
      </c>
      <c r="C10" s="540">
        <v>1</v>
      </c>
      <c r="D10" s="540">
        <v>2</v>
      </c>
      <c r="E10" s="540">
        <v>3</v>
      </c>
      <c r="F10" s="538">
        <v>4</v>
      </c>
      <c r="G10" s="538">
        <v>5</v>
      </c>
      <c r="H10" s="538">
        <v>6</v>
      </c>
      <c r="I10" s="538">
        <v>7</v>
      </c>
    </row>
    <row r="11" spans="1:9" s="541" customFormat="1" ht="12.75">
      <c r="A11" s="542" t="s">
        <v>808</v>
      </c>
      <c r="B11" s="543"/>
      <c r="C11" s="538"/>
      <c r="D11" s="538"/>
      <c r="E11" s="538"/>
      <c r="F11" s="538"/>
      <c r="G11" s="538"/>
      <c r="H11" s="538"/>
      <c r="I11" s="538"/>
    </row>
    <row r="12" spans="1:9" s="541" customFormat="1" ht="12.75">
      <c r="A12" s="544" t="s">
        <v>809</v>
      </c>
      <c r="B12" s="545" t="s">
        <v>810</v>
      </c>
      <c r="C12" s="546"/>
      <c r="D12" s="547"/>
      <c r="E12" s="547"/>
      <c r="F12" s="547"/>
      <c r="G12" s="547"/>
      <c r="H12" s="547"/>
      <c r="I12" s="548">
        <f aca="true" t="shared" si="0" ref="I12:I17">F12+G12-H12</f>
        <v>0</v>
      </c>
    </row>
    <row r="13" spans="1:9" s="541" customFormat="1" ht="12.75">
      <c r="A13" s="544" t="s">
        <v>811</v>
      </c>
      <c r="B13" s="545" t="s">
        <v>812</v>
      </c>
      <c r="C13" s="547"/>
      <c r="D13" s="547"/>
      <c r="E13" s="547"/>
      <c r="F13" s="547"/>
      <c r="G13" s="547"/>
      <c r="H13" s="547"/>
      <c r="I13" s="548">
        <f t="shared" si="0"/>
        <v>0</v>
      </c>
    </row>
    <row r="14" spans="1:9" s="541" customFormat="1" ht="12.75">
      <c r="A14" s="544" t="s">
        <v>610</v>
      </c>
      <c r="B14" s="545" t="s">
        <v>813</v>
      </c>
      <c r="C14" s="549"/>
      <c r="D14" s="549"/>
      <c r="E14" s="549"/>
      <c r="F14" s="549"/>
      <c r="G14" s="549"/>
      <c r="H14" s="549"/>
      <c r="I14" s="548">
        <f t="shared" si="0"/>
        <v>0</v>
      </c>
    </row>
    <row r="15" spans="1:9" s="541" customFormat="1" ht="12.75">
      <c r="A15" s="544" t="s">
        <v>814</v>
      </c>
      <c r="B15" s="545" t="s">
        <v>815</v>
      </c>
      <c r="C15" s="547"/>
      <c r="D15" s="547"/>
      <c r="E15" s="547"/>
      <c r="F15" s="547"/>
      <c r="G15" s="547"/>
      <c r="H15" s="547"/>
      <c r="I15" s="548">
        <f t="shared" si="0"/>
        <v>0</v>
      </c>
    </row>
    <row r="16" spans="1:9" s="541" customFormat="1" ht="12.75">
      <c r="A16" s="544" t="s">
        <v>82</v>
      </c>
      <c r="B16" s="545" t="s">
        <v>816</v>
      </c>
      <c r="C16" s="547"/>
      <c r="D16" s="547"/>
      <c r="E16" s="547"/>
      <c r="F16" s="547"/>
      <c r="G16" s="547"/>
      <c r="H16" s="547"/>
      <c r="I16" s="548">
        <f t="shared" si="0"/>
        <v>0</v>
      </c>
    </row>
    <row r="17" spans="1:9" s="541" customFormat="1" ht="12.75">
      <c r="A17" s="550" t="s">
        <v>578</v>
      </c>
      <c r="B17" s="551" t="s">
        <v>817</v>
      </c>
      <c r="C17" s="538">
        <f aca="true" t="shared" si="1" ref="C17:H17">C12+C13+C15+C16</f>
        <v>0</v>
      </c>
      <c r="D17" s="538">
        <f t="shared" si="1"/>
        <v>0</v>
      </c>
      <c r="E17" s="538">
        <f t="shared" si="1"/>
        <v>0</v>
      </c>
      <c r="F17" s="538">
        <f t="shared" si="1"/>
        <v>0</v>
      </c>
      <c r="G17" s="538">
        <f t="shared" si="1"/>
        <v>0</v>
      </c>
      <c r="H17" s="538">
        <f t="shared" si="1"/>
        <v>0</v>
      </c>
      <c r="I17" s="548">
        <f t="shared" si="0"/>
        <v>0</v>
      </c>
    </row>
    <row r="18" spans="1:9" s="541" customFormat="1" ht="12.75">
      <c r="A18" s="542" t="s">
        <v>818</v>
      </c>
      <c r="B18" s="552"/>
      <c r="C18" s="548"/>
      <c r="D18" s="548"/>
      <c r="E18" s="548"/>
      <c r="F18" s="548"/>
      <c r="G18" s="548"/>
      <c r="H18" s="548"/>
      <c r="I18" s="548"/>
    </row>
    <row r="19" spans="1:16" s="541" customFormat="1" ht="12.75">
      <c r="A19" s="544" t="s">
        <v>809</v>
      </c>
      <c r="B19" s="545" t="s">
        <v>819</v>
      </c>
      <c r="C19" s="547"/>
      <c r="D19" s="547"/>
      <c r="E19" s="547"/>
      <c r="F19" s="547"/>
      <c r="G19" s="547"/>
      <c r="H19" s="547"/>
      <c r="I19" s="548">
        <f aca="true" t="shared" si="2" ref="I19:I26">F19+G19-H19</f>
        <v>0</v>
      </c>
      <c r="J19" s="553"/>
      <c r="K19" s="553"/>
      <c r="L19" s="553"/>
      <c r="M19" s="553"/>
      <c r="N19" s="553"/>
      <c r="O19" s="553"/>
      <c r="P19" s="553"/>
    </row>
    <row r="20" spans="1:16" s="541" customFormat="1" ht="12.75">
      <c r="A20" s="544" t="s">
        <v>820</v>
      </c>
      <c r="B20" s="545" t="s">
        <v>821</v>
      </c>
      <c r="C20" s="547"/>
      <c r="D20" s="547"/>
      <c r="E20" s="547"/>
      <c r="F20" s="547"/>
      <c r="G20" s="547"/>
      <c r="H20" s="547"/>
      <c r="I20" s="548">
        <f t="shared" si="2"/>
        <v>0</v>
      </c>
      <c r="J20" s="553"/>
      <c r="K20" s="553"/>
      <c r="L20" s="553"/>
      <c r="M20" s="553"/>
      <c r="N20" s="553"/>
      <c r="O20" s="553"/>
      <c r="P20" s="553"/>
    </row>
    <row r="21" spans="1:16" s="541" customFormat="1" ht="12.75">
      <c r="A21" s="544" t="s">
        <v>822</v>
      </c>
      <c r="B21" s="545" t="s">
        <v>823</v>
      </c>
      <c r="C21" s="547"/>
      <c r="D21" s="547"/>
      <c r="E21" s="547"/>
      <c r="F21" s="547"/>
      <c r="G21" s="547"/>
      <c r="H21" s="547"/>
      <c r="I21" s="548">
        <f t="shared" si="2"/>
        <v>0</v>
      </c>
      <c r="J21" s="553"/>
      <c r="K21" s="553"/>
      <c r="L21" s="553"/>
      <c r="M21" s="553"/>
      <c r="N21" s="553"/>
      <c r="O21" s="553"/>
      <c r="P21" s="553"/>
    </row>
    <row r="22" spans="1:16" s="541" customFormat="1" ht="12.75">
      <c r="A22" s="544" t="s">
        <v>824</v>
      </c>
      <c r="B22" s="545" t="s">
        <v>825</v>
      </c>
      <c r="C22" s="547"/>
      <c r="D22" s="547"/>
      <c r="E22" s="547"/>
      <c r="F22" s="554"/>
      <c r="G22" s="547"/>
      <c r="H22" s="547"/>
      <c r="I22" s="548">
        <f t="shared" si="2"/>
        <v>0</v>
      </c>
      <c r="J22" s="553"/>
      <c r="K22" s="553"/>
      <c r="L22" s="553"/>
      <c r="M22" s="553"/>
      <c r="N22" s="553"/>
      <c r="O22" s="553"/>
      <c r="P22" s="553"/>
    </row>
    <row r="23" spans="1:16" s="541" customFormat="1" ht="12.75">
      <c r="A23" s="544" t="s">
        <v>826</v>
      </c>
      <c r="B23" s="545" t="s">
        <v>827</v>
      </c>
      <c r="C23" s="547"/>
      <c r="D23" s="547"/>
      <c r="E23" s="547"/>
      <c r="F23" s="547"/>
      <c r="G23" s="547"/>
      <c r="H23" s="547"/>
      <c r="I23" s="548">
        <f t="shared" si="2"/>
        <v>0</v>
      </c>
      <c r="J23" s="553"/>
      <c r="K23" s="553"/>
      <c r="L23" s="553"/>
      <c r="M23" s="553"/>
      <c r="N23" s="553"/>
      <c r="O23" s="553"/>
      <c r="P23" s="553"/>
    </row>
    <row r="24" spans="1:16" s="541" customFormat="1" ht="12.75">
      <c r="A24" s="544" t="s">
        <v>828</v>
      </c>
      <c r="B24" s="545" t="s">
        <v>829</v>
      </c>
      <c r="C24" s="547"/>
      <c r="D24" s="547"/>
      <c r="E24" s="547"/>
      <c r="F24" s="547"/>
      <c r="G24" s="547"/>
      <c r="H24" s="547"/>
      <c r="I24" s="548">
        <f t="shared" si="2"/>
        <v>0</v>
      </c>
      <c r="J24" s="553"/>
      <c r="K24" s="553"/>
      <c r="L24" s="553"/>
      <c r="M24" s="553"/>
      <c r="N24" s="553"/>
      <c r="O24" s="553"/>
      <c r="P24" s="553"/>
    </row>
    <row r="25" spans="1:16" s="541" customFormat="1" ht="12.75">
      <c r="A25" s="555" t="s">
        <v>830</v>
      </c>
      <c r="B25" s="556" t="s">
        <v>831</v>
      </c>
      <c r="C25" s="547"/>
      <c r="D25" s="547"/>
      <c r="E25" s="547"/>
      <c r="F25" s="547"/>
      <c r="G25" s="547"/>
      <c r="H25" s="547"/>
      <c r="I25" s="548">
        <f t="shared" si="2"/>
        <v>0</v>
      </c>
      <c r="J25" s="553"/>
      <c r="K25" s="553"/>
      <c r="L25" s="553"/>
      <c r="M25" s="553"/>
      <c r="N25" s="553"/>
      <c r="O25" s="553"/>
      <c r="P25" s="553"/>
    </row>
    <row r="26" spans="1:16" s="541" customFormat="1" ht="12.75">
      <c r="A26" s="550" t="s">
        <v>832</v>
      </c>
      <c r="B26" s="551" t="s">
        <v>833</v>
      </c>
      <c r="C26" s="538">
        <f aca="true" t="shared" si="3" ref="C26:H26">SUM(C19:C25)</f>
        <v>0</v>
      </c>
      <c r="D26" s="538">
        <f t="shared" si="3"/>
        <v>0</v>
      </c>
      <c r="E26" s="538">
        <f t="shared" si="3"/>
        <v>0</v>
      </c>
      <c r="F26" s="538">
        <f t="shared" si="3"/>
        <v>0</v>
      </c>
      <c r="G26" s="538">
        <f t="shared" si="3"/>
        <v>0</v>
      </c>
      <c r="H26" s="538">
        <f t="shared" si="3"/>
        <v>0</v>
      </c>
      <c r="I26" s="548">
        <f t="shared" si="2"/>
        <v>0</v>
      </c>
      <c r="J26" s="553"/>
      <c r="K26" s="553"/>
      <c r="L26" s="553"/>
      <c r="M26" s="553"/>
      <c r="N26" s="553"/>
      <c r="O26" s="553"/>
      <c r="P26" s="553"/>
    </row>
    <row r="27" spans="1:16" s="541" customFormat="1" ht="12.75">
      <c r="A27" s="557"/>
      <c r="B27" s="558"/>
      <c r="C27" s="559"/>
      <c r="D27" s="560"/>
      <c r="E27" s="560"/>
      <c r="F27" s="560"/>
      <c r="G27" s="560"/>
      <c r="H27" s="560"/>
      <c r="I27" s="560"/>
      <c r="J27" s="553"/>
      <c r="K27" s="553"/>
      <c r="L27" s="553"/>
      <c r="M27" s="553"/>
      <c r="N27" s="553"/>
      <c r="O27" s="553"/>
      <c r="P27" s="553"/>
    </row>
    <row r="28" spans="1:9" s="541" customFormat="1" ht="12" customHeight="1">
      <c r="A28" s="561" t="s">
        <v>834</v>
      </c>
      <c r="B28" s="561"/>
      <c r="C28" s="561"/>
      <c r="D28" s="561"/>
      <c r="E28" s="561"/>
      <c r="F28" s="561"/>
      <c r="G28" s="561"/>
      <c r="H28" s="561"/>
      <c r="I28" s="561"/>
    </row>
    <row r="29" spans="1:9" s="541" customFormat="1" ht="12.75">
      <c r="A29" s="515"/>
      <c r="B29" s="516"/>
      <c r="C29" s="515"/>
      <c r="D29" s="562"/>
      <c r="E29" s="562"/>
      <c r="F29" s="562"/>
      <c r="G29" s="562"/>
      <c r="H29" s="562"/>
      <c r="I29" s="562"/>
    </row>
    <row r="30" spans="1:10" s="541" customFormat="1" ht="15" customHeight="1">
      <c r="A30" s="517" t="str">
        <f>+'справка №1-БАЛАНС'!A98</f>
        <v>Дата на съставяне: 20.08.2014г.</v>
      </c>
      <c r="B30" s="563"/>
      <c r="C30" s="563"/>
      <c r="D30" s="564" t="s">
        <v>835</v>
      </c>
      <c r="E30" s="565"/>
      <c r="F30" s="565"/>
      <c r="G30" s="565"/>
      <c r="H30" s="566" t="s">
        <v>280</v>
      </c>
      <c r="I30" s="565"/>
      <c r="J30" s="565"/>
    </row>
    <row r="31" spans="1:9" s="541" customFormat="1" ht="12.75">
      <c r="A31" s="434"/>
      <c r="B31" s="567"/>
      <c r="C31" s="434"/>
      <c r="D31" s="443"/>
      <c r="E31" s="443" t="str">
        <f>+'справка №1-БАЛАНС'!D99</f>
        <v>/Р.Цолева/</v>
      </c>
      <c r="F31" s="443"/>
      <c r="G31" s="443"/>
      <c r="H31" s="443"/>
      <c r="I31" s="443" t="str">
        <f>+'справка №1-БАЛАНС'!D101</f>
        <v>/К Желязков/</v>
      </c>
    </row>
    <row r="32" spans="1:9" s="541" customFormat="1" ht="12.75">
      <c r="A32" s="434"/>
      <c r="B32" s="567"/>
      <c r="C32" s="434"/>
      <c r="D32" s="443"/>
      <c r="E32" s="443"/>
      <c r="F32" s="443"/>
      <c r="G32" s="443"/>
      <c r="H32" s="443"/>
      <c r="I32" s="443"/>
    </row>
    <row r="33" spans="1:9" s="541" customFormat="1" ht="12.75">
      <c r="A33" s="385"/>
      <c r="B33" s="514"/>
      <c r="C33" s="385"/>
      <c r="D33" s="568"/>
      <c r="E33" s="568"/>
      <c r="F33" s="568"/>
      <c r="G33" s="568"/>
      <c r="H33" s="568"/>
      <c r="I33" s="568"/>
    </row>
    <row r="34" spans="1:9" s="541" customFormat="1" ht="12.75">
      <c r="A34" s="385"/>
      <c r="B34" s="514"/>
      <c r="C34" s="385"/>
      <c r="D34" s="568"/>
      <c r="E34" s="568"/>
      <c r="F34" s="568"/>
      <c r="G34" s="568"/>
      <c r="H34" s="568"/>
      <c r="I34" s="568"/>
    </row>
    <row r="35" spans="1:9" s="541" customFormat="1" ht="12.75">
      <c r="A35" s="385"/>
      <c r="B35" s="514"/>
      <c r="C35" s="385"/>
      <c r="D35" s="568"/>
      <c r="E35" s="568"/>
      <c r="F35" s="568"/>
      <c r="G35" s="568"/>
      <c r="H35" s="568"/>
      <c r="I35" s="568"/>
    </row>
    <row r="36" spans="1:9" s="541" customFormat="1" ht="12.75">
      <c r="A36" s="385"/>
      <c r="B36" s="514"/>
      <c r="C36" s="385"/>
      <c r="D36" s="568"/>
      <c r="E36" s="568"/>
      <c r="F36" s="568"/>
      <c r="G36" s="568"/>
      <c r="H36" s="568"/>
      <c r="I36" s="568"/>
    </row>
    <row r="37" spans="1:9" s="541" customFormat="1" ht="12.75">
      <c r="A37" s="385"/>
      <c r="B37" s="514"/>
      <c r="C37" s="385"/>
      <c r="D37" s="568"/>
      <c r="E37" s="568"/>
      <c r="F37" s="568"/>
      <c r="G37" s="568"/>
      <c r="H37" s="568"/>
      <c r="I37" s="568"/>
    </row>
    <row r="38" spans="1:9" s="541" customFormat="1" ht="12.75">
      <c r="A38" s="385"/>
      <c r="B38" s="514"/>
      <c r="C38" s="385"/>
      <c r="D38" s="568"/>
      <c r="E38" s="568"/>
      <c r="F38" s="568"/>
      <c r="G38" s="568"/>
      <c r="H38" s="568"/>
      <c r="I38" s="568"/>
    </row>
    <row r="39" spans="1:9" s="541" customFormat="1" ht="12.75">
      <c r="A39" s="385"/>
      <c r="B39" s="514"/>
      <c r="C39" s="385"/>
      <c r="D39" s="568"/>
      <c r="E39" s="568"/>
      <c r="F39" s="568"/>
      <c r="G39" s="568"/>
      <c r="H39" s="568"/>
      <c r="I39" s="568"/>
    </row>
    <row r="40" spans="1:9" s="541" customFormat="1" ht="12.75">
      <c r="A40" s="385"/>
      <c r="B40" s="514"/>
      <c r="C40" s="385"/>
      <c r="D40" s="568"/>
      <c r="E40" s="568"/>
      <c r="F40" s="568"/>
      <c r="G40" s="568"/>
      <c r="H40" s="568"/>
      <c r="I40" s="568"/>
    </row>
    <row r="41" spans="1:9" s="541" customFormat="1" ht="12.75">
      <c r="A41" s="385"/>
      <c r="B41" s="514"/>
      <c r="C41" s="385"/>
      <c r="D41" s="568"/>
      <c r="E41" s="568"/>
      <c r="F41" s="568"/>
      <c r="G41" s="568"/>
      <c r="H41" s="568"/>
      <c r="I41" s="568"/>
    </row>
    <row r="42" spans="1:9" s="541" customFormat="1" ht="12.75">
      <c r="A42" s="385"/>
      <c r="B42" s="514"/>
      <c r="C42" s="385"/>
      <c r="D42" s="568"/>
      <c r="E42" s="568"/>
      <c r="F42" s="568"/>
      <c r="G42" s="568"/>
      <c r="H42" s="568"/>
      <c r="I42" s="568"/>
    </row>
    <row r="43" spans="1:9" s="541" customFormat="1" ht="12.75">
      <c r="A43" s="385"/>
      <c r="B43" s="514"/>
      <c r="C43" s="385"/>
      <c r="D43" s="568"/>
      <c r="E43" s="568"/>
      <c r="F43" s="568"/>
      <c r="G43" s="568"/>
      <c r="H43" s="568"/>
      <c r="I43" s="568"/>
    </row>
    <row r="44" spans="1:9" s="541" customFormat="1" ht="12.75">
      <c r="A44" s="385"/>
      <c r="B44" s="514"/>
      <c r="C44" s="385"/>
      <c r="D44" s="568"/>
      <c r="E44" s="568"/>
      <c r="F44" s="568"/>
      <c r="G44" s="568"/>
      <c r="H44" s="568"/>
      <c r="I44" s="568"/>
    </row>
    <row r="45" spans="1:9" s="541" customFormat="1" ht="12.75">
      <c r="A45" s="385"/>
      <c r="B45" s="514"/>
      <c r="C45" s="385"/>
      <c r="D45" s="568"/>
      <c r="E45" s="568"/>
      <c r="F45" s="568"/>
      <c r="G45" s="568"/>
      <c r="H45" s="568"/>
      <c r="I45" s="568"/>
    </row>
    <row r="46" spans="1:9" s="541" customFormat="1" ht="12.75">
      <c r="A46" s="385"/>
      <c r="B46" s="514"/>
      <c r="C46" s="385"/>
      <c r="D46" s="568"/>
      <c r="E46" s="568"/>
      <c r="F46" s="568"/>
      <c r="G46" s="568"/>
      <c r="H46" s="568"/>
      <c r="I46" s="568"/>
    </row>
    <row r="47" spans="1:9" s="541" customFormat="1" ht="12.75">
      <c r="A47" s="385"/>
      <c r="B47" s="514"/>
      <c r="C47" s="385"/>
      <c r="D47" s="568"/>
      <c r="E47" s="568"/>
      <c r="F47" s="568"/>
      <c r="G47" s="568"/>
      <c r="H47" s="568"/>
      <c r="I47" s="568"/>
    </row>
    <row r="48" spans="1:9" s="541" customFormat="1" ht="12.75">
      <c r="A48" s="385"/>
      <c r="B48" s="514"/>
      <c r="C48" s="385"/>
      <c r="D48" s="568"/>
      <c r="E48" s="568"/>
      <c r="F48" s="568"/>
      <c r="G48" s="568"/>
      <c r="H48" s="568"/>
      <c r="I48" s="568"/>
    </row>
    <row r="49" spans="1:9" s="541" customFormat="1" ht="12.75">
      <c r="A49" s="385"/>
      <c r="B49" s="514"/>
      <c r="C49" s="385"/>
      <c r="D49" s="568"/>
      <c r="E49" s="568"/>
      <c r="F49" s="568"/>
      <c r="G49" s="568"/>
      <c r="H49" s="568"/>
      <c r="I49" s="568"/>
    </row>
    <row r="50" spans="1:9" s="541" customFormat="1" ht="12.75">
      <c r="A50" s="385"/>
      <c r="B50" s="514"/>
      <c r="C50" s="385"/>
      <c r="D50" s="568"/>
      <c r="E50" s="568"/>
      <c r="F50" s="568"/>
      <c r="G50" s="568"/>
      <c r="H50" s="568"/>
      <c r="I50" s="568"/>
    </row>
    <row r="51" spans="1:9" s="541" customFormat="1" ht="12.75">
      <c r="A51" s="385"/>
      <c r="B51" s="514"/>
      <c r="C51" s="385"/>
      <c r="D51" s="568"/>
      <c r="E51" s="568"/>
      <c r="F51" s="568"/>
      <c r="G51" s="568"/>
      <c r="H51" s="568"/>
      <c r="I51" s="568"/>
    </row>
    <row r="52" spans="1:9" s="541" customFormat="1" ht="12.75">
      <c r="A52" s="385"/>
      <c r="B52" s="514"/>
      <c r="C52" s="385"/>
      <c r="D52" s="568"/>
      <c r="E52" s="568"/>
      <c r="F52" s="568"/>
      <c r="G52" s="568"/>
      <c r="H52" s="568"/>
      <c r="I52" s="568"/>
    </row>
    <row r="53" spans="1:9" s="541" customFormat="1" ht="12.75">
      <c r="A53" s="385"/>
      <c r="B53" s="514"/>
      <c r="C53" s="385"/>
      <c r="D53" s="568"/>
      <c r="E53" s="568"/>
      <c r="F53" s="568"/>
      <c r="G53" s="568"/>
      <c r="H53" s="568"/>
      <c r="I53" s="568"/>
    </row>
    <row r="54" spans="1:9" s="541" customFormat="1" ht="12.75">
      <c r="A54" s="385"/>
      <c r="B54" s="514"/>
      <c r="C54" s="385"/>
      <c r="D54" s="568"/>
      <c r="E54" s="568"/>
      <c r="F54" s="568"/>
      <c r="G54" s="568"/>
      <c r="H54" s="568"/>
      <c r="I54" s="568"/>
    </row>
    <row r="55" spans="1:9" s="541" customFormat="1" ht="12.75">
      <c r="A55" s="385"/>
      <c r="B55" s="514"/>
      <c r="C55" s="385"/>
      <c r="D55" s="568"/>
      <c r="E55" s="568"/>
      <c r="F55" s="568"/>
      <c r="G55" s="568"/>
      <c r="H55" s="568"/>
      <c r="I55" s="568"/>
    </row>
    <row r="56" spans="1:9" s="541" customFormat="1" ht="12.75">
      <c r="A56" s="385"/>
      <c r="B56" s="514"/>
      <c r="C56" s="385"/>
      <c r="D56" s="568"/>
      <c r="E56" s="568"/>
      <c r="F56" s="568"/>
      <c r="G56" s="568"/>
      <c r="H56" s="568"/>
      <c r="I56" s="568"/>
    </row>
    <row r="57" spans="1:9" s="541" customFormat="1" ht="12.75">
      <c r="A57" s="385"/>
      <c r="B57" s="514"/>
      <c r="C57" s="385"/>
      <c r="D57" s="568"/>
      <c r="E57" s="568"/>
      <c r="F57" s="568"/>
      <c r="G57" s="568"/>
      <c r="H57" s="568"/>
      <c r="I57" s="568"/>
    </row>
    <row r="58" spans="1:9" s="541" customFormat="1" ht="12.75">
      <c r="A58" s="385"/>
      <c r="B58" s="514"/>
      <c r="C58" s="385"/>
      <c r="D58" s="568"/>
      <c r="E58" s="568"/>
      <c r="F58" s="568"/>
      <c r="G58" s="568"/>
      <c r="H58" s="568"/>
      <c r="I58" s="568"/>
    </row>
    <row r="59" spans="1:9" s="541" customFormat="1" ht="12.75">
      <c r="A59" s="385"/>
      <c r="B59" s="514"/>
      <c r="C59" s="385"/>
      <c r="D59" s="568"/>
      <c r="E59" s="568"/>
      <c r="F59" s="568"/>
      <c r="G59" s="568"/>
      <c r="H59" s="568"/>
      <c r="I59" s="568"/>
    </row>
    <row r="60" spans="1:9" s="541" customFormat="1" ht="12.75">
      <c r="A60" s="385"/>
      <c r="B60" s="514"/>
      <c r="C60" s="385"/>
      <c r="D60" s="568"/>
      <c r="E60" s="568"/>
      <c r="F60" s="568"/>
      <c r="G60" s="568"/>
      <c r="H60" s="568"/>
      <c r="I60" s="568"/>
    </row>
    <row r="61" spans="1:9" s="541" customFormat="1" ht="12.75">
      <c r="A61" s="385"/>
      <c r="B61" s="514"/>
      <c r="C61" s="385"/>
      <c r="D61" s="568"/>
      <c r="E61" s="568"/>
      <c r="F61" s="568"/>
      <c r="G61" s="568"/>
      <c r="H61" s="568"/>
      <c r="I61" s="568"/>
    </row>
    <row r="62" spans="1:9" s="541" customFormat="1" ht="12.75">
      <c r="A62" s="385"/>
      <c r="B62" s="514"/>
      <c r="C62" s="385"/>
      <c r="D62" s="568"/>
      <c r="E62" s="568"/>
      <c r="F62" s="568"/>
      <c r="G62" s="568"/>
      <c r="H62" s="568"/>
      <c r="I62" s="568"/>
    </row>
    <row r="63" spans="1:9" s="541" customFormat="1" ht="12.75">
      <c r="A63" s="385"/>
      <c r="B63" s="514"/>
      <c r="C63" s="385"/>
      <c r="D63" s="568"/>
      <c r="E63" s="568"/>
      <c r="F63" s="568"/>
      <c r="G63" s="568"/>
      <c r="H63" s="568"/>
      <c r="I63" s="568"/>
    </row>
    <row r="64" spans="1:9" s="541" customFormat="1" ht="12.75">
      <c r="A64" s="385"/>
      <c r="B64" s="514"/>
      <c r="C64" s="385"/>
      <c r="D64" s="568"/>
      <c r="E64" s="568"/>
      <c r="F64" s="568"/>
      <c r="G64" s="568"/>
      <c r="H64" s="568"/>
      <c r="I64" s="568"/>
    </row>
    <row r="65" spans="1:9" s="541" customFormat="1" ht="12.75">
      <c r="A65" s="385"/>
      <c r="B65" s="514"/>
      <c r="C65" s="385"/>
      <c r="D65" s="568"/>
      <c r="E65" s="568"/>
      <c r="F65" s="568"/>
      <c r="G65" s="568"/>
      <c r="H65" s="568"/>
      <c r="I65" s="568"/>
    </row>
    <row r="66" spans="1:9" s="541" customFormat="1" ht="12.75">
      <c r="A66" s="385"/>
      <c r="B66" s="514"/>
      <c r="C66" s="385"/>
      <c r="D66" s="568"/>
      <c r="E66" s="568"/>
      <c r="F66" s="568"/>
      <c r="G66" s="568"/>
      <c r="H66" s="568"/>
      <c r="I66" s="568"/>
    </row>
    <row r="67" spans="1:9" s="541" customFormat="1" ht="12.75">
      <c r="A67" s="385"/>
      <c r="B67" s="514"/>
      <c r="C67" s="385"/>
      <c r="D67" s="568"/>
      <c r="E67" s="568"/>
      <c r="F67" s="568"/>
      <c r="G67" s="568"/>
      <c r="H67" s="568"/>
      <c r="I67" s="568"/>
    </row>
    <row r="68" spans="1:9" s="541" customFormat="1" ht="12.75">
      <c r="A68" s="385"/>
      <c r="B68" s="514"/>
      <c r="C68" s="385"/>
      <c r="D68" s="568"/>
      <c r="E68" s="568"/>
      <c r="F68" s="568"/>
      <c r="G68" s="568"/>
      <c r="H68" s="568"/>
      <c r="I68" s="568"/>
    </row>
    <row r="69" spans="1:9" s="541" customFormat="1" ht="12.75">
      <c r="A69" s="385"/>
      <c r="B69" s="514"/>
      <c r="C69" s="385"/>
      <c r="D69" s="568"/>
      <c r="E69" s="568"/>
      <c r="F69" s="568"/>
      <c r="G69" s="568"/>
      <c r="H69" s="568"/>
      <c r="I69" s="568"/>
    </row>
    <row r="70" spans="1:9" s="541" customFormat="1" ht="12.75">
      <c r="A70" s="385"/>
      <c r="B70" s="514"/>
      <c r="C70" s="385"/>
      <c r="D70" s="568"/>
      <c r="E70" s="568"/>
      <c r="F70" s="568"/>
      <c r="G70" s="568"/>
      <c r="H70" s="568"/>
      <c r="I70" s="568"/>
    </row>
    <row r="71" spans="1:9" s="541" customFormat="1" ht="12.75">
      <c r="A71" s="385"/>
      <c r="B71" s="514"/>
      <c r="C71" s="385"/>
      <c r="D71" s="568"/>
      <c r="E71" s="568"/>
      <c r="F71" s="568"/>
      <c r="G71" s="568"/>
      <c r="H71" s="568"/>
      <c r="I71" s="568"/>
    </row>
    <row r="72" spans="1:9" s="541" customFormat="1" ht="12.75">
      <c r="A72" s="385"/>
      <c r="B72" s="514"/>
      <c r="C72" s="385"/>
      <c r="D72" s="568"/>
      <c r="E72" s="568"/>
      <c r="F72" s="568"/>
      <c r="G72" s="568"/>
      <c r="H72" s="568"/>
      <c r="I72" s="568"/>
    </row>
    <row r="73" spans="1:9" s="541" customFormat="1" ht="12.75">
      <c r="A73" s="385"/>
      <c r="B73" s="514"/>
      <c r="C73" s="385"/>
      <c r="D73" s="568"/>
      <c r="E73" s="568"/>
      <c r="F73" s="568"/>
      <c r="G73" s="568"/>
      <c r="H73" s="568"/>
      <c r="I73" s="568"/>
    </row>
    <row r="74" spans="1:9" s="541" customFormat="1" ht="12.75">
      <c r="A74" s="385"/>
      <c r="B74" s="514"/>
      <c r="C74" s="385"/>
      <c r="D74" s="568"/>
      <c r="E74" s="568"/>
      <c r="F74" s="568"/>
      <c r="G74" s="568"/>
      <c r="H74" s="568"/>
      <c r="I74" s="568"/>
    </row>
    <row r="75" spans="1:9" s="541" customFormat="1" ht="12.75">
      <c r="A75" s="385"/>
      <c r="B75" s="514"/>
      <c r="C75" s="385"/>
      <c r="D75" s="568"/>
      <c r="E75" s="568"/>
      <c r="F75" s="568"/>
      <c r="G75" s="568"/>
      <c r="H75" s="568"/>
      <c r="I75" s="568"/>
    </row>
    <row r="76" spans="1:9" s="541" customFormat="1" ht="12.75">
      <c r="A76" s="385"/>
      <c r="B76" s="514"/>
      <c r="C76" s="385"/>
      <c r="D76" s="568"/>
      <c r="E76" s="568"/>
      <c r="F76" s="568"/>
      <c r="G76" s="568"/>
      <c r="H76" s="568"/>
      <c r="I76" s="568"/>
    </row>
    <row r="77" spans="1:9" s="541" customFormat="1" ht="12.75">
      <c r="A77" s="385"/>
      <c r="B77" s="514"/>
      <c r="C77" s="385"/>
      <c r="D77" s="568"/>
      <c r="E77" s="568"/>
      <c r="F77" s="568"/>
      <c r="G77" s="568"/>
      <c r="H77" s="568"/>
      <c r="I77" s="568"/>
    </row>
    <row r="78" spans="1:9" s="541" customFormat="1" ht="12.75">
      <c r="A78" s="385"/>
      <c r="B78" s="514"/>
      <c r="C78" s="385"/>
      <c r="D78" s="568"/>
      <c r="E78" s="568"/>
      <c r="F78" s="568"/>
      <c r="G78" s="568"/>
      <c r="H78" s="568"/>
      <c r="I78" s="568"/>
    </row>
    <row r="79" spans="1:9" s="541" customFormat="1" ht="12.75">
      <c r="A79" s="385"/>
      <c r="B79" s="514"/>
      <c r="C79" s="385"/>
      <c r="D79" s="568"/>
      <c r="E79" s="568"/>
      <c r="F79" s="568"/>
      <c r="G79" s="568"/>
      <c r="H79" s="568"/>
      <c r="I79" s="568"/>
    </row>
    <row r="80" spans="1:9" s="541" customFormat="1" ht="12.75">
      <c r="A80" s="385"/>
      <c r="B80" s="514"/>
      <c r="C80" s="385"/>
      <c r="D80" s="568"/>
      <c r="E80" s="568"/>
      <c r="F80" s="568"/>
      <c r="G80" s="568"/>
      <c r="H80" s="568"/>
      <c r="I80" s="568"/>
    </row>
    <row r="81" spans="1:9" s="541" customFormat="1" ht="12.75">
      <c r="A81" s="385"/>
      <c r="B81" s="514"/>
      <c r="C81" s="385"/>
      <c r="D81" s="568"/>
      <c r="E81" s="568"/>
      <c r="F81" s="568"/>
      <c r="G81" s="568"/>
      <c r="H81" s="568"/>
      <c r="I81" s="568"/>
    </row>
    <row r="82" spans="1:9" s="541" customFormat="1" ht="12.75">
      <c r="A82" s="385"/>
      <c r="B82" s="514"/>
      <c r="C82" s="385"/>
      <c r="D82" s="568"/>
      <c r="E82" s="568"/>
      <c r="F82" s="568"/>
      <c r="G82" s="568"/>
      <c r="H82" s="568"/>
      <c r="I82" s="568"/>
    </row>
    <row r="83" spans="1:9" s="541" customFormat="1" ht="12.75">
      <c r="A83" s="385"/>
      <c r="B83" s="514"/>
      <c r="C83" s="385"/>
      <c r="D83" s="568"/>
      <c r="E83" s="568"/>
      <c r="F83" s="568"/>
      <c r="G83" s="568"/>
      <c r="H83" s="568"/>
      <c r="I83" s="568"/>
    </row>
    <row r="84" spans="1:9" s="541" customFormat="1" ht="12.75">
      <c r="A84" s="385"/>
      <c r="B84" s="514"/>
      <c r="C84" s="385"/>
      <c r="D84" s="568"/>
      <c r="E84" s="568"/>
      <c r="F84" s="568"/>
      <c r="G84" s="568"/>
      <c r="H84" s="568"/>
      <c r="I84" s="568"/>
    </row>
    <row r="85" spans="1:9" s="541" customFormat="1" ht="12.75">
      <c r="A85" s="385"/>
      <c r="B85" s="514"/>
      <c r="C85" s="385"/>
      <c r="D85" s="568"/>
      <c r="E85" s="568"/>
      <c r="F85" s="568"/>
      <c r="G85" s="568"/>
      <c r="H85" s="568"/>
      <c r="I85" s="568"/>
    </row>
    <row r="86" spans="1:9" s="541" customFormat="1" ht="12.75">
      <c r="A86" s="385"/>
      <c r="B86" s="514"/>
      <c r="C86" s="385"/>
      <c r="D86" s="568"/>
      <c r="E86" s="568"/>
      <c r="F86" s="568"/>
      <c r="G86" s="568"/>
      <c r="H86" s="568"/>
      <c r="I86" s="568"/>
    </row>
    <row r="87" spans="1:9" s="541" customFormat="1" ht="12.75">
      <c r="A87" s="385"/>
      <c r="B87" s="514"/>
      <c r="C87" s="385"/>
      <c r="D87" s="568"/>
      <c r="E87" s="568"/>
      <c r="F87" s="568"/>
      <c r="G87" s="568"/>
      <c r="H87" s="568"/>
      <c r="I87" s="568"/>
    </row>
    <row r="88" spans="1:9" s="541" customFormat="1" ht="12.75">
      <c r="A88" s="385"/>
      <c r="B88" s="514"/>
      <c r="C88" s="385"/>
      <c r="D88" s="568"/>
      <c r="E88" s="568"/>
      <c r="F88" s="568"/>
      <c r="G88" s="568"/>
      <c r="H88" s="568"/>
      <c r="I88" s="568"/>
    </row>
    <row r="89" spans="1:9" s="541" customFormat="1" ht="12.75">
      <c r="A89" s="385"/>
      <c r="B89" s="514"/>
      <c r="C89" s="385"/>
      <c r="D89" s="568"/>
      <c r="E89" s="568"/>
      <c r="F89" s="568"/>
      <c r="G89" s="568"/>
      <c r="H89" s="568"/>
      <c r="I89" s="568"/>
    </row>
    <row r="90" spans="1:9" s="541" customFormat="1" ht="12.75">
      <c r="A90" s="385"/>
      <c r="B90" s="514"/>
      <c r="C90" s="385"/>
      <c r="D90" s="568"/>
      <c r="E90" s="568"/>
      <c r="F90" s="568"/>
      <c r="G90" s="568"/>
      <c r="H90" s="568"/>
      <c r="I90" s="568"/>
    </row>
    <row r="91" spans="1:9" s="541" customFormat="1" ht="12.75">
      <c r="A91" s="385"/>
      <c r="B91" s="514"/>
      <c r="C91" s="385"/>
      <c r="D91" s="568"/>
      <c r="E91" s="568"/>
      <c r="F91" s="568"/>
      <c r="G91" s="568"/>
      <c r="H91" s="568"/>
      <c r="I91" s="568"/>
    </row>
    <row r="92" spans="1:9" s="541" customFormat="1" ht="12.75">
      <c r="A92" s="385"/>
      <c r="B92" s="514"/>
      <c r="C92" s="385"/>
      <c r="D92" s="568"/>
      <c r="E92" s="568"/>
      <c r="F92" s="568"/>
      <c r="G92" s="568"/>
      <c r="H92" s="568"/>
      <c r="I92" s="568"/>
    </row>
    <row r="93" spans="1:9" s="541" customFormat="1" ht="12.75">
      <c r="A93" s="385"/>
      <c r="B93" s="514"/>
      <c r="C93" s="385"/>
      <c r="D93" s="568"/>
      <c r="E93" s="568"/>
      <c r="F93" s="568"/>
      <c r="G93" s="568"/>
      <c r="H93" s="568"/>
      <c r="I93" s="568"/>
    </row>
    <row r="94" spans="1:9" s="541" customFormat="1" ht="12.75">
      <c r="A94" s="385"/>
      <c r="B94" s="514"/>
      <c r="C94" s="385"/>
      <c r="D94" s="568"/>
      <c r="E94" s="568"/>
      <c r="F94" s="568"/>
      <c r="G94" s="568"/>
      <c r="H94" s="568"/>
      <c r="I94" s="568"/>
    </row>
    <row r="95" spans="1:9" s="541" customFormat="1" ht="12.75">
      <c r="A95" s="385"/>
      <c r="B95" s="514"/>
      <c r="C95" s="385"/>
      <c r="D95" s="568"/>
      <c r="E95" s="568"/>
      <c r="F95" s="568"/>
      <c r="G95" s="568"/>
      <c r="H95" s="568"/>
      <c r="I95" s="568"/>
    </row>
    <row r="96" spans="1:9" s="541" customFormat="1" ht="12.75">
      <c r="A96" s="385"/>
      <c r="B96" s="514"/>
      <c r="C96" s="385"/>
      <c r="D96" s="568"/>
      <c r="E96" s="568"/>
      <c r="F96" s="568"/>
      <c r="G96" s="568"/>
      <c r="H96" s="568"/>
      <c r="I96" s="568"/>
    </row>
    <row r="97" spans="1:9" s="541" customFormat="1" ht="12.75">
      <c r="A97" s="385"/>
      <c r="B97" s="514"/>
      <c r="C97" s="385"/>
      <c r="D97" s="568"/>
      <c r="E97" s="568"/>
      <c r="F97" s="568"/>
      <c r="G97" s="568"/>
      <c r="H97" s="568"/>
      <c r="I97" s="568"/>
    </row>
    <row r="98" spans="1:9" s="541" customFormat="1" ht="12.75">
      <c r="A98" s="385"/>
      <c r="B98" s="514"/>
      <c r="C98" s="385"/>
      <c r="D98" s="568"/>
      <c r="E98" s="568"/>
      <c r="F98" s="568"/>
      <c r="G98" s="568"/>
      <c r="H98" s="568"/>
      <c r="I98" s="568"/>
    </row>
    <row r="99" spans="1:9" s="541" customFormat="1" ht="12.75">
      <c r="A99" s="385"/>
      <c r="B99" s="514"/>
      <c r="C99" s="385"/>
      <c r="D99" s="568"/>
      <c r="E99" s="568"/>
      <c r="F99" s="568"/>
      <c r="G99" s="568"/>
      <c r="H99" s="568"/>
      <c r="I99" s="568"/>
    </row>
    <row r="100" spans="1:9" s="541" customFormat="1" ht="12.75">
      <c r="A100" s="385"/>
      <c r="B100" s="514"/>
      <c r="C100" s="385"/>
      <c r="D100" s="568"/>
      <c r="E100" s="568"/>
      <c r="F100" s="568"/>
      <c r="G100" s="568"/>
      <c r="H100" s="568"/>
      <c r="I100" s="568"/>
    </row>
    <row r="101" spans="1:9" s="541" customFormat="1" ht="12.75">
      <c r="A101" s="385"/>
      <c r="B101" s="514"/>
      <c r="C101" s="385"/>
      <c r="D101" s="568"/>
      <c r="E101" s="568"/>
      <c r="F101" s="568"/>
      <c r="G101" s="568"/>
      <c r="H101" s="568"/>
      <c r="I101" s="568"/>
    </row>
    <row r="102" spans="1:9" s="541" customFormat="1" ht="12.75">
      <c r="A102" s="385"/>
      <c r="B102" s="514"/>
      <c r="C102" s="385"/>
      <c r="D102" s="568"/>
      <c r="E102" s="568"/>
      <c r="F102" s="568"/>
      <c r="G102" s="568"/>
      <c r="H102" s="568"/>
      <c r="I102" s="568"/>
    </row>
    <row r="103" spans="1:9" s="541" customFormat="1" ht="12.75">
      <c r="A103" s="385"/>
      <c r="B103" s="514"/>
      <c r="C103" s="385"/>
      <c r="D103" s="568"/>
      <c r="E103" s="568"/>
      <c r="F103" s="568"/>
      <c r="G103" s="568"/>
      <c r="H103" s="568"/>
      <c r="I103" s="568"/>
    </row>
    <row r="104" spans="1:9" s="541" customFormat="1" ht="12.75">
      <c r="A104" s="385"/>
      <c r="B104" s="514"/>
      <c r="C104" s="385"/>
      <c r="D104" s="568"/>
      <c r="E104" s="568"/>
      <c r="F104" s="568"/>
      <c r="G104" s="568"/>
      <c r="H104" s="568"/>
      <c r="I104" s="568"/>
    </row>
    <row r="105" spans="1:9" s="541" customFormat="1" ht="12.75">
      <c r="A105" s="385"/>
      <c r="B105" s="514"/>
      <c r="C105" s="385"/>
      <c r="D105" s="568"/>
      <c r="E105" s="568"/>
      <c r="F105" s="568"/>
      <c r="G105" s="568"/>
      <c r="H105" s="568"/>
      <c r="I105" s="568"/>
    </row>
    <row r="106" spans="1:9" s="541" customFormat="1" ht="12.75">
      <c r="A106" s="385"/>
      <c r="B106" s="514"/>
      <c r="C106" s="385"/>
      <c r="D106" s="568"/>
      <c r="E106" s="568"/>
      <c r="F106" s="568"/>
      <c r="G106" s="568"/>
      <c r="H106" s="568"/>
      <c r="I106" s="568"/>
    </row>
    <row r="107" spans="1:9" s="541" customFormat="1" ht="12.75">
      <c r="A107" s="385"/>
      <c r="B107" s="514"/>
      <c r="C107" s="385"/>
      <c r="D107" s="568"/>
      <c r="E107" s="568"/>
      <c r="F107" s="568"/>
      <c r="G107" s="568"/>
      <c r="H107" s="568"/>
      <c r="I107" s="568"/>
    </row>
    <row r="108" spans="1:9" s="541" customFormat="1" ht="12.75">
      <c r="A108" s="385"/>
      <c r="B108" s="514"/>
      <c r="C108" s="385"/>
      <c r="D108" s="568"/>
      <c r="E108" s="568"/>
      <c r="F108" s="568"/>
      <c r="G108" s="568"/>
      <c r="H108" s="568"/>
      <c r="I108" s="568"/>
    </row>
    <row r="109" spans="1:9" s="541" customFormat="1" ht="12.75">
      <c r="A109" s="385"/>
      <c r="B109" s="514"/>
      <c r="C109" s="385"/>
      <c r="D109" s="568"/>
      <c r="E109" s="568"/>
      <c r="F109" s="568"/>
      <c r="G109" s="568"/>
      <c r="H109" s="568"/>
      <c r="I109" s="568"/>
    </row>
    <row r="110" spans="1:9" s="541" customFormat="1" ht="12.75">
      <c r="A110" s="385"/>
      <c r="B110" s="514"/>
      <c r="C110" s="385"/>
      <c r="D110" s="568"/>
      <c r="E110" s="568"/>
      <c r="F110" s="568"/>
      <c r="G110" s="568"/>
      <c r="H110" s="568"/>
      <c r="I110" s="568"/>
    </row>
    <row r="111" spans="1:9" s="541" customFormat="1" ht="12.75">
      <c r="A111" s="385"/>
      <c r="B111" s="514"/>
      <c r="C111" s="385"/>
      <c r="D111" s="568"/>
      <c r="E111" s="568"/>
      <c r="F111" s="568"/>
      <c r="G111" s="568"/>
      <c r="H111" s="568"/>
      <c r="I111" s="568"/>
    </row>
    <row r="112" spans="1:9" s="541" customFormat="1" ht="12.75">
      <c r="A112" s="385"/>
      <c r="B112" s="514"/>
      <c r="C112" s="385"/>
      <c r="D112" s="568"/>
      <c r="E112" s="568"/>
      <c r="F112" s="568"/>
      <c r="G112" s="568"/>
      <c r="H112" s="568"/>
      <c r="I112" s="568"/>
    </row>
    <row r="113" spans="1:9" s="541" customFormat="1" ht="12.75">
      <c r="A113" s="385"/>
      <c r="B113" s="514"/>
      <c r="C113" s="385"/>
      <c r="D113" s="568"/>
      <c r="E113" s="568"/>
      <c r="F113" s="568"/>
      <c r="G113" s="568"/>
      <c r="H113" s="568"/>
      <c r="I113" s="568"/>
    </row>
    <row r="114" spans="1:9" s="541" customFormat="1" ht="12.75">
      <c r="A114" s="385"/>
      <c r="B114" s="514"/>
      <c r="C114" s="385"/>
      <c r="D114" s="568"/>
      <c r="E114" s="568"/>
      <c r="F114" s="568"/>
      <c r="G114" s="568"/>
      <c r="H114" s="568"/>
      <c r="I114" s="568"/>
    </row>
    <row r="115" spans="1:9" s="541" customFormat="1" ht="12.75">
      <c r="A115" s="385"/>
      <c r="B115" s="514"/>
      <c r="C115" s="385"/>
      <c r="D115" s="568"/>
      <c r="E115" s="568"/>
      <c r="F115" s="568"/>
      <c r="G115" s="568"/>
      <c r="H115" s="568"/>
      <c r="I115" s="568"/>
    </row>
    <row r="116" spans="1:9" s="541" customFormat="1" ht="12.75">
      <c r="A116" s="385"/>
      <c r="B116" s="514"/>
      <c r="C116" s="385"/>
      <c r="D116" s="568"/>
      <c r="E116" s="568"/>
      <c r="F116" s="568"/>
      <c r="G116" s="568"/>
      <c r="H116" s="568"/>
      <c r="I116" s="568"/>
    </row>
    <row r="117" spans="1:9" s="541" customFormat="1" ht="12.75">
      <c r="A117" s="385"/>
      <c r="B117" s="514"/>
      <c r="C117" s="385"/>
      <c r="D117" s="568"/>
      <c r="E117" s="568"/>
      <c r="F117" s="568"/>
      <c r="G117" s="568"/>
      <c r="H117" s="568"/>
      <c r="I117" s="568"/>
    </row>
    <row r="118" spans="1:9" s="541" customFormat="1" ht="12.75">
      <c r="A118" s="385"/>
      <c r="B118" s="514"/>
      <c r="C118" s="385"/>
      <c r="D118" s="568"/>
      <c r="E118" s="568"/>
      <c r="F118" s="568"/>
      <c r="G118" s="568"/>
      <c r="H118" s="568"/>
      <c r="I118" s="568"/>
    </row>
    <row r="119" spans="1:9" s="541" customFormat="1" ht="12.75">
      <c r="A119" s="385"/>
      <c r="B119" s="514"/>
      <c r="C119" s="385"/>
      <c r="D119" s="568"/>
      <c r="E119" s="568"/>
      <c r="F119" s="568"/>
      <c r="G119" s="568"/>
      <c r="H119" s="568"/>
      <c r="I119" s="568"/>
    </row>
    <row r="120" spans="4:9" ht="12.75">
      <c r="D120" s="568"/>
      <c r="E120" s="568"/>
      <c r="F120" s="568"/>
      <c r="G120" s="568"/>
      <c r="H120" s="568"/>
      <c r="I120" s="568"/>
    </row>
    <row r="121" spans="4:9" ht="12.75">
      <c r="D121" s="568"/>
      <c r="E121" s="568"/>
      <c r="F121" s="568"/>
      <c r="G121" s="568"/>
      <c r="H121" s="568"/>
      <c r="I121" s="568"/>
    </row>
    <row r="122" spans="4:9" ht="12.75">
      <c r="D122" s="568"/>
      <c r="E122" s="568"/>
      <c r="F122" s="568"/>
      <c r="G122" s="568"/>
      <c r="H122" s="568"/>
      <c r="I122" s="568"/>
    </row>
    <row r="123" spans="4:9" ht="12.75">
      <c r="D123" s="568"/>
      <c r="E123" s="568"/>
      <c r="F123" s="568"/>
      <c r="G123" s="568"/>
      <c r="H123" s="568"/>
      <c r="I123" s="568"/>
    </row>
    <row r="124" spans="4:9" ht="12.75">
      <c r="D124" s="568"/>
      <c r="E124" s="568"/>
      <c r="F124" s="568"/>
      <c r="G124" s="568"/>
      <c r="H124" s="568"/>
      <c r="I124" s="568"/>
    </row>
    <row r="125" spans="4:9" ht="12.75">
      <c r="D125" s="568"/>
      <c r="E125" s="568"/>
      <c r="F125" s="568"/>
      <c r="G125" s="568"/>
      <c r="H125" s="568"/>
      <c r="I125" s="568"/>
    </row>
    <row r="126" spans="4:9" ht="12.75">
      <c r="D126" s="568"/>
      <c r="E126" s="568"/>
      <c r="F126" s="568"/>
      <c r="G126" s="568"/>
      <c r="H126" s="568"/>
      <c r="I126" s="568"/>
    </row>
    <row r="127" spans="4:9" ht="12.75">
      <c r="D127" s="568"/>
      <c r="E127" s="568"/>
      <c r="F127" s="568"/>
      <c r="G127" s="568"/>
      <c r="H127" s="568"/>
      <c r="I127" s="568"/>
    </row>
    <row r="128" spans="4:9" ht="12.75">
      <c r="D128" s="568"/>
      <c r="E128" s="568"/>
      <c r="F128" s="568"/>
      <c r="G128" s="568"/>
      <c r="H128" s="568"/>
      <c r="I128" s="568"/>
    </row>
    <row r="129" spans="4:9" ht="12.75">
      <c r="D129" s="568"/>
      <c r="E129" s="568"/>
      <c r="F129" s="568"/>
      <c r="G129" s="568"/>
      <c r="H129" s="568"/>
      <c r="I129" s="568"/>
    </row>
    <row r="130" spans="4:9" ht="12.75">
      <c r="D130" s="568"/>
      <c r="E130" s="568"/>
      <c r="F130" s="568"/>
      <c r="G130" s="568"/>
      <c r="H130" s="568"/>
      <c r="I130" s="568"/>
    </row>
    <row r="131" spans="4:9" ht="12.75">
      <c r="D131" s="568"/>
      <c r="E131" s="568"/>
      <c r="F131" s="568"/>
      <c r="G131" s="568"/>
      <c r="H131" s="568"/>
      <c r="I131" s="568"/>
    </row>
    <row r="132" spans="4:9" ht="12.75">
      <c r="D132" s="568"/>
      <c r="E132" s="568"/>
      <c r="F132" s="568"/>
      <c r="G132" s="568"/>
      <c r="H132" s="568"/>
      <c r="I132" s="568"/>
    </row>
    <row r="133" spans="4:9" ht="12.75">
      <c r="D133" s="568"/>
      <c r="E133" s="568"/>
      <c r="F133" s="568"/>
      <c r="G133" s="568"/>
      <c r="H133" s="568"/>
      <c r="I133" s="568"/>
    </row>
    <row r="134" spans="4:9" ht="12.75">
      <c r="D134" s="568"/>
      <c r="E134" s="568"/>
      <c r="F134" s="568"/>
      <c r="G134" s="568"/>
      <c r="H134" s="568"/>
      <c r="I134" s="568"/>
    </row>
    <row r="135" spans="4:9" ht="12.75">
      <c r="D135" s="568"/>
      <c r="E135" s="568"/>
      <c r="F135" s="568"/>
      <c r="G135" s="568"/>
      <c r="H135" s="568"/>
      <c r="I135" s="568"/>
    </row>
    <row r="136" spans="4:9" ht="12.75">
      <c r="D136" s="568"/>
      <c r="E136" s="568"/>
      <c r="F136" s="568"/>
      <c r="G136" s="568"/>
      <c r="H136" s="568"/>
      <c r="I136" s="568"/>
    </row>
    <row r="137" spans="4:9" ht="12.75">
      <c r="D137" s="568"/>
      <c r="E137" s="568"/>
      <c r="F137" s="568"/>
      <c r="G137" s="568"/>
      <c r="H137" s="568"/>
      <c r="I137" s="568"/>
    </row>
    <row r="138" spans="4:9" ht="12.75">
      <c r="D138" s="568"/>
      <c r="E138" s="568"/>
      <c r="F138" s="568"/>
      <c r="G138" s="568"/>
      <c r="H138" s="568"/>
      <c r="I138" s="568"/>
    </row>
    <row r="139" spans="4:9" ht="12.75">
      <c r="D139" s="568"/>
      <c r="E139" s="568"/>
      <c r="F139" s="568"/>
      <c r="G139" s="568"/>
      <c r="H139" s="568"/>
      <c r="I139" s="568"/>
    </row>
    <row r="140" spans="4:9" ht="12.75">
      <c r="D140" s="568"/>
      <c r="E140" s="568"/>
      <c r="F140" s="568"/>
      <c r="G140" s="568"/>
      <c r="H140" s="568"/>
      <c r="I140" s="568"/>
    </row>
    <row r="141" spans="4:9" ht="12.75">
      <c r="D141" s="568"/>
      <c r="E141" s="568"/>
      <c r="F141" s="568"/>
      <c r="G141" s="568"/>
      <c r="H141" s="568"/>
      <c r="I141" s="568"/>
    </row>
    <row r="142" spans="4:9" ht="12.75">
      <c r="D142" s="568"/>
      <c r="E142" s="568"/>
      <c r="F142" s="568"/>
      <c r="G142" s="568"/>
      <c r="H142" s="568"/>
      <c r="I142" s="568"/>
    </row>
    <row r="143" spans="4:9" ht="12.75">
      <c r="D143" s="568"/>
      <c r="E143" s="568"/>
      <c r="F143" s="568"/>
      <c r="G143" s="568"/>
      <c r="H143" s="568"/>
      <c r="I143" s="568"/>
    </row>
    <row r="144" spans="4:9" ht="12.75">
      <c r="D144" s="568"/>
      <c r="E144" s="568"/>
      <c r="F144" s="568"/>
      <c r="G144" s="568"/>
      <c r="H144" s="568"/>
      <c r="I144" s="568"/>
    </row>
    <row r="145" spans="4:9" ht="12.75">
      <c r="D145" s="568"/>
      <c r="E145" s="568"/>
      <c r="F145" s="568"/>
      <c r="G145" s="568"/>
      <c r="H145" s="568"/>
      <c r="I145" s="568"/>
    </row>
    <row r="146" spans="4:9" ht="12.75">
      <c r="D146" s="568"/>
      <c r="E146" s="568"/>
      <c r="F146" s="568"/>
      <c r="G146" s="568"/>
      <c r="H146" s="568"/>
      <c r="I146" s="568"/>
    </row>
    <row r="147" spans="4:9" ht="12.75">
      <c r="D147" s="568"/>
      <c r="E147" s="568"/>
      <c r="F147" s="568"/>
      <c r="G147" s="568"/>
      <c r="H147" s="568"/>
      <c r="I147" s="568"/>
    </row>
    <row r="148" spans="4:9" ht="12.75">
      <c r="D148" s="568"/>
      <c r="E148" s="568"/>
      <c r="F148" s="568"/>
      <c r="G148" s="568"/>
      <c r="H148" s="568"/>
      <c r="I148" s="568"/>
    </row>
    <row r="149" spans="4:9" ht="12.75">
      <c r="D149" s="568"/>
      <c r="E149" s="568"/>
      <c r="F149" s="568"/>
      <c r="G149" s="568"/>
      <c r="H149" s="568"/>
      <c r="I149" s="568"/>
    </row>
    <row r="150" spans="4:9" ht="12.75">
      <c r="D150" s="568"/>
      <c r="E150" s="568"/>
      <c r="F150" s="568"/>
      <c r="G150" s="568"/>
      <c r="H150" s="568"/>
      <c r="I150" s="568"/>
    </row>
    <row r="151" spans="4:9" ht="12.75">
      <c r="D151" s="568"/>
      <c r="E151" s="568"/>
      <c r="F151" s="568"/>
      <c r="G151" s="568"/>
      <c r="H151" s="568"/>
      <c r="I151" s="568"/>
    </row>
    <row r="152" spans="4:9" ht="12.75">
      <c r="D152" s="568"/>
      <c r="E152" s="568"/>
      <c r="F152" s="568"/>
      <c r="G152" s="568"/>
      <c r="H152" s="568"/>
      <c r="I152" s="568"/>
    </row>
    <row r="153" spans="4:9" ht="12.75">
      <c r="D153" s="568"/>
      <c r="E153" s="568"/>
      <c r="F153" s="568"/>
      <c r="G153" s="568"/>
      <c r="H153" s="568"/>
      <c r="I153" s="568"/>
    </row>
    <row r="154" spans="4:9" ht="12.75">
      <c r="D154" s="568"/>
      <c r="E154" s="568"/>
      <c r="F154" s="568"/>
      <c r="G154" s="568"/>
      <c r="H154" s="568"/>
      <c r="I154" s="568"/>
    </row>
    <row r="155" spans="4:9" ht="12.75">
      <c r="D155" s="568"/>
      <c r="E155" s="568"/>
      <c r="F155" s="568"/>
      <c r="G155" s="568"/>
      <c r="H155" s="568"/>
      <c r="I155" s="568"/>
    </row>
    <row r="156" spans="4:9" ht="12.75">
      <c r="D156" s="568"/>
      <c r="E156" s="568"/>
      <c r="F156" s="568"/>
      <c r="G156" s="568"/>
      <c r="H156" s="568"/>
      <c r="I156" s="568"/>
    </row>
    <row r="157" spans="4:9" ht="12.75">
      <c r="D157" s="568"/>
      <c r="E157" s="568"/>
      <c r="F157" s="568"/>
      <c r="G157" s="568"/>
      <c r="H157" s="568"/>
      <c r="I157" s="568"/>
    </row>
    <row r="158" spans="4:9" ht="12.75">
      <c r="D158" s="568"/>
      <c r="E158" s="568"/>
      <c r="F158" s="568"/>
      <c r="G158" s="568"/>
      <c r="H158" s="568"/>
      <c r="I158" s="568"/>
    </row>
    <row r="159" spans="4:9" ht="12.75">
      <c r="D159" s="568"/>
      <c r="E159" s="568"/>
      <c r="F159" s="568"/>
      <c r="G159" s="568"/>
      <c r="H159" s="568"/>
      <c r="I159" s="568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48" sqref="A48"/>
    </sheetView>
  </sheetViews>
  <sheetFormatPr defaultColWidth="10.28125" defaultRowHeight="12.75"/>
  <cols>
    <col min="1" max="1" width="37.8515625" style="569" customWidth="1"/>
    <col min="2" max="2" width="7.28125" style="570" customWidth="1"/>
    <col min="3" max="3" width="24.8515625" style="569" customWidth="1"/>
    <col min="4" max="4" width="19.421875" style="569" customWidth="1"/>
    <col min="5" max="5" width="18.7109375" style="569" customWidth="1"/>
    <col min="6" max="6" width="17.7109375" style="569" customWidth="1"/>
    <col min="7" max="16384" width="9.7109375" style="569" customWidth="1"/>
  </cols>
  <sheetData>
    <row r="1" spans="1:6" ht="15.75" customHeight="1">
      <c r="A1" s="571"/>
      <c r="B1" s="572"/>
      <c r="C1" s="571"/>
      <c r="D1" s="571"/>
      <c r="E1" s="571"/>
      <c r="F1" s="571"/>
    </row>
    <row r="2" spans="1:6" ht="12.75" customHeight="1">
      <c r="A2" s="573" t="s">
        <v>836</v>
      </c>
      <c r="B2" s="573"/>
      <c r="C2" s="573"/>
      <c r="D2" s="573"/>
      <c r="E2" s="573"/>
      <c r="F2" s="573"/>
    </row>
    <row r="3" spans="1:6" ht="12.75" customHeight="1">
      <c r="A3" s="573" t="s">
        <v>837</v>
      </c>
      <c r="B3" s="573"/>
      <c r="C3" s="573"/>
      <c r="D3" s="573"/>
      <c r="E3" s="573"/>
      <c r="F3" s="573"/>
    </row>
    <row r="4" spans="1:6" ht="12.75" customHeight="1">
      <c r="A4" s="574"/>
      <c r="B4" s="575"/>
      <c r="C4" s="574"/>
      <c r="D4" s="574"/>
      <c r="E4" s="574"/>
      <c r="F4" s="574"/>
    </row>
    <row r="5" spans="1:6" ht="12.75" customHeight="1">
      <c r="A5" s="576" t="s">
        <v>393</v>
      </c>
      <c r="B5" s="146" t="str">
        <f>'справка №1-БАЛАНС'!E3</f>
        <v>"Специализирани Бизнес Системи" АД</v>
      </c>
      <c r="C5" s="146"/>
      <c r="D5" s="577"/>
      <c r="E5" s="148" t="s">
        <v>3</v>
      </c>
      <c r="F5" s="578">
        <f>'справка №1-БАЛАНС'!H3</f>
        <v>121814067</v>
      </c>
    </row>
    <row r="6" spans="1:13" ht="15" customHeight="1">
      <c r="A6" s="579" t="s">
        <v>838</v>
      </c>
      <c r="B6" s="580" t="str">
        <f>+'справка №1-БАЛАНС'!E5</f>
        <v>От 01-01-2014 до 30-06-2014г.</v>
      </c>
      <c r="C6" s="580"/>
      <c r="D6" s="581"/>
      <c r="E6" s="150" t="s">
        <v>6</v>
      </c>
      <c r="F6" s="582" t="str">
        <f>'справка №1-БАЛАНС'!H4</f>
        <v> </v>
      </c>
      <c r="G6" s="581"/>
      <c r="H6" s="581"/>
      <c r="I6" s="581"/>
      <c r="J6" s="581"/>
      <c r="K6" s="581"/>
      <c r="L6" s="581"/>
      <c r="M6" s="581"/>
    </row>
    <row r="7" spans="2:13" s="583" customFormat="1" ht="15" customHeight="1">
      <c r="B7" s="370"/>
      <c r="C7" s="370"/>
      <c r="D7" s="584"/>
      <c r="E7" s="584"/>
      <c r="F7" s="585" t="s">
        <v>283</v>
      </c>
      <c r="G7" s="584"/>
      <c r="H7" s="584"/>
      <c r="I7" s="584"/>
      <c r="J7" s="584"/>
      <c r="K7" s="584"/>
      <c r="L7" s="584"/>
      <c r="M7" s="584"/>
    </row>
    <row r="8" spans="1:15" s="590" customFormat="1" ht="12.75">
      <c r="A8" s="586" t="s">
        <v>839</v>
      </c>
      <c r="B8" s="587" t="s">
        <v>12</v>
      </c>
      <c r="C8" s="588" t="s">
        <v>840</v>
      </c>
      <c r="D8" s="588" t="s">
        <v>841</v>
      </c>
      <c r="E8" s="588" t="s">
        <v>842</v>
      </c>
      <c r="F8" s="588" t="s">
        <v>843</v>
      </c>
      <c r="G8" s="589"/>
      <c r="H8" s="589"/>
      <c r="I8" s="589"/>
      <c r="J8" s="589"/>
      <c r="K8" s="589"/>
      <c r="L8" s="589"/>
      <c r="M8" s="589"/>
      <c r="N8" s="589"/>
      <c r="O8" s="589"/>
    </row>
    <row r="9" spans="1:6" s="590" customFormat="1" ht="12.75">
      <c r="A9" s="588" t="s">
        <v>18</v>
      </c>
      <c r="B9" s="587" t="s">
        <v>19</v>
      </c>
      <c r="C9" s="588">
        <v>1</v>
      </c>
      <c r="D9" s="588">
        <v>2</v>
      </c>
      <c r="E9" s="588">
        <v>3</v>
      </c>
      <c r="F9" s="588">
        <v>4</v>
      </c>
    </row>
    <row r="10" spans="1:6" ht="14.25" customHeight="1">
      <c r="A10" s="591" t="s">
        <v>844</v>
      </c>
      <c r="B10" s="592"/>
      <c r="C10" s="593"/>
      <c r="D10" s="593"/>
      <c r="E10" s="593"/>
      <c r="F10" s="593"/>
    </row>
    <row r="11" spans="1:6" ht="18" customHeight="1">
      <c r="A11" s="594" t="s">
        <v>845</v>
      </c>
      <c r="B11" s="595"/>
      <c r="C11" s="593"/>
      <c r="D11" s="593"/>
      <c r="E11" s="593"/>
      <c r="F11" s="593"/>
    </row>
    <row r="12" spans="1:6" ht="14.25" customHeight="1">
      <c r="A12" s="594" t="s">
        <v>846</v>
      </c>
      <c r="B12" s="595"/>
      <c r="C12" s="596">
        <v>300</v>
      </c>
      <c r="D12" s="596">
        <v>60</v>
      </c>
      <c r="E12" s="596"/>
      <c r="F12" s="597">
        <v>300</v>
      </c>
    </row>
    <row r="13" spans="1:6" ht="12.75">
      <c r="A13" s="594" t="s">
        <v>847</v>
      </c>
      <c r="B13" s="595"/>
      <c r="C13" s="596">
        <v>3</v>
      </c>
      <c r="D13" s="596">
        <v>50.49</v>
      </c>
      <c r="E13" s="596"/>
      <c r="F13" s="597">
        <v>0</v>
      </c>
    </row>
    <row r="14" spans="1:6" ht="12.75">
      <c r="A14" s="594" t="s">
        <v>848</v>
      </c>
      <c r="B14" s="595"/>
      <c r="C14" s="596">
        <v>5</v>
      </c>
      <c r="D14" s="596">
        <v>100</v>
      </c>
      <c r="E14" s="596"/>
      <c r="F14" s="597">
        <v>0</v>
      </c>
    </row>
    <row r="15" spans="1:6" ht="12.75">
      <c r="A15" s="594" t="s">
        <v>849</v>
      </c>
      <c r="B15" s="595"/>
      <c r="C15" s="596">
        <v>5</v>
      </c>
      <c r="D15" s="596">
        <v>100</v>
      </c>
      <c r="E15" s="596"/>
      <c r="F15" s="597">
        <v>0</v>
      </c>
    </row>
    <row r="16" spans="1:6" ht="12.75">
      <c r="A16" s="594" t="s">
        <v>850</v>
      </c>
      <c r="B16" s="595"/>
      <c r="C16" s="596">
        <v>14</v>
      </c>
      <c r="D16" s="596">
        <v>70</v>
      </c>
      <c r="E16" s="596"/>
      <c r="F16" s="597">
        <v>0</v>
      </c>
    </row>
    <row r="17" spans="1:6" ht="12.75">
      <c r="A17" s="594" t="s">
        <v>851</v>
      </c>
      <c r="B17" s="595"/>
      <c r="C17" s="596">
        <v>79</v>
      </c>
      <c r="D17" s="596">
        <v>79</v>
      </c>
      <c r="E17" s="596"/>
      <c r="F17" s="597">
        <v>0</v>
      </c>
    </row>
    <row r="18" spans="1:6" ht="12.75">
      <c r="A18" s="594" t="s">
        <v>852</v>
      </c>
      <c r="B18" s="595"/>
      <c r="C18" s="596">
        <v>5</v>
      </c>
      <c r="D18" s="596">
        <v>100</v>
      </c>
      <c r="E18" s="596"/>
      <c r="F18" s="597">
        <f>C18-E18</f>
        <v>5</v>
      </c>
    </row>
    <row r="19" spans="1:6" ht="12.75">
      <c r="A19" s="594">
        <v>8</v>
      </c>
      <c r="B19" s="598"/>
      <c r="C19" s="596"/>
      <c r="D19" s="596"/>
      <c r="E19" s="596"/>
      <c r="F19" s="597"/>
    </row>
    <row r="20" spans="1:6" ht="12.75">
      <c r="A20" s="594">
        <v>9</v>
      </c>
      <c r="B20" s="595"/>
      <c r="C20" s="596"/>
      <c r="D20" s="596"/>
      <c r="E20" s="596"/>
      <c r="F20" s="597">
        <f aca="true" t="shared" si="0" ref="F20:F26">C20-E20</f>
        <v>0</v>
      </c>
    </row>
    <row r="21" spans="1:6" ht="12.75">
      <c r="A21" s="594">
        <v>10</v>
      </c>
      <c r="B21" s="595"/>
      <c r="C21" s="596"/>
      <c r="D21" s="596"/>
      <c r="E21" s="596"/>
      <c r="F21" s="597">
        <f t="shared" si="0"/>
        <v>0</v>
      </c>
    </row>
    <row r="22" spans="1:6" ht="12.75">
      <c r="A22" s="594">
        <v>11</v>
      </c>
      <c r="B22" s="595"/>
      <c r="C22" s="596"/>
      <c r="D22" s="596"/>
      <c r="E22" s="596"/>
      <c r="F22" s="597">
        <f t="shared" si="0"/>
        <v>0</v>
      </c>
    </row>
    <row r="23" spans="1:6" ht="12.75">
      <c r="A23" s="594">
        <v>12</v>
      </c>
      <c r="B23" s="595"/>
      <c r="C23" s="596"/>
      <c r="D23" s="596"/>
      <c r="E23" s="596"/>
      <c r="F23" s="597">
        <f t="shared" si="0"/>
        <v>0</v>
      </c>
    </row>
    <row r="24" spans="1:6" ht="12.75">
      <c r="A24" s="594">
        <v>13</v>
      </c>
      <c r="B24" s="595"/>
      <c r="C24" s="596"/>
      <c r="D24" s="596"/>
      <c r="E24" s="596"/>
      <c r="F24" s="597">
        <f t="shared" si="0"/>
        <v>0</v>
      </c>
    </row>
    <row r="25" spans="1:6" ht="12" customHeight="1">
      <c r="A25" s="594">
        <v>14</v>
      </c>
      <c r="B25" s="595"/>
      <c r="C25" s="596"/>
      <c r="D25" s="596"/>
      <c r="E25" s="596"/>
      <c r="F25" s="597">
        <f t="shared" si="0"/>
        <v>0</v>
      </c>
    </row>
    <row r="26" spans="1:6" ht="12.75">
      <c r="A26" s="594">
        <v>15</v>
      </c>
      <c r="B26" s="595"/>
      <c r="C26" s="596"/>
      <c r="D26" s="596"/>
      <c r="E26" s="596"/>
      <c r="F26" s="597">
        <f t="shared" si="0"/>
        <v>0</v>
      </c>
    </row>
    <row r="27" spans="1:16" ht="11.25" customHeight="1">
      <c r="A27" s="599" t="s">
        <v>578</v>
      </c>
      <c r="B27" s="600" t="s">
        <v>853</v>
      </c>
      <c r="C27" s="593">
        <f>SUM(C12:C26)</f>
        <v>411</v>
      </c>
      <c r="D27" s="593"/>
      <c r="E27" s="593">
        <f>SUM(E12:E26)</f>
        <v>0</v>
      </c>
      <c r="F27" s="601">
        <f>SUM(F12:F26)</f>
        <v>305</v>
      </c>
      <c r="G27" s="602"/>
      <c r="H27" s="602"/>
      <c r="I27" s="602"/>
      <c r="J27" s="602"/>
      <c r="K27" s="602"/>
      <c r="L27" s="602"/>
      <c r="M27" s="602"/>
      <c r="N27" s="602"/>
      <c r="O27" s="602"/>
      <c r="P27" s="602"/>
    </row>
    <row r="28" spans="1:6" ht="16.5" customHeight="1">
      <c r="A28" s="594" t="s">
        <v>854</v>
      </c>
      <c r="B28" s="598"/>
      <c r="C28" s="593"/>
      <c r="D28" s="593"/>
      <c r="E28" s="593"/>
      <c r="F28" s="601"/>
    </row>
    <row r="29" spans="1:6" ht="12.75">
      <c r="A29" s="594" t="s">
        <v>554</v>
      </c>
      <c r="B29" s="598"/>
      <c r="C29" s="596"/>
      <c r="D29" s="596"/>
      <c r="E29" s="596"/>
      <c r="F29" s="597">
        <f aca="true" t="shared" si="1" ref="F29:F43">C29-E29</f>
        <v>0</v>
      </c>
    </row>
    <row r="30" spans="1:6" ht="12.75">
      <c r="A30" s="594" t="s">
        <v>557</v>
      </c>
      <c r="B30" s="598"/>
      <c r="C30" s="596"/>
      <c r="D30" s="596"/>
      <c r="E30" s="596"/>
      <c r="F30" s="597">
        <f t="shared" si="1"/>
        <v>0</v>
      </c>
    </row>
    <row r="31" spans="1:6" ht="12.75">
      <c r="A31" s="594" t="s">
        <v>560</v>
      </c>
      <c r="B31" s="598"/>
      <c r="C31" s="596"/>
      <c r="D31" s="596"/>
      <c r="E31" s="596"/>
      <c r="F31" s="597">
        <f t="shared" si="1"/>
        <v>0</v>
      </c>
    </row>
    <row r="32" spans="1:6" ht="12.75">
      <c r="A32" s="594" t="s">
        <v>563</v>
      </c>
      <c r="B32" s="598"/>
      <c r="C32" s="596"/>
      <c r="D32" s="596"/>
      <c r="E32" s="596"/>
      <c r="F32" s="597">
        <f t="shared" si="1"/>
        <v>0</v>
      </c>
    </row>
    <row r="33" spans="1:6" ht="12.75">
      <c r="A33" s="594">
        <v>5</v>
      </c>
      <c r="B33" s="595"/>
      <c r="C33" s="596"/>
      <c r="D33" s="596"/>
      <c r="E33" s="596"/>
      <c r="F33" s="597">
        <f t="shared" si="1"/>
        <v>0</v>
      </c>
    </row>
    <row r="34" spans="1:6" ht="12.75">
      <c r="A34" s="594">
        <v>6</v>
      </c>
      <c r="B34" s="595"/>
      <c r="C34" s="596"/>
      <c r="D34" s="596"/>
      <c r="E34" s="596"/>
      <c r="F34" s="597">
        <f t="shared" si="1"/>
        <v>0</v>
      </c>
    </row>
    <row r="35" spans="1:6" ht="12.75">
      <c r="A35" s="594">
        <v>7</v>
      </c>
      <c r="B35" s="595"/>
      <c r="C35" s="596"/>
      <c r="D35" s="596"/>
      <c r="E35" s="596"/>
      <c r="F35" s="597">
        <f t="shared" si="1"/>
        <v>0</v>
      </c>
    </row>
    <row r="36" spans="1:6" ht="12.75">
      <c r="A36" s="594">
        <v>8</v>
      </c>
      <c r="B36" s="595"/>
      <c r="C36" s="596"/>
      <c r="D36" s="596"/>
      <c r="E36" s="596"/>
      <c r="F36" s="597">
        <f t="shared" si="1"/>
        <v>0</v>
      </c>
    </row>
    <row r="37" spans="1:6" ht="12.75">
      <c r="A37" s="594">
        <v>9</v>
      </c>
      <c r="B37" s="595"/>
      <c r="C37" s="596"/>
      <c r="D37" s="596"/>
      <c r="E37" s="596"/>
      <c r="F37" s="597">
        <f t="shared" si="1"/>
        <v>0</v>
      </c>
    </row>
    <row r="38" spans="1:6" ht="12.75">
      <c r="A38" s="594">
        <v>10</v>
      </c>
      <c r="B38" s="595"/>
      <c r="C38" s="596"/>
      <c r="D38" s="596"/>
      <c r="E38" s="596"/>
      <c r="F38" s="597">
        <f t="shared" si="1"/>
        <v>0</v>
      </c>
    </row>
    <row r="39" spans="1:6" ht="12.75">
      <c r="A39" s="594">
        <v>11</v>
      </c>
      <c r="B39" s="595"/>
      <c r="C39" s="596"/>
      <c r="D39" s="596"/>
      <c r="E39" s="596"/>
      <c r="F39" s="597">
        <f t="shared" si="1"/>
        <v>0</v>
      </c>
    </row>
    <row r="40" spans="1:6" ht="12.75">
      <c r="A40" s="594">
        <v>12</v>
      </c>
      <c r="B40" s="595"/>
      <c r="C40" s="596"/>
      <c r="D40" s="596"/>
      <c r="E40" s="596"/>
      <c r="F40" s="597">
        <f t="shared" si="1"/>
        <v>0</v>
      </c>
    </row>
    <row r="41" spans="1:6" ht="12.75">
      <c r="A41" s="594">
        <v>13</v>
      </c>
      <c r="B41" s="595"/>
      <c r="C41" s="596"/>
      <c r="D41" s="596"/>
      <c r="E41" s="596"/>
      <c r="F41" s="597">
        <f t="shared" si="1"/>
        <v>0</v>
      </c>
    </row>
    <row r="42" spans="1:6" ht="12" customHeight="1">
      <c r="A42" s="594">
        <v>14</v>
      </c>
      <c r="B42" s="595"/>
      <c r="C42" s="596"/>
      <c r="D42" s="596"/>
      <c r="E42" s="596"/>
      <c r="F42" s="597">
        <f t="shared" si="1"/>
        <v>0</v>
      </c>
    </row>
    <row r="43" spans="1:6" ht="12.75">
      <c r="A43" s="594">
        <v>15</v>
      </c>
      <c r="B43" s="595"/>
      <c r="C43" s="596"/>
      <c r="D43" s="596"/>
      <c r="E43" s="596"/>
      <c r="F43" s="597">
        <f t="shared" si="1"/>
        <v>0</v>
      </c>
    </row>
    <row r="44" spans="1:16" ht="15" customHeight="1">
      <c r="A44" s="599" t="s">
        <v>832</v>
      </c>
      <c r="B44" s="600" t="s">
        <v>855</v>
      </c>
      <c r="C44" s="593">
        <f>SUM(C29:C43)</f>
        <v>0</v>
      </c>
      <c r="D44" s="593"/>
      <c r="E44" s="593">
        <f>SUM(E29:E43)</f>
        <v>0</v>
      </c>
      <c r="F44" s="601">
        <f>SUM(F29:F43)</f>
        <v>0</v>
      </c>
      <c r="G44" s="602"/>
      <c r="H44" s="602"/>
      <c r="I44" s="602"/>
      <c r="J44" s="602"/>
      <c r="K44" s="602"/>
      <c r="L44" s="602"/>
      <c r="M44" s="602"/>
      <c r="N44" s="602"/>
      <c r="O44" s="602"/>
      <c r="P44" s="602"/>
    </row>
    <row r="45" spans="1:6" ht="12.75" customHeight="1">
      <c r="A45" s="594" t="s">
        <v>856</v>
      </c>
      <c r="B45" s="598"/>
      <c r="C45" s="593"/>
      <c r="D45" s="593"/>
      <c r="E45" s="593"/>
      <c r="F45" s="601"/>
    </row>
    <row r="46" spans="1:6" ht="12.75">
      <c r="A46" s="594" t="s">
        <v>554</v>
      </c>
      <c r="B46" s="598"/>
      <c r="C46" s="596"/>
      <c r="D46" s="596"/>
      <c r="E46" s="596"/>
      <c r="F46" s="597">
        <v>0</v>
      </c>
    </row>
    <row r="47" spans="1:6" ht="12.75">
      <c r="A47" s="594" t="s">
        <v>857</v>
      </c>
      <c r="B47" s="598"/>
      <c r="C47" s="596">
        <v>2</v>
      </c>
      <c r="D47" s="596">
        <v>25</v>
      </c>
      <c r="E47" s="596"/>
      <c r="F47" s="597">
        <v>0</v>
      </c>
    </row>
    <row r="48" spans="1:6" ht="12.75">
      <c r="A48" s="594" t="s">
        <v>858</v>
      </c>
      <c r="B48" s="598"/>
      <c r="C48" s="596">
        <v>25</v>
      </c>
      <c r="D48" s="596">
        <v>49</v>
      </c>
      <c r="E48" s="596"/>
      <c r="F48" s="597">
        <v>0</v>
      </c>
    </row>
    <row r="49" spans="1:6" ht="12.75">
      <c r="A49" s="594" t="s">
        <v>563</v>
      </c>
      <c r="B49" s="598"/>
      <c r="C49" s="596"/>
      <c r="D49" s="596"/>
      <c r="E49" s="596"/>
      <c r="F49" s="597">
        <f aca="true" t="shared" si="2" ref="F49:F60">C49-E49</f>
        <v>0</v>
      </c>
    </row>
    <row r="50" spans="1:6" ht="12.75">
      <c r="A50" s="594">
        <v>5</v>
      </c>
      <c r="B50" s="595"/>
      <c r="C50" s="596"/>
      <c r="D50" s="596"/>
      <c r="E50" s="596"/>
      <c r="F50" s="597">
        <f t="shared" si="2"/>
        <v>0</v>
      </c>
    </row>
    <row r="51" spans="1:6" ht="12.75">
      <c r="A51" s="594">
        <v>6</v>
      </c>
      <c r="B51" s="595"/>
      <c r="C51" s="596"/>
      <c r="D51" s="596"/>
      <c r="E51" s="596"/>
      <c r="F51" s="597">
        <f t="shared" si="2"/>
        <v>0</v>
      </c>
    </row>
    <row r="52" spans="1:6" ht="12.75">
      <c r="A52" s="594">
        <v>7</v>
      </c>
      <c r="B52" s="595"/>
      <c r="C52" s="596"/>
      <c r="D52" s="596"/>
      <c r="E52" s="596"/>
      <c r="F52" s="597">
        <f t="shared" si="2"/>
        <v>0</v>
      </c>
    </row>
    <row r="53" spans="1:6" ht="12.75">
      <c r="A53" s="594">
        <v>8</v>
      </c>
      <c r="B53" s="595"/>
      <c r="C53" s="596"/>
      <c r="D53" s="596"/>
      <c r="E53" s="596"/>
      <c r="F53" s="597">
        <f t="shared" si="2"/>
        <v>0</v>
      </c>
    </row>
    <row r="54" spans="1:6" ht="12.75">
      <c r="A54" s="594">
        <v>9</v>
      </c>
      <c r="B54" s="595"/>
      <c r="C54" s="596"/>
      <c r="D54" s="596"/>
      <c r="E54" s="596"/>
      <c r="F54" s="597">
        <f t="shared" si="2"/>
        <v>0</v>
      </c>
    </row>
    <row r="55" spans="1:6" ht="12.75">
      <c r="A55" s="594">
        <v>10</v>
      </c>
      <c r="B55" s="595"/>
      <c r="C55" s="596"/>
      <c r="D55" s="596"/>
      <c r="E55" s="596"/>
      <c r="F55" s="597">
        <f t="shared" si="2"/>
        <v>0</v>
      </c>
    </row>
    <row r="56" spans="1:6" ht="12.75">
      <c r="A56" s="594">
        <v>11</v>
      </c>
      <c r="B56" s="595"/>
      <c r="C56" s="596"/>
      <c r="D56" s="596"/>
      <c r="E56" s="596"/>
      <c r="F56" s="597">
        <f t="shared" si="2"/>
        <v>0</v>
      </c>
    </row>
    <row r="57" spans="1:6" ht="12.75">
      <c r="A57" s="594">
        <v>12</v>
      </c>
      <c r="B57" s="595"/>
      <c r="C57" s="596"/>
      <c r="D57" s="596"/>
      <c r="E57" s="596"/>
      <c r="F57" s="597">
        <f t="shared" si="2"/>
        <v>0</v>
      </c>
    </row>
    <row r="58" spans="1:6" ht="12.75">
      <c r="A58" s="594">
        <v>13</v>
      </c>
      <c r="B58" s="595"/>
      <c r="C58" s="596"/>
      <c r="D58" s="596"/>
      <c r="E58" s="596"/>
      <c r="F58" s="597">
        <f t="shared" si="2"/>
        <v>0</v>
      </c>
    </row>
    <row r="59" spans="1:6" ht="12" customHeight="1">
      <c r="A59" s="594">
        <v>14</v>
      </c>
      <c r="B59" s="595"/>
      <c r="C59" s="596"/>
      <c r="D59" s="596"/>
      <c r="E59" s="596"/>
      <c r="F59" s="597">
        <f t="shared" si="2"/>
        <v>0</v>
      </c>
    </row>
    <row r="60" spans="1:6" ht="12.75">
      <c r="A60" s="594">
        <v>15</v>
      </c>
      <c r="B60" s="595"/>
      <c r="C60" s="596"/>
      <c r="D60" s="596"/>
      <c r="E60" s="596"/>
      <c r="F60" s="597">
        <f t="shared" si="2"/>
        <v>0</v>
      </c>
    </row>
    <row r="61" spans="1:16" ht="12" customHeight="1">
      <c r="A61" s="599" t="s">
        <v>859</v>
      </c>
      <c r="B61" s="600" t="s">
        <v>860</v>
      </c>
      <c r="C61" s="593">
        <f>SUM(C46:C60)</f>
        <v>27</v>
      </c>
      <c r="D61" s="593"/>
      <c r="E61" s="593">
        <f>SUM(E46:E60)</f>
        <v>0</v>
      </c>
      <c r="F61" s="601">
        <f>SUM(F46:F60)</f>
        <v>0</v>
      </c>
      <c r="G61" s="602"/>
      <c r="H61" s="602"/>
      <c r="I61" s="602"/>
      <c r="J61" s="602"/>
      <c r="K61" s="602"/>
      <c r="L61" s="602"/>
      <c r="M61" s="602"/>
      <c r="N61" s="602"/>
      <c r="O61" s="602"/>
      <c r="P61" s="602"/>
    </row>
    <row r="62" spans="1:6" ht="18.75" customHeight="1">
      <c r="A62" s="594" t="s">
        <v>861</v>
      </c>
      <c r="B62" s="598"/>
      <c r="C62" s="593"/>
      <c r="D62" s="593"/>
      <c r="E62" s="593"/>
      <c r="F62" s="601"/>
    </row>
    <row r="63" spans="1:6" ht="12.75">
      <c r="A63" s="594" t="s">
        <v>862</v>
      </c>
      <c r="B63" s="598"/>
      <c r="C63" s="596">
        <v>1</v>
      </c>
      <c r="D63" s="596">
        <v>15</v>
      </c>
      <c r="E63" s="596"/>
      <c r="F63" s="597">
        <v>0</v>
      </c>
    </row>
    <row r="64" spans="1:6" ht="12.75">
      <c r="A64" s="594">
        <v>2</v>
      </c>
      <c r="B64" s="598"/>
      <c r="C64" s="596"/>
      <c r="D64" s="596"/>
      <c r="E64" s="596"/>
      <c r="F64" s="597">
        <f aca="true" t="shared" si="3" ref="F64:F77">C64-E64</f>
        <v>0</v>
      </c>
    </row>
    <row r="65" spans="1:6" ht="12.75">
      <c r="A65" s="594">
        <v>3</v>
      </c>
      <c r="B65" s="598"/>
      <c r="C65" s="596"/>
      <c r="D65" s="596"/>
      <c r="E65" s="596"/>
      <c r="F65" s="597">
        <f t="shared" si="3"/>
        <v>0</v>
      </c>
    </row>
    <row r="66" spans="1:6" ht="12.75">
      <c r="A66" s="594" t="s">
        <v>563</v>
      </c>
      <c r="B66" s="598"/>
      <c r="C66" s="596"/>
      <c r="D66" s="596"/>
      <c r="E66" s="596"/>
      <c r="F66" s="597">
        <f t="shared" si="3"/>
        <v>0</v>
      </c>
    </row>
    <row r="67" spans="1:6" ht="12.75">
      <c r="A67" s="594">
        <v>5</v>
      </c>
      <c r="B67" s="595"/>
      <c r="C67" s="596"/>
      <c r="D67" s="596"/>
      <c r="E67" s="596"/>
      <c r="F67" s="597">
        <f t="shared" si="3"/>
        <v>0</v>
      </c>
    </row>
    <row r="68" spans="1:6" ht="12.75">
      <c r="A68" s="594">
        <v>6</v>
      </c>
      <c r="B68" s="595"/>
      <c r="C68" s="596"/>
      <c r="D68" s="596"/>
      <c r="E68" s="596"/>
      <c r="F68" s="597">
        <f t="shared" si="3"/>
        <v>0</v>
      </c>
    </row>
    <row r="69" spans="1:6" ht="12.75">
      <c r="A69" s="594">
        <v>7</v>
      </c>
      <c r="B69" s="595"/>
      <c r="C69" s="596"/>
      <c r="D69" s="596"/>
      <c r="E69" s="596"/>
      <c r="F69" s="597">
        <f t="shared" si="3"/>
        <v>0</v>
      </c>
    </row>
    <row r="70" spans="1:6" ht="12.75">
      <c r="A70" s="594">
        <v>8</v>
      </c>
      <c r="B70" s="595"/>
      <c r="C70" s="596"/>
      <c r="D70" s="596"/>
      <c r="E70" s="596"/>
      <c r="F70" s="597">
        <f t="shared" si="3"/>
        <v>0</v>
      </c>
    </row>
    <row r="71" spans="1:6" ht="12.75">
      <c r="A71" s="594">
        <v>9</v>
      </c>
      <c r="B71" s="595"/>
      <c r="C71" s="596"/>
      <c r="D71" s="596"/>
      <c r="E71" s="596"/>
      <c r="F71" s="597">
        <f t="shared" si="3"/>
        <v>0</v>
      </c>
    </row>
    <row r="72" spans="1:6" ht="12.75">
      <c r="A72" s="594">
        <v>10</v>
      </c>
      <c r="B72" s="595"/>
      <c r="C72" s="596"/>
      <c r="D72" s="596"/>
      <c r="E72" s="596"/>
      <c r="F72" s="597">
        <f t="shared" si="3"/>
        <v>0</v>
      </c>
    </row>
    <row r="73" spans="1:6" ht="12.75">
      <c r="A73" s="594">
        <v>11</v>
      </c>
      <c r="B73" s="595"/>
      <c r="C73" s="596"/>
      <c r="D73" s="596"/>
      <c r="E73" s="596"/>
      <c r="F73" s="597">
        <f t="shared" si="3"/>
        <v>0</v>
      </c>
    </row>
    <row r="74" spans="1:6" ht="12.75">
      <c r="A74" s="594">
        <v>12</v>
      </c>
      <c r="B74" s="595"/>
      <c r="C74" s="596"/>
      <c r="D74" s="596"/>
      <c r="E74" s="596"/>
      <c r="F74" s="597">
        <f t="shared" si="3"/>
        <v>0</v>
      </c>
    </row>
    <row r="75" spans="1:6" ht="12.75">
      <c r="A75" s="594">
        <v>13</v>
      </c>
      <c r="B75" s="595"/>
      <c r="C75" s="596"/>
      <c r="D75" s="596"/>
      <c r="E75" s="596"/>
      <c r="F75" s="597">
        <f t="shared" si="3"/>
        <v>0</v>
      </c>
    </row>
    <row r="76" spans="1:6" ht="12" customHeight="1">
      <c r="A76" s="594">
        <v>14</v>
      </c>
      <c r="B76" s="595"/>
      <c r="C76" s="596"/>
      <c r="D76" s="596"/>
      <c r="E76" s="596"/>
      <c r="F76" s="597">
        <f t="shared" si="3"/>
        <v>0</v>
      </c>
    </row>
    <row r="77" spans="1:6" ht="12.75">
      <c r="A77" s="594">
        <v>15</v>
      </c>
      <c r="B77" s="595"/>
      <c r="C77" s="596"/>
      <c r="D77" s="596"/>
      <c r="E77" s="596"/>
      <c r="F77" s="597">
        <f t="shared" si="3"/>
        <v>0</v>
      </c>
    </row>
    <row r="78" spans="1:16" ht="14.25" customHeight="1">
      <c r="A78" s="599" t="s">
        <v>595</v>
      </c>
      <c r="B78" s="600" t="s">
        <v>863</v>
      </c>
      <c r="C78" s="593">
        <f>SUM(C63:C77)</f>
        <v>1</v>
      </c>
      <c r="D78" s="593"/>
      <c r="E78" s="593">
        <f>SUM(E63:E77)</f>
        <v>0</v>
      </c>
      <c r="F78" s="601">
        <f>SUM(F63:F77)</f>
        <v>0</v>
      </c>
      <c r="G78" s="602"/>
      <c r="H78" s="602"/>
      <c r="I78" s="602"/>
      <c r="J78" s="602"/>
      <c r="K78" s="602"/>
      <c r="L78" s="602"/>
      <c r="M78" s="602"/>
      <c r="N78" s="602"/>
      <c r="O78" s="602"/>
      <c r="P78" s="602"/>
    </row>
    <row r="79" spans="1:16" ht="20.25" customHeight="1">
      <c r="A79" s="603" t="s">
        <v>864</v>
      </c>
      <c r="B79" s="600" t="s">
        <v>865</v>
      </c>
      <c r="C79" s="593">
        <f>C78+C61+C44+C27</f>
        <v>439</v>
      </c>
      <c r="D79" s="593"/>
      <c r="E79" s="593">
        <f>E78+E61+E44+E27</f>
        <v>0</v>
      </c>
      <c r="F79" s="601">
        <f>F78+F61+F44+F27</f>
        <v>305</v>
      </c>
      <c r="G79" s="602"/>
      <c r="H79" s="602"/>
      <c r="I79" s="602"/>
      <c r="J79" s="602"/>
      <c r="K79" s="602"/>
      <c r="L79" s="602"/>
      <c r="M79" s="602"/>
      <c r="N79" s="602"/>
      <c r="O79" s="602"/>
      <c r="P79" s="602"/>
    </row>
    <row r="80" spans="1:6" ht="15" customHeight="1">
      <c r="A80" s="591" t="s">
        <v>866</v>
      </c>
      <c r="B80" s="600"/>
      <c r="C80" s="593"/>
      <c r="D80" s="593"/>
      <c r="E80" s="593"/>
      <c r="F80" s="601"/>
    </row>
    <row r="81" spans="1:6" ht="14.25" customHeight="1">
      <c r="A81" s="594" t="s">
        <v>845</v>
      </c>
      <c r="B81" s="598"/>
      <c r="C81" s="593"/>
      <c r="D81" s="593"/>
      <c r="E81" s="593"/>
      <c r="F81" s="601"/>
    </row>
    <row r="82" spans="1:6" ht="12.75">
      <c r="A82" s="594" t="s">
        <v>867</v>
      </c>
      <c r="B82" s="598"/>
      <c r="C82" s="596">
        <v>21</v>
      </c>
      <c r="D82" s="596">
        <v>97</v>
      </c>
      <c r="E82" s="596"/>
      <c r="F82" s="597">
        <v>0</v>
      </c>
    </row>
    <row r="83" spans="1:6" ht="12.75">
      <c r="A83" s="594" t="s">
        <v>868</v>
      </c>
      <c r="B83" s="598"/>
      <c r="C83" s="596"/>
      <c r="D83" s="596"/>
      <c r="E83" s="596"/>
      <c r="F83" s="597">
        <f aca="true" t="shared" si="4" ref="F83:F96">C83-E83</f>
        <v>0</v>
      </c>
    </row>
    <row r="84" spans="1:6" ht="12.75">
      <c r="A84" s="594">
        <v>3</v>
      </c>
      <c r="B84" s="598"/>
      <c r="C84" s="596"/>
      <c r="D84" s="596"/>
      <c r="E84" s="596"/>
      <c r="F84" s="597">
        <f t="shared" si="4"/>
        <v>0</v>
      </c>
    </row>
    <row r="85" spans="1:6" ht="12.75">
      <c r="A85" s="594" t="s">
        <v>563</v>
      </c>
      <c r="B85" s="598"/>
      <c r="C85" s="596"/>
      <c r="D85" s="596"/>
      <c r="E85" s="596"/>
      <c r="F85" s="597">
        <f t="shared" si="4"/>
        <v>0</v>
      </c>
    </row>
    <row r="86" spans="1:6" ht="12.75">
      <c r="A86" s="594">
        <v>5</v>
      </c>
      <c r="B86" s="595"/>
      <c r="C86" s="596"/>
      <c r="D86" s="596"/>
      <c r="E86" s="596"/>
      <c r="F86" s="597">
        <f t="shared" si="4"/>
        <v>0</v>
      </c>
    </row>
    <row r="87" spans="1:6" ht="12.75">
      <c r="A87" s="594">
        <v>6</v>
      </c>
      <c r="B87" s="595"/>
      <c r="C87" s="596"/>
      <c r="D87" s="596"/>
      <c r="E87" s="596"/>
      <c r="F87" s="597">
        <f t="shared" si="4"/>
        <v>0</v>
      </c>
    </row>
    <row r="88" spans="1:6" ht="12.75">
      <c r="A88" s="594">
        <v>7</v>
      </c>
      <c r="B88" s="595"/>
      <c r="C88" s="596"/>
      <c r="D88" s="596"/>
      <c r="E88" s="596"/>
      <c r="F88" s="597">
        <f t="shared" si="4"/>
        <v>0</v>
      </c>
    </row>
    <row r="89" spans="1:6" ht="12.75">
      <c r="A89" s="594">
        <v>8</v>
      </c>
      <c r="B89" s="595"/>
      <c r="C89" s="596"/>
      <c r="D89" s="596"/>
      <c r="E89" s="596"/>
      <c r="F89" s="597">
        <f t="shared" si="4"/>
        <v>0</v>
      </c>
    </row>
    <row r="90" spans="1:6" ht="12" customHeight="1">
      <c r="A90" s="594">
        <v>9</v>
      </c>
      <c r="B90" s="595"/>
      <c r="C90" s="596"/>
      <c r="D90" s="596"/>
      <c r="E90" s="596"/>
      <c r="F90" s="597">
        <f t="shared" si="4"/>
        <v>0</v>
      </c>
    </row>
    <row r="91" spans="1:6" ht="12.75">
      <c r="A91" s="594">
        <v>10</v>
      </c>
      <c r="B91" s="595"/>
      <c r="C91" s="596"/>
      <c r="D91" s="596"/>
      <c r="E91" s="596"/>
      <c r="F91" s="597">
        <f t="shared" si="4"/>
        <v>0</v>
      </c>
    </row>
    <row r="92" spans="1:6" ht="12.75">
      <c r="A92" s="594">
        <v>11</v>
      </c>
      <c r="B92" s="595"/>
      <c r="C92" s="596"/>
      <c r="D92" s="596"/>
      <c r="E92" s="596"/>
      <c r="F92" s="597">
        <f t="shared" si="4"/>
        <v>0</v>
      </c>
    </row>
    <row r="93" spans="1:6" ht="12.75">
      <c r="A93" s="594">
        <v>12</v>
      </c>
      <c r="B93" s="595"/>
      <c r="C93" s="596"/>
      <c r="D93" s="596"/>
      <c r="E93" s="596"/>
      <c r="F93" s="597">
        <f t="shared" si="4"/>
        <v>0</v>
      </c>
    </row>
    <row r="94" spans="1:6" ht="12.75">
      <c r="A94" s="594">
        <v>13</v>
      </c>
      <c r="B94" s="595"/>
      <c r="C94" s="596"/>
      <c r="D94" s="596"/>
      <c r="E94" s="596"/>
      <c r="F94" s="597">
        <f t="shared" si="4"/>
        <v>0</v>
      </c>
    </row>
    <row r="95" spans="1:6" ht="12" customHeight="1">
      <c r="A95" s="594">
        <v>14</v>
      </c>
      <c r="B95" s="595"/>
      <c r="C95" s="596"/>
      <c r="D95" s="596"/>
      <c r="E95" s="596"/>
      <c r="F95" s="597">
        <f t="shared" si="4"/>
        <v>0</v>
      </c>
    </row>
    <row r="96" spans="1:6" ht="12.75">
      <c r="A96" s="594">
        <v>15</v>
      </c>
      <c r="B96" s="595"/>
      <c r="C96" s="596"/>
      <c r="D96" s="596"/>
      <c r="E96" s="596"/>
      <c r="F96" s="597">
        <f t="shared" si="4"/>
        <v>0</v>
      </c>
    </row>
    <row r="97" spans="1:16" ht="15" customHeight="1">
      <c r="A97" s="599" t="s">
        <v>578</v>
      </c>
      <c r="B97" s="600" t="s">
        <v>869</v>
      </c>
      <c r="C97" s="593">
        <f>SUM(C82:C96)</f>
        <v>21</v>
      </c>
      <c r="D97" s="593"/>
      <c r="E97" s="593">
        <f>SUM(E82:E96)</f>
        <v>0</v>
      </c>
      <c r="F97" s="601">
        <f>SUM(F82:F96)</f>
        <v>0</v>
      </c>
      <c r="G97" s="602"/>
      <c r="H97" s="602"/>
      <c r="I97" s="602"/>
      <c r="J97" s="602"/>
      <c r="K97" s="602"/>
      <c r="L97" s="602"/>
      <c r="M97" s="602"/>
      <c r="N97" s="602"/>
      <c r="O97" s="602"/>
      <c r="P97" s="602"/>
    </row>
    <row r="98" spans="1:6" ht="15.75" customHeight="1">
      <c r="A98" s="594" t="s">
        <v>854</v>
      </c>
      <c r="B98" s="598"/>
      <c r="C98" s="593"/>
      <c r="D98" s="593"/>
      <c r="E98" s="593"/>
      <c r="F98" s="601"/>
    </row>
    <row r="99" spans="1:6" ht="12.75">
      <c r="A99" s="594" t="s">
        <v>554</v>
      </c>
      <c r="B99" s="598"/>
      <c r="C99" s="596"/>
      <c r="D99" s="596"/>
      <c r="E99" s="596"/>
      <c r="F99" s="597">
        <f aca="true" t="shared" si="5" ref="F99:F113">C99-E99</f>
        <v>0</v>
      </c>
    </row>
    <row r="100" spans="1:6" ht="12.75">
      <c r="A100" s="594" t="s">
        <v>557</v>
      </c>
      <c r="B100" s="598"/>
      <c r="C100" s="596"/>
      <c r="D100" s="596"/>
      <c r="E100" s="596"/>
      <c r="F100" s="597">
        <f t="shared" si="5"/>
        <v>0</v>
      </c>
    </row>
    <row r="101" spans="1:6" ht="12.75">
      <c r="A101" s="594" t="s">
        <v>560</v>
      </c>
      <c r="B101" s="598"/>
      <c r="C101" s="596"/>
      <c r="D101" s="596"/>
      <c r="E101" s="596"/>
      <c r="F101" s="597">
        <f t="shared" si="5"/>
        <v>0</v>
      </c>
    </row>
    <row r="102" spans="1:6" ht="12.75">
      <c r="A102" s="594" t="s">
        <v>563</v>
      </c>
      <c r="B102" s="598"/>
      <c r="C102" s="596"/>
      <c r="D102" s="596"/>
      <c r="E102" s="596"/>
      <c r="F102" s="597">
        <f t="shared" si="5"/>
        <v>0</v>
      </c>
    </row>
    <row r="103" spans="1:6" ht="12.75">
      <c r="A103" s="594">
        <v>5</v>
      </c>
      <c r="B103" s="595"/>
      <c r="C103" s="596"/>
      <c r="D103" s="596"/>
      <c r="E103" s="596"/>
      <c r="F103" s="597">
        <f t="shared" si="5"/>
        <v>0</v>
      </c>
    </row>
    <row r="104" spans="1:6" ht="12.75">
      <c r="A104" s="594">
        <v>6</v>
      </c>
      <c r="B104" s="595"/>
      <c r="C104" s="596"/>
      <c r="D104" s="596"/>
      <c r="E104" s="596"/>
      <c r="F104" s="597">
        <f t="shared" si="5"/>
        <v>0</v>
      </c>
    </row>
    <row r="105" spans="1:6" ht="12.75">
      <c r="A105" s="594">
        <v>7</v>
      </c>
      <c r="B105" s="595"/>
      <c r="C105" s="596"/>
      <c r="D105" s="596"/>
      <c r="E105" s="596"/>
      <c r="F105" s="597">
        <f t="shared" si="5"/>
        <v>0</v>
      </c>
    </row>
    <row r="106" spans="1:6" ht="12.75">
      <c r="A106" s="594">
        <v>8</v>
      </c>
      <c r="B106" s="595"/>
      <c r="C106" s="596"/>
      <c r="D106" s="596"/>
      <c r="E106" s="596"/>
      <c r="F106" s="597">
        <f t="shared" si="5"/>
        <v>0</v>
      </c>
    </row>
    <row r="107" spans="1:6" ht="12" customHeight="1">
      <c r="A107" s="594">
        <v>9</v>
      </c>
      <c r="B107" s="595"/>
      <c r="C107" s="596"/>
      <c r="D107" s="596"/>
      <c r="E107" s="596"/>
      <c r="F107" s="597">
        <f t="shared" si="5"/>
        <v>0</v>
      </c>
    </row>
    <row r="108" spans="1:6" ht="12.75">
      <c r="A108" s="594">
        <v>10</v>
      </c>
      <c r="B108" s="595"/>
      <c r="C108" s="596"/>
      <c r="D108" s="596"/>
      <c r="E108" s="596"/>
      <c r="F108" s="597">
        <f t="shared" si="5"/>
        <v>0</v>
      </c>
    </row>
    <row r="109" spans="1:6" ht="12.75">
      <c r="A109" s="594">
        <v>11</v>
      </c>
      <c r="B109" s="595"/>
      <c r="C109" s="596"/>
      <c r="D109" s="596"/>
      <c r="E109" s="596"/>
      <c r="F109" s="597">
        <f t="shared" si="5"/>
        <v>0</v>
      </c>
    </row>
    <row r="110" spans="1:6" ht="12.75">
      <c r="A110" s="594">
        <v>12</v>
      </c>
      <c r="B110" s="595"/>
      <c r="C110" s="596"/>
      <c r="D110" s="596"/>
      <c r="E110" s="596"/>
      <c r="F110" s="597">
        <f t="shared" si="5"/>
        <v>0</v>
      </c>
    </row>
    <row r="111" spans="1:6" ht="12.75">
      <c r="A111" s="594">
        <v>13</v>
      </c>
      <c r="B111" s="595"/>
      <c r="C111" s="596"/>
      <c r="D111" s="596"/>
      <c r="E111" s="596"/>
      <c r="F111" s="597">
        <f t="shared" si="5"/>
        <v>0</v>
      </c>
    </row>
    <row r="112" spans="1:6" ht="12" customHeight="1">
      <c r="A112" s="594">
        <v>14</v>
      </c>
      <c r="B112" s="595"/>
      <c r="C112" s="596"/>
      <c r="D112" s="596"/>
      <c r="E112" s="596"/>
      <c r="F112" s="597">
        <f t="shared" si="5"/>
        <v>0</v>
      </c>
    </row>
    <row r="113" spans="1:6" ht="12.75">
      <c r="A113" s="594">
        <v>15</v>
      </c>
      <c r="B113" s="595"/>
      <c r="C113" s="596"/>
      <c r="D113" s="596"/>
      <c r="E113" s="596"/>
      <c r="F113" s="597">
        <f t="shared" si="5"/>
        <v>0</v>
      </c>
    </row>
    <row r="114" spans="1:16" ht="11.25" customHeight="1">
      <c r="A114" s="599" t="s">
        <v>832</v>
      </c>
      <c r="B114" s="600" t="s">
        <v>870</v>
      </c>
      <c r="C114" s="593">
        <f>SUM(C99:C113)</f>
        <v>0</v>
      </c>
      <c r="D114" s="593"/>
      <c r="E114" s="593">
        <f>SUM(E99:E113)</f>
        <v>0</v>
      </c>
      <c r="F114" s="601">
        <f>SUM(F99:F113)</f>
        <v>0</v>
      </c>
      <c r="G114" s="602"/>
      <c r="H114" s="602"/>
      <c r="I114" s="602"/>
      <c r="J114" s="602"/>
      <c r="K114" s="602"/>
      <c r="L114" s="602"/>
      <c r="M114" s="602"/>
      <c r="N114" s="602"/>
      <c r="O114" s="602"/>
      <c r="P114" s="602"/>
    </row>
    <row r="115" spans="1:6" ht="15" customHeight="1">
      <c r="A115" s="594" t="s">
        <v>856</v>
      </c>
      <c r="B115" s="598"/>
      <c r="C115" s="593"/>
      <c r="D115" s="593"/>
      <c r="E115" s="593"/>
      <c r="F115" s="601"/>
    </row>
    <row r="116" spans="1:6" ht="12.75">
      <c r="A116" s="594" t="s">
        <v>554</v>
      </c>
      <c r="B116" s="598"/>
      <c r="C116" s="596"/>
      <c r="D116" s="596"/>
      <c r="E116" s="596"/>
      <c r="F116" s="597">
        <f aca="true" t="shared" si="6" ref="F116:F130">C116-E116</f>
        <v>0</v>
      </c>
    </row>
    <row r="117" spans="1:6" ht="12.75">
      <c r="A117" s="594" t="s">
        <v>557</v>
      </c>
      <c r="B117" s="598"/>
      <c r="C117" s="596"/>
      <c r="D117" s="596"/>
      <c r="E117" s="596"/>
      <c r="F117" s="597">
        <f t="shared" si="6"/>
        <v>0</v>
      </c>
    </row>
    <row r="118" spans="1:6" ht="12.75">
      <c r="A118" s="594" t="s">
        <v>560</v>
      </c>
      <c r="B118" s="598"/>
      <c r="C118" s="596"/>
      <c r="D118" s="596"/>
      <c r="E118" s="596"/>
      <c r="F118" s="597">
        <f t="shared" si="6"/>
        <v>0</v>
      </c>
    </row>
    <row r="119" spans="1:6" ht="12.75">
      <c r="A119" s="594" t="s">
        <v>563</v>
      </c>
      <c r="B119" s="598"/>
      <c r="C119" s="596"/>
      <c r="D119" s="596"/>
      <c r="E119" s="596"/>
      <c r="F119" s="597">
        <f t="shared" si="6"/>
        <v>0</v>
      </c>
    </row>
    <row r="120" spans="1:6" ht="12.75">
      <c r="A120" s="594">
        <v>5</v>
      </c>
      <c r="B120" s="595"/>
      <c r="C120" s="596"/>
      <c r="D120" s="596"/>
      <c r="E120" s="596"/>
      <c r="F120" s="597">
        <f t="shared" si="6"/>
        <v>0</v>
      </c>
    </row>
    <row r="121" spans="1:6" ht="12.75">
      <c r="A121" s="594">
        <v>6</v>
      </c>
      <c r="B121" s="595"/>
      <c r="C121" s="596"/>
      <c r="D121" s="596"/>
      <c r="E121" s="596"/>
      <c r="F121" s="597">
        <f t="shared" si="6"/>
        <v>0</v>
      </c>
    </row>
    <row r="122" spans="1:6" ht="12.75">
      <c r="A122" s="594">
        <v>7</v>
      </c>
      <c r="B122" s="595"/>
      <c r="C122" s="596"/>
      <c r="D122" s="596"/>
      <c r="E122" s="596"/>
      <c r="F122" s="597">
        <f t="shared" si="6"/>
        <v>0</v>
      </c>
    </row>
    <row r="123" spans="1:6" ht="12.75">
      <c r="A123" s="594">
        <v>8</v>
      </c>
      <c r="B123" s="595"/>
      <c r="C123" s="596"/>
      <c r="D123" s="596"/>
      <c r="E123" s="596"/>
      <c r="F123" s="597">
        <f t="shared" si="6"/>
        <v>0</v>
      </c>
    </row>
    <row r="124" spans="1:6" ht="12" customHeight="1">
      <c r="A124" s="594">
        <v>9</v>
      </c>
      <c r="B124" s="595"/>
      <c r="C124" s="596"/>
      <c r="D124" s="596"/>
      <c r="E124" s="596"/>
      <c r="F124" s="597">
        <f t="shared" si="6"/>
        <v>0</v>
      </c>
    </row>
    <row r="125" spans="1:6" ht="12.75">
      <c r="A125" s="594">
        <v>10</v>
      </c>
      <c r="B125" s="595"/>
      <c r="C125" s="596"/>
      <c r="D125" s="596"/>
      <c r="E125" s="596"/>
      <c r="F125" s="597">
        <f t="shared" si="6"/>
        <v>0</v>
      </c>
    </row>
    <row r="126" spans="1:6" ht="12.75">
      <c r="A126" s="594">
        <v>11</v>
      </c>
      <c r="B126" s="595"/>
      <c r="C126" s="596"/>
      <c r="D126" s="596"/>
      <c r="E126" s="596"/>
      <c r="F126" s="597">
        <f t="shared" si="6"/>
        <v>0</v>
      </c>
    </row>
    <row r="127" spans="1:6" ht="12.75">
      <c r="A127" s="594">
        <v>12</v>
      </c>
      <c r="B127" s="595"/>
      <c r="C127" s="596"/>
      <c r="D127" s="596"/>
      <c r="E127" s="596"/>
      <c r="F127" s="597">
        <f t="shared" si="6"/>
        <v>0</v>
      </c>
    </row>
    <row r="128" spans="1:6" ht="12.75">
      <c r="A128" s="594">
        <v>13</v>
      </c>
      <c r="B128" s="595"/>
      <c r="C128" s="596"/>
      <c r="D128" s="596"/>
      <c r="E128" s="596"/>
      <c r="F128" s="597">
        <f t="shared" si="6"/>
        <v>0</v>
      </c>
    </row>
    <row r="129" spans="1:6" ht="12" customHeight="1">
      <c r="A129" s="594">
        <v>14</v>
      </c>
      <c r="B129" s="595"/>
      <c r="C129" s="596"/>
      <c r="D129" s="596"/>
      <c r="E129" s="596"/>
      <c r="F129" s="597">
        <f t="shared" si="6"/>
        <v>0</v>
      </c>
    </row>
    <row r="130" spans="1:6" ht="12.75">
      <c r="A130" s="594">
        <v>15</v>
      </c>
      <c r="B130" s="595"/>
      <c r="C130" s="596"/>
      <c r="D130" s="596"/>
      <c r="E130" s="596"/>
      <c r="F130" s="597">
        <f t="shared" si="6"/>
        <v>0</v>
      </c>
    </row>
    <row r="131" spans="1:16" ht="15.75" customHeight="1">
      <c r="A131" s="599" t="s">
        <v>859</v>
      </c>
      <c r="B131" s="600" t="s">
        <v>871</v>
      </c>
      <c r="C131" s="593">
        <f>SUM(C116:C130)</f>
        <v>0</v>
      </c>
      <c r="D131" s="593"/>
      <c r="E131" s="593">
        <f>SUM(E116:E130)</f>
        <v>0</v>
      </c>
      <c r="F131" s="601">
        <f>SUM(F116:F130)</f>
        <v>0</v>
      </c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</row>
    <row r="132" spans="1:6" ht="12.75" customHeight="1">
      <c r="A132" s="594" t="s">
        <v>861</v>
      </c>
      <c r="B132" s="598"/>
      <c r="C132" s="593"/>
      <c r="D132" s="593"/>
      <c r="E132" s="593"/>
      <c r="F132" s="601"/>
    </row>
    <row r="133" spans="1:6" ht="12.75">
      <c r="A133" s="594"/>
      <c r="B133" s="598"/>
      <c r="C133" s="596"/>
      <c r="D133" s="596"/>
      <c r="E133" s="596"/>
      <c r="F133" s="597">
        <f aca="true" t="shared" si="7" ref="F133:F147">C133-E133</f>
        <v>0</v>
      </c>
    </row>
    <row r="134" spans="1:6" ht="12.75">
      <c r="A134" s="594" t="s">
        <v>557</v>
      </c>
      <c r="B134" s="598"/>
      <c r="C134" s="596"/>
      <c r="D134" s="596"/>
      <c r="E134" s="596"/>
      <c r="F134" s="597">
        <f t="shared" si="7"/>
        <v>0</v>
      </c>
    </row>
    <row r="135" spans="1:6" ht="12.75">
      <c r="A135" s="594" t="s">
        <v>560</v>
      </c>
      <c r="B135" s="598"/>
      <c r="C135" s="596"/>
      <c r="D135" s="596"/>
      <c r="E135" s="596"/>
      <c r="F135" s="597">
        <f t="shared" si="7"/>
        <v>0</v>
      </c>
    </row>
    <row r="136" spans="1:6" ht="12.75">
      <c r="A136" s="594" t="s">
        <v>563</v>
      </c>
      <c r="B136" s="598"/>
      <c r="C136" s="596"/>
      <c r="D136" s="596"/>
      <c r="E136" s="596"/>
      <c r="F136" s="597">
        <f t="shared" si="7"/>
        <v>0</v>
      </c>
    </row>
    <row r="137" spans="1:6" ht="12.75">
      <c r="A137" s="594">
        <v>5</v>
      </c>
      <c r="B137" s="595"/>
      <c r="C137" s="596"/>
      <c r="D137" s="596"/>
      <c r="E137" s="596"/>
      <c r="F137" s="597">
        <f t="shared" si="7"/>
        <v>0</v>
      </c>
    </row>
    <row r="138" spans="1:6" ht="12.75">
      <c r="A138" s="594">
        <v>6</v>
      </c>
      <c r="B138" s="595"/>
      <c r="C138" s="596"/>
      <c r="D138" s="596"/>
      <c r="E138" s="596"/>
      <c r="F138" s="597">
        <f t="shared" si="7"/>
        <v>0</v>
      </c>
    </row>
    <row r="139" spans="1:6" ht="12.75">
      <c r="A139" s="594">
        <v>7</v>
      </c>
      <c r="B139" s="595"/>
      <c r="C139" s="596"/>
      <c r="D139" s="596"/>
      <c r="E139" s="596"/>
      <c r="F139" s="597">
        <f t="shared" si="7"/>
        <v>0</v>
      </c>
    </row>
    <row r="140" spans="1:6" ht="12.75">
      <c r="A140" s="594">
        <v>8</v>
      </c>
      <c r="B140" s="595"/>
      <c r="C140" s="596"/>
      <c r="D140" s="596"/>
      <c r="E140" s="596"/>
      <c r="F140" s="597">
        <f t="shared" si="7"/>
        <v>0</v>
      </c>
    </row>
    <row r="141" spans="1:6" ht="12" customHeight="1">
      <c r="A141" s="594">
        <v>9</v>
      </c>
      <c r="B141" s="595"/>
      <c r="C141" s="596"/>
      <c r="D141" s="596"/>
      <c r="E141" s="596"/>
      <c r="F141" s="597">
        <f t="shared" si="7"/>
        <v>0</v>
      </c>
    </row>
    <row r="142" spans="1:6" ht="12.75">
      <c r="A142" s="594">
        <v>10</v>
      </c>
      <c r="B142" s="595"/>
      <c r="C142" s="596"/>
      <c r="D142" s="596"/>
      <c r="E142" s="596"/>
      <c r="F142" s="597">
        <f t="shared" si="7"/>
        <v>0</v>
      </c>
    </row>
    <row r="143" spans="1:6" ht="12.75">
      <c r="A143" s="594">
        <v>11</v>
      </c>
      <c r="B143" s="595"/>
      <c r="C143" s="596"/>
      <c r="D143" s="596"/>
      <c r="E143" s="596"/>
      <c r="F143" s="597">
        <f t="shared" si="7"/>
        <v>0</v>
      </c>
    </row>
    <row r="144" spans="1:6" ht="12.75">
      <c r="A144" s="594">
        <v>12</v>
      </c>
      <c r="B144" s="595"/>
      <c r="C144" s="596"/>
      <c r="D144" s="596"/>
      <c r="E144" s="596"/>
      <c r="F144" s="597">
        <f t="shared" si="7"/>
        <v>0</v>
      </c>
    </row>
    <row r="145" spans="1:6" ht="12.75">
      <c r="A145" s="594">
        <v>13</v>
      </c>
      <c r="B145" s="595"/>
      <c r="C145" s="596"/>
      <c r="D145" s="596"/>
      <c r="E145" s="596"/>
      <c r="F145" s="597">
        <f t="shared" si="7"/>
        <v>0</v>
      </c>
    </row>
    <row r="146" spans="1:6" ht="12" customHeight="1">
      <c r="A146" s="594">
        <v>14</v>
      </c>
      <c r="B146" s="595"/>
      <c r="C146" s="596"/>
      <c r="D146" s="596"/>
      <c r="E146" s="596"/>
      <c r="F146" s="597">
        <f t="shared" si="7"/>
        <v>0</v>
      </c>
    </row>
    <row r="147" spans="1:6" ht="12.75">
      <c r="A147" s="594">
        <v>15</v>
      </c>
      <c r="B147" s="595"/>
      <c r="C147" s="596"/>
      <c r="D147" s="596"/>
      <c r="E147" s="596"/>
      <c r="F147" s="597">
        <f t="shared" si="7"/>
        <v>0</v>
      </c>
    </row>
    <row r="148" spans="1:16" ht="17.25" customHeight="1">
      <c r="A148" s="599" t="s">
        <v>595</v>
      </c>
      <c r="B148" s="600" t="s">
        <v>872</v>
      </c>
      <c r="C148" s="593">
        <f>SUM(C133:C147)</f>
        <v>0</v>
      </c>
      <c r="D148" s="593"/>
      <c r="E148" s="593">
        <f>SUM(E133:E147)</f>
        <v>0</v>
      </c>
      <c r="F148" s="601">
        <f>SUM(F133:F147)</f>
        <v>0</v>
      </c>
      <c r="G148" s="602"/>
      <c r="H148" s="602"/>
      <c r="I148" s="602"/>
      <c r="J148" s="602"/>
      <c r="K148" s="602"/>
      <c r="L148" s="602"/>
      <c r="M148" s="602"/>
      <c r="N148" s="602"/>
      <c r="O148" s="602"/>
      <c r="P148" s="602"/>
    </row>
    <row r="149" spans="1:16" ht="19.5" customHeight="1">
      <c r="A149" s="603" t="s">
        <v>873</v>
      </c>
      <c r="B149" s="600" t="s">
        <v>874</v>
      </c>
      <c r="C149" s="593">
        <f>C148+C131+C114+C97</f>
        <v>21</v>
      </c>
      <c r="D149" s="593"/>
      <c r="E149" s="593">
        <f>E148+E131+E114+E97</f>
        <v>0</v>
      </c>
      <c r="F149" s="601">
        <f>F148+F131+F114+F97</f>
        <v>0</v>
      </c>
      <c r="G149" s="602"/>
      <c r="H149" s="602"/>
      <c r="I149" s="602"/>
      <c r="J149" s="602"/>
      <c r="K149" s="602"/>
      <c r="L149" s="602"/>
      <c r="M149" s="602"/>
      <c r="N149" s="602"/>
      <c r="O149" s="602"/>
      <c r="P149" s="602"/>
    </row>
    <row r="150" spans="1:6" ht="19.5" customHeight="1">
      <c r="A150" s="604"/>
      <c r="B150" s="605"/>
      <c r="C150" s="606"/>
      <c r="D150" s="606"/>
      <c r="E150" s="606"/>
      <c r="F150" s="606"/>
    </row>
    <row r="151" spans="1:6" ht="12.75" customHeight="1">
      <c r="A151" s="607" t="str">
        <f>+'справка №1-БАЛАНС'!A98</f>
        <v>Дата на съставяне: 20.08.2014г.</v>
      </c>
      <c r="B151" s="608"/>
      <c r="C151" s="609" t="s">
        <v>875</v>
      </c>
      <c r="D151" s="609"/>
      <c r="E151" s="609"/>
      <c r="F151" s="609"/>
    </row>
    <row r="152" spans="1:6" ht="12.75">
      <c r="A152" s="610"/>
      <c r="B152" s="611"/>
      <c r="C152" s="610"/>
      <c r="D152" s="610" t="str">
        <f>+'справка №1-БАЛАНС'!D99</f>
        <v>/Р.Цолева/</v>
      </c>
      <c r="E152" s="610"/>
      <c r="F152" s="610"/>
    </row>
    <row r="153" spans="1:6" ht="12.75" customHeight="1">
      <c r="A153" s="610"/>
      <c r="B153" s="611"/>
      <c r="C153" s="609" t="s">
        <v>876</v>
      </c>
      <c r="D153" s="609"/>
      <c r="E153" s="609"/>
      <c r="F153" s="609"/>
    </row>
    <row r="154" spans="3:5" ht="12.75">
      <c r="C154" s="610"/>
      <c r="D154" s="569" t="str">
        <f>+'справка №1-БАЛАНС'!D101</f>
        <v>/К Желязков/</v>
      </c>
      <c r="E154" s="610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Radostina  Mihaylova </cp:lastModifiedBy>
  <cp:lastPrinted>2014-08-20T11:59:15Z</cp:lastPrinted>
  <dcterms:modified xsi:type="dcterms:W3CDTF">2014-08-20T11:59:23Z</dcterms:modified>
  <cp:category/>
  <cp:version/>
  <cp:contentType/>
  <cp:contentStatus/>
  <cp:revision>69</cp:revision>
</cp:coreProperties>
</file>