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<sst xmlns="http://schemas.openxmlformats.org/spreadsheetml/2006/main" count="79" uniqueCount="66">
  <si>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(печат)</t>
  </si>
  <si>
    <t>(подпис)</t>
  </si>
  <si>
    <t>……………..</t>
  </si>
  <si>
    <t xml:space="preserve">                                         (име)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</si>
  <si>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</si>
  <si>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</si>
  <si>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</si>
  <si>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</si>
  <si>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 xml:space="preserve">от 1 до 3 месеца  </t>
  </si>
  <si>
    <t xml:space="preserve">от 3 до 12 месеца  </t>
  </si>
  <si>
    <t xml:space="preserve"> до 1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</si>
  <si>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</si>
  <si>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</si>
  <si>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</si>
  <si>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</si>
  <si>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</si>
  <si>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</si>
  <si>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</si>
  <si>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</si>
  <si>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</si>
  <si>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</si>
  <si>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</si>
  <si>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</si>
  <si>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</si>
  <si>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</si>
  <si>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</si>
  <si>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</si>
  <si>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</si>
  <si>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</si>
  <si>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1. Получени заеми</t>
  </si>
  <si>
    <t>2. Задължения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</si>
  <si>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</si>
  <si>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</si>
  <si>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</si>
  <si>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</si>
  <si>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</si>
  <si>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</si>
  <si>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</si>
  <si>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</si>
  <si>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</si>
  <si>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</si>
  <si>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</si>
  <si>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</si>
  <si>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>6. Държавни ценни книжа ,</t>
  </si>
  <si>
    <t>Изпълнителен директор: Георги Константинов</t>
  </si>
  <si>
    <t>Изпълнителен директор: Сава Стойнов</t>
  </si>
  <si>
    <t>Главен счетоводител: Димитър Михайлов</t>
  </si>
  <si>
    <t>5. (изм. - ДВ, бр. 106 от 2006 г.) ценни книжа и инструменти на паричния пазар, които имат пазарна цена</t>
  </si>
  <si>
    <t xml:space="preserve">II. Общо съгласно чл. 51,ал. 1,т. 1 (1+2+3+4+5+6+7) </t>
  </si>
  <si>
    <t>2.1.(доп. - ДВ, бр. 106 от 2006 г.)Задължения, свързани с участия, с изключение на задължения, свързани с участие в увеличението на капитала на публични дружества</t>
  </si>
  <si>
    <t>I. Съотношение съгласно чл.51, ал.1</t>
  </si>
  <si>
    <t>III. Общо съгласно чл. 51,ал. 1,т. 2 (1+2+3.1+3.2+4.1+4.2+6)</t>
  </si>
  <si>
    <t>на ДФ ЦКБ Гарант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</si>
  <si>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</si>
  <si>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 Безсрочни банкови влогове</t>
  </si>
  <si>
    <t>3.2.  Банкови влогове със срок до 3 месеца</t>
  </si>
  <si>
    <t xml:space="preserve">4.1. Разплащателна сметки </t>
  </si>
  <si>
    <t>6.1.(отм. - ДВ, бр. 106 от 2006 г.)</t>
  </si>
  <si>
    <t>Текущи задължения
Балансова стойност на задълженията към 31.12.2007</t>
  </si>
  <si>
    <t>2.6. Задължения към членовете на управителния и контролния орган</t>
  </si>
  <si>
    <t>Съставител: Димитър Михайлов,ръководител 
финансово-счетоводен отдел</t>
  </si>
  <si>
    <t>Отчет за ликвидността
към 30.09.2008</t>
  </si>
  <si>
    <t>Дата: 01.10.2008 г</t>
  </si>
  <si>
    <t>към  30.09.2008</t>
  </si>
  <si>
    <t xml:space="preserve">Балансова стойност на активите към  
30.09.2008    </t>
  </si>
  <si>
    <t xml:space="preserve">Преоценени стойности на активите към  
30.09.2008    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</si>
</sst>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&quot; &quot;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9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5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2" borderId="17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6" fillId="0" borderId="8" xfId="0" applyNumberFormat="1" applyFont="1" applyBorder="1" applyAlignment="1">
      <alignment/>
    </xf>
    <xf numFmtId="49" fontId="6" fillId="2" borderId="17" xfId="0" applyNumberFormat="1" applyFont="1" applyFill="1" applyBorder="1" applyAlignment="1">
      <alignment horizontal="left" wrapText="1"/>
    </xf>
    <xf numFmtId="2" fontId="5" fillId="2" borderId="18" xfId="0" applyNumberFormat="1" applyFont="1" applyFill="1" applyBorder="1" applyAlignment="1">
      <alignment horizontal="left" wrapText="1"/>
    </xf>
    <xf numFmtId="0" fontId="5" fillId="2" borderId="18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49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wrapText="1"/>
    </xf>
    <xf numFmtId="178" fontId="5" fillId="0" borderId="18" xfId="0" applyNumberFormat="1" applyFont="1" applyBorder="1" applyAlignment="1">
      <alignment wrapText="1"/>
    </xf>
    <xf numFmtId="178" fontId="5" fillId="0" borderId="18" xfId="0" applyNumberFormat="1" applyFont="1" applyBorder="1" applyAlignment="1">
      <alignment horizontal="right" wrapText="1"/>
    </xf>
    <xf numFmtId="49" fontId="6" fillId="2" borderId="19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78" fontId="5" fillId="0" borderId="6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21" xfId="0" applyNumberFormat="1" applyFont="1" applyBorder="1" applyAlignment="1" applyProtection="1">
      <alignment/>
      <protection locked="0"/>
    </xf>
    <xf numFmtId="179" fontId="5" fillId="0" borderId="22" xfId="0" applyNumberFormat="1" applyFont="1" applyBorder="1" applyAlignment="1">
      <alignment/>
    </xf>
    <xf numFmtId="179" fontId="5" fillId="0" borderId="23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wrapText="1"/>
    </xf>
    <xf numFmtId="179" fontId="5" fillId="0" borderId="20" xfId="0" applyNumberFormat="1" applyFont="1" applyBorder="1" applyAlignment="1">
      <alignment/>
    </xf>
    <xf numFmtId="179" fontId="5" fillId="0" borderId="23" xfId="0" applyNumberFormat="1" applyFont="1" applyBorder="1" applyAlignment="1" applyProtection="1">
      <alignment wrapText="1"/>
      <protection locked="0"/>
    </xf>
    <xf numFmtId="179" fontId="5" fillId="0" borderId="18" xfId="0" applyNumberFormat="1" applyFont="1" applyBorder="1" applyAlignment="1">
      <alignment/>
    </xf>
    <xf numFmtId="179" fontId="5" fillId="0" borderId="23" xfId="0" applyNumberFormat="1" applyFont="1" applyFill="1" applyBorder="1" applyAlignment="1" applyProtection="1">
      <alignment wrapText="1"/>
      <protection locked="0"/>
    </xf>
    <xf numFmtId="179" fontId="5" fillId="0" borderId="23" xfId="0" applyNumberFormat="1" applyFont="1" applyBorder="1" applyAlignment="1" applyProtection="1">
      <alignment wrapText="1"/>
      <protection/>
    </xf>
    <xf numFmtId="179" fontId="5" fillId="0" borderId="18" xfId="0" applyNumberFormat="1" applyFont="1" applyBorder="1" applyAlignment="1" applyProtection="1">
      <alignment/>
      <protection locked="0"/>
    </xf>
    <xf numFmtId="179" fontId="8" fillId="0" borderId="23" xfId="0" applyNumberFormat="1" applyFont="1" applyBorder="1" applyAlignment="1">
      <alignment wrapText="1"/>
    </xf>
    <xf numFmtId="179" fontId="8" fillId="0" borderId="18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horizontal="right" wrapText="1"/>
    </xf>
    <xf numFmtId="179" fontId="5" fillId="0" borderId="25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5" xfId="0" applyNumberFormat="1" applyFont="1" applyBorder="1" applyAlignment="1">
      <alignment wrapText="1"/>
    </xf>
    <xf numFmtId="179" fontId="5" fillId="0" borderId="26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0" fillId="0" borderId="0" xfId="0" applyBorder="1" applyAlignment="1">
      <alignment/>
    </xf>
    <xf numFmtId="178" fontId="5" fillId="0" borderId="18" xfId="0" applyNumberFormat="1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4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8" fillId="0" borderId="6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28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38">
      <selection activeCell="B47" sqref="B47"/>
    </sheetView>
  </sheetViews>
  <sheetFormatPr defaultColWidth="9.140625" defaultRowHeight="12.75"/>
  <cols>
    <col min="1" max="1" width="56.57421875" style="52" customWidth="1"/>
    <col min="2" max="2" width="13.00390625" style="1" customWidth="1"/>
    <col min="3" max="4" width="13.8515625" style="4" customWidth="1"/>
    <col min="5" max="5" width="14.8515625" style="1" customWidth="1"/>
    <col min="6" max="6" width="19.140625" style="1" hidden="1" customWidth="1"/>
    <col min="7" max="16384" width="9.140625" style="1" customWidth="1"/>
  </cols>
  <sheetData>
    <row r="1" spans="1:5" ht="39" customHeight="1">
      <c r="A1" s="97" t="s">
        <v>61</v>
      </c>
      <c r="B1" s="97"/>
      <c r="C1" s="97"/>
      <c r="D1" s="97"/>
      <c r="E1" s="97"/>
    </row>
    <row r="2" spans="1:7" s="3" customFormat="1" ht="25.5" customHeight="1">
      <c r="A2" s="93" t="s">
        <v>52</v>
      </c>
      <c r="B2" s="94"/>
      <c r="C2" s="94"/>
      <c r="D2" s="94"/>
      <c r="E2" s="94"/>
      <c r="F2" s="54"/>
      <c r="G2" s="2"/>
    </row>
    <row r="3" spans="1:7" s="3" customFormat="1" ht="47.25" customHeight="1">
      <c r="A3" s="98" t="s">
        <v>53</v>
      </c>
      <c r="B3" s="98"/>
      <c r="C3" s="98"/>
      <c r="D3" s="98"/>
      <c r="E3" s="98"/>
      <c r="F3" s="4"/>
      <c r="G3" s="4"/>
    </row>
    <row r="4" spans="1:7" s="6" customFormat="1" ht="25.5" customHeight="1">
      <c r="A4" s="105"/>
      <c r="B4" s="105"/>
      <c r="C4" s="105"/>
      <c r="D4" s="105"/>
      <c r="E4" s="105"/>
      <c r="F4" s="5"/>
      <c r="G4" s="5"/>
    </row>
    <row r="5" spans="1:3" s="3" customFormat="1" ht="15.75">
      <c r="A5" s="55" t="s">
        <v>62</v>
      </c>
      <c r="B5" s="64"/>
      <c r="C5" s="3" t="s">
        <v>2</v>
      </c>
    </row>
    <row r="6" spans="1:3" s="3" customFormat="1" ht="15.75">
      <c r="A6" s="7"/>
      <c r="C6" s="3" t="s">
        <v>0</v>
      </c>
    </row>
    <row r="7" spans="1:3" s="3" customFormat="1" ht="15.75">
      <c r="A7" s="103" t="s">
        <v>44</v>
      </c>
      <c r="B7" s="103"/>
      <c r="C7" s="3" t="s">
        <v>2</v>
      </c>
    </row>
    <row r="8" spans="1:3" s="3" customFormat="1" ht="15.75">
      <c r="A8" s="7" t="s">
        <v>3</v>
      </c>
      <c r="C8" s="3" t="s">
        <v>1</v>
      </c>
    </row>
    <row r="9" s="3" customFormat="1" ht="15.75">
      <c r="A9" s="7"/>
    </row>
    <row r="10" spans="1:3" s="3" customFormat="1" ht="15.75">
      <c r="A10" s="103" t="s">
        <v>45</v>
      </c>
      <c r="B10" s="103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="3" customFormat="1" ht="15.75">
      <c r="A12" s="7"/>
    </row>
    <row r="13" spans="1:3" s="3" customFormat="1" ht="15.75">
      <c r="A13" s="104" t="s">
        <v>46</v>
      </c>
      <c r="B13" s="104"/>
      <c r="C13" s="3" t="s">
        <v>2</v>
      </c>
    </row>
    <row r="14" spans="1:3" s="3" customFormat="1" ht="15.75">
      <c r="A14" s="7" t="s">
        <v>3</v>
      </c>
      <c r="C14" s="3" t="s">
        <v>1</v>
      </c>
    </row>
    <row r="15" spans="1:3" s="3" customFormat="1" ht="31.5">
      <c r="A15" s="92" t="s">
        <v>60</v>
      </c>
      <c r="B15" s="92"/>
      <c r="C15" s="3" t="s">
        <v>2</v>
      </c>
    </row>
    <row r="16" spans="1:3" s="3" customFormat="1" ht="15.75">
      <c r="A16" s="7" t="s">
        <v>17</v>
      </c>
      <c r="C16" s="3" t="s">
        <v>1</v>
      </c>
    </row>
    <row r="17" s="3" customFormat="1" ht="15.75">
      <c r="A17" s="8"/>
    </row>
    <row r="18" s="3" customFormat="1" ht="15.75">
      <c r="A18" s="8"/>
    </row>
    <row r="19" spans="1:6" s="3" customFormat="1" ht="16.5" thickBot="1">
      <c r="A19" s="95" t="s">
        <v>19</v>
      </c>
      <c r="B19" s="99"/>
      <c r="C19" s="99"/>
      <c r="D19" s="96"/>
      <c r="E19" s="96"/>
      <c r="F19" s="96"/>
    </row>
    <row r="20" spans="1:5" s="14" customFormat="1" ht="72" thickBot="1">
      <c r="A20" s="9" t="s">
        <v>4</v>
      </c>
      <c r="B20" s="10" t="s">
        <v>64</v>
      </c>
      <c r="C20" s="11" t="s">
        <v>65</v>
      </c>
      <c r="D20" s="12"/>
      <c r="E20" s="13"/>
    </row>
    <row r="21" spans="1:5" s="19" customFormat="1" ht="13.5" thickBot="1">
      <c r="A21" s="15">
        <v>1</v>
      </c>
      <c r="B21" s="16">
        <v>2</v>
      </c>
      <c r="C21" s="17">
        <v>3</v>
      </c>
      <c r="D21" s="18"/>
      <c r="E21" s="18"/>
    </row>
    <row r="22" spans="1:5" ht="16.5" customHeight="1">
      <c r="A22" s="20" t="s">
        <v>18</v>
      </c>
      <c r="B22" s="68"/>
      <c r="C22" s="69"/>
      <c r="D22" s="21"/>
      <c r="E22" s="21"/>
    </row>
    <row r="23" spans="1:5" ht="21" customHeight="1">
      <c r="A23" s="22" t="s">
        <v>26</v>
      </c>
      <c r="B23" s="70"/>
      <c r="C23" s="71"/>
      <c r="D23" s="21"/>
      <c r="E23" s="21"/>
    </row>
    <row r="24" spans="1:5" ht="19.5" customHeight="1">
      <c r="A24" s="22" t="s">
        <v>27</v>
      </c>
      <c r="B24" s="70"/>
      <c r="C24" s="71"/>
      <c r="D24" s="21"/>
      <c r="E24" s="21"/>
    </row>
    <row r="25" spans="1:5" ht="20.25" customHeight="1">
      <c r="A25" s="23" t="s">
        <v>5</v>
      </c>
      <c r="B25" s="73">
        <f>B26+B27</f>
        <v>549009</v>
      </c>
      <c r="C25" s="71">
        <f>C26+C27</f>
        <v>389009</v>
      </c>
      <c r="D25" s="24"/>
      <c r="E25" s="21"/>
    </row>
    <row r="26" spans="1:5" ht="18.75" customHeight="1">
      <c r="A26" s="25" t="s">
        <v>54</v>
      </c>
      <c r="B26" s="70">
        <v>74477</v>
      </c>
      <c r="C26" s="71">
        <f>B26</f>
        <v>74477</v>
      </c>
      <c r="D26" s="53"/>
      <c r="E26" s="21"/>
    </row>
    <row r="27" spans="1:5" ht="18" customHeight="1">
      <c r="A27" s="22" t="s">
        <v>55</v>
      </c>
      <c r="B27" s="72">
        <v>474532</v>
      </c>
      <c r="C27" s="71">
        <f>B27-160000</f>
        <v>314532</v>
      </c>
      <c r="D27" s="21"/>
      <c r="E27" s="21"/>
    </row>
    <row r="28" spans="1:5" ht="17.25" customHeight="1">
      <c r="A28" s="22" t="s">
        <v>28</v>
      </c>
      <c r="B28" s="73">
        <f>B29+B30</f>
        <v>1753</v>
      </c>
      <c r="C28" s="71">
        <f>C29</f>
        <v>1753</v>
      </c>
      <c r="D28" s="24"/>
      <c r="E28" s="21"/>
    </row>
    <row r="29" spans="1:5" ht="19.5" customHeight="1">
      <c r="A29" s="25" t="s">
        <v>56</v>
      </c>
      <c r="B29" s="70">
        <v>1753</v>
      </c>
      <c r="C29" s="71">
        <v>1753</v>
      </c>
      <c r="D29" s="21"/>
      <c r="E29" s="21"/>
    </row>
    <row r="30" spans="1:5" ht="17.25" customHeight="1">
      <c r="A30" s="22" t="s">
        <v>6</v>
      </c>
      <c r="B30" s="70"/>
      <c r="C30" s="71"/>
      <c r="D30" s="21"/>
      <c r="E30" s="21"/>
    </row>
    <row r="31" spans="1:5" ht="26.25">
      <c r="A31" s="26" t="s">
        <v>47</v>
      </c>
      <c r="B31" s="70">
        <v>398504</v>
      </c>
      <c r="C31" s="71">
        <v>158170</v>
      </c>
      <c r="D31" s="21"/>
      <c r="E31" s="21"/>
    </row>
    <row r="32" spans="1:5" ht="17.25" customHeight="1">
      <c r="A32" s="22" t="s">
        <v>43</v>
      </c>
      <c r="B32" s="73"/>
      <c r="C32" s="71"/>
      <c r="D32" s="21"/>
      <c r="E32" s="21"/>
    </row>
    <row r="33" spans="1:10" ht="16.5" customHeight="1">
      <c r="A33" s="84" t="s">
        <v>57</v>
      </c>
      <c r="B33" s="85"/>
      <c r="C33" s="71"/>
      <c r="D33" s="84"/>
      <c r="E33" s="84"/>
      <c r="F33" s="84"/>
      <c r="G33" s="84"/>
      <c r="H33" s="84"/>
      <c r="I33" s="84"/>
      <c r="J33" s="84"/>
    </row>
    <row r="34" spans="1:5" ht="32.25" customHeight="1" hidden="1">
      <c r="A34" s="22"/>
      <c r="B34" s="70"/>
      <c r="C34" s="74"/>
      <c r="D34" s="21"/>
      <c r="E34" s="21"/>
    </row>
    <row r="35" spans="1:5" ht="34.5" customHeight="1" hidden="1">
      <c r="A35" s="22"/>
      <c r="B35" s="70"/>
      <c r="C35" s="74"/>
      <c r="D35" s="21"/>
      <c r="E35" s="21"/>
    </row>
    <row r="36" spans="1:5" ht="46.5" customHeight="1" hidden="1">
      <c r="A36" s="22"/>
      <c r="B36" s="70"/>
      <c r="C36" s="74"/>
      <c r="D36" s="21"/>
      <c r="E36" s="21"/>
    </row>
    <row r="37" spans="1:5" ht="46.5" customHeight="1" hidden="1">
      <c r="A37" s="22"/>
      <c r="B37" s="70"/>
      <c r="C37" s="74"/>
      <c r="D37" s="21"/>
      <c r="E37" s="21"/>
    </row>
    <row r="38" spans="1:5" ht="17.25" customHeight="1">
      <c r="A38" s="26" t="s">
        <v>7</v>
      </c>
      <c r="B38" s="70">
        <v>5889</v>
      </c>
      <c r="C38" s="71">
        <f>B38</f>
        <v>5889</v>
      </c>
      <c r="D38" s="21"/>
      <c r="E38" s="21"/>
    </row>
    <row r="39" spans="1:5" ht="18" customHeight="1">
      <c r="A39" s="27" t="s">
        <v>48</v>
      </c>
      <c r="B39" s="75">
        <f>B23+B24+B25+B28+B31+B32+B38</f>
        <v>955155</v>
      </c>
      <c r="C39" s="76">
        <f>C23+C24+C25+C28+C31+C32+C38</f>
        <v>554821</v>
      </c>
      <c r="D39" s="28"/>
      <c r="E39" s="21"/>
    </row>
    <row r="40" spans="1:5" ht="16.5" thickBot="1">
      <c r="A40" s="89" t="s">
        <v>51</v>
      </c>
      <c r="B40" s="90">
        <f>B23+B24+B25+B28+B32</f>
        <v>550762</v>
      </c>
      <c r="C40" s="91">
        <f>C23+C24+C27+C26+C29+C30+C33</f>
        <v>390762</v>
      </c>
      <c r="D40" s="28"/>
      <c r="E40" s="21"/>
    </row>
    <row r="41" spans="1:6" ht="15.75">
      <c r="A41" s="29"/>
      <c r="B41" s="21"/>
      <c r="C41" s="30"/>
      <c r="D41" s="30"/>
      <c r="E41" s="21"/>
      <c r="F41" s="21"/>
    </row>
    <row r="42" spans="1:6" ht="15.75">
      <c r="A42" s="29"/>
      <c r="B42" s="21"/>
      <c r="C42" s="30"/>
      <c r="D42" s="30"/>
      <c r="E42" s="21"/>
      <c r="F42" s="21"/>
    </row>
    <row r="43" spans="1:6" ht="16.5" customHeight="1" thickBot="1">
      <c r="A43" s="100" t="s">
        <v>40</v>
      </c>
      <c r="B43" s="101"/>
      <c r="C43" s="101"/>
      <c r="D43" s="101"/>
      <c r="E43" s="102"/>
      <c r="F43" s="101"/>
    </row>
    <row r="44" spans="1:6" s="33" customFormat="1" ht="66" customHeight="1" thickBot="1">
      <c r="A44" s="56" t="s">
        <v>58</v>
      </c>
      <c r="B44" s="31" t="s">
        <v>10</v>
      </c>
      <c r="C44" s="31" t="s">
        <v>8</v>
      </c>
      <c r="D44" s="57" t="s">
        <v>9</v>
      </c>
      <c r="E44" s="86"/>
      <c r="F44" s="32" t="s">
        <v>9</v>
      </c>
    </row>
    <row r="45" spans="1:6" ht="19.5" customHeight="1">
      <c r="A45" s="58" t="s">
        <v>20</v>
      </c>
      <c r="B45" s="77"/>
      <c r="C45" s="78"/>
      <c r="D45" s="69"/>
      <c r="E45"/>
      <c r="F45" s="34"/>
    </row>
    <row r="46" spans="1:6" ht="19.5" customHeight="1">
      <c r="A46" s="23" t="s">
        <v>29</v>
      </c>
      <c r="B46" s="70"/>
      <c r="C46" s="65"/>
      <c r="D46" s="74"/>
      <c r="E46"/>
      <c r="F46" s="34"/>
    </row>
    <row r="47" spans="1:6" ht="19.5" customHeight="1">
      <c r="A47" s="23" t="s">
        <v>30</v>
      </c>
      <c r="B47" s="66">
        <f>SUM(B48:B55)</f>
        <v>860</v>
      </c>
      <c r="C47" s="66">
        <f>SUM(C48:C55)</f>
        <v>0</v>
      </c>
      <c r="D47" s="71">
        <f>SUM(D48:D55)</f>
        <v>0</v>
      </c>
      <c r="E47"/>
      <c r="F47" s="34"/>
    </row>
    <row r="48" spans="1:6" ht="39">
      <c r="A48" s="23" t="s">
        <v>49</v>
      </c>
      <c r="B48" s="70"/>
      <c r="C48" s="65"/>
      <c r="D48" s="74"/>
      <c r="E48"/>
      <c r="F48" s="34"/>
    </row>
    <row r="49" spans="1:6" ht="19.5" customHeight="1">
      <c r="A49" s="23" t="s">
        <v>31</v>
      </c>
      <c r="B49" s="70"/>
      <c r="C49" s="65"/>
      <c r="D49" s="74"/>
      <c r="E49"/>
      <c r="F49" s="34"/>
    </row>
    <row r="50" spans="1:6" ht="19.5" customHeight="1">
      <c r="A50" s="23" t="s">
        <v>32</v>
      </c>
      <c r="B50" s="70"/>
      <c r="C50" s="65"/>
      <c r="D50" s="74"/>
      <c r="E50"/>
      <c r="F50" s="34"/>
    </row>
    <row r="51" spans="1:6" ht="19.5" customHeight="1">
      <c r="A51" s="23" t="s">
        <v>33</v>
      </c>
      <c r="B51" s="70"/>
      <c r="C51" s="65"/>
      <c r="D51" s="74"/>
      <c r="E51"/>
      <c r="F51" s="34"/>
    </row>
    <row r="52" spans="1:6" ht="19.5" customHeight="1">
      <c r="A52" s="35" t="s">
        <v>41</v>
      </c>
      <c r="B52" s="70">
        <v>847</v>
      </c>
      <c r="C52" s="65"/>
      <c r="D52" s="74"/>
      <c r="E52"/>
      <c r="F52" s="34"/>
    </row>
    <row r="53" spans="1:6" ht="26.25">
      <c r="A53" s="23" t="s">
        <v>59</v>
      </c>
      <c r="B53" s="70"/>
      <c r="C53" s="65"/>
      <c r="D53" s="74"/>
      <c r="E53"/>
      <c r="F53" s="34"/>
    </row>
    <row r="54" spans="1:6" ht="19.5" customHeight="1">
      <c r="A54" s="23" t="s">
        <v>34</v>
      </c>
      <c r="B54" s="70">
        <v>13</v>
      </c>
      <c r="C54" s="65"/>
      <c r="D54" s="74"/>
      <c r="E54"/>
      <c r="F54" s="34"/>
    </row>
    <row r="55" spans="1:6" ht="19.5" customHeight="1">
      <c r="A55" s="23" t="s">
        <v>35</v>
      </c>
      <c r="B55" s="70"/>
      <c r="C55" s="65"/>
      <c r="D55" s="74"/>
      <c r="E55"/>
      <c r="F55" s="34"/>
    </row>
    <row r="56" spans="1:6" ht="19.5" customHeight="1">
      <c r="A56" s="23" t="s">
        <v>21</v>
      </c>
      <c r="B56" s="66">
        <f>B46+B47</f>
        <v>860</v>
      </c>
      <c r="C56" s="66"/>
      <c r="D56" s="71"/>
      <c r="E56"/>
      <c r="F56" s="34"/>
    </row>
    <row r="57" spans="1:6" ht="19.5" customHeight="1">
      <c r="A57" s="23" t="s">
        <v>36</v>
      </c>
      <c r="B57" s="66">
        <f>B46+B47</f>
        <v>860</v>
      </c>
      <c r="C57" s="66">
        <f>C46+C47</f>
        <v>0</v>
      </c>
      <c r="D57" s="71">
        <f>D46+D47</f>
        <v>0</v>
      </c>
      <c r="E57"/>
      <c r="F57" s="34"/>
    </row>
    <row r="58" spans="1:6" ht="19.5" customHeight="1">
      <c r="A58" s="23" t="s">
        <v>42</v>
      </c>
      <c r="B58" s="67">
        <v>1</v>
      </c>
      <c r="C58" s="83">
        <v>0.5</v>
      </c>
      <c r="D58" s="87">
        <v>0.25</v>
      </c>
      <c r="E58"/>
      <c r="F58" s="34">
        <v>0.25</v>
      </c>
    </row>
    <row r="59" spans="1:6" ht="19.5" customHeight="1">
      <c r="A59" s="36" t="s">
        <v>25</v>
      </c>
      <c r="B59" s="79">
        <f>B57*B58</f>
        <v>860</v>
      </c>
      <c r="C59" s="79">
        <f>C57*C58</f>
        <v>0</v>
      </c>
      <c r="D59" s="71">
        <f>D57*D58</f>
        <v>0</v>
      </c>
      <c r="E59"/>
      <c r="F59" s="37"/>
    </row>
    <row r="60" spans="1:6" ht="19.5" customHeight="1" thickBot="1">
      <c r="A60" s="38" t="s">
        <v>22</v>
      </c>
      <c r="B60" s="80">
        <f>B59</f>
        <v>860</v>
      </c>
      <c r="C60" s="81"/>
      <c r="D60" s="82"/>
      <c r="E60"/>
      <c r="F60" s="39"/>
    </row>
    <row r="61" spans="1:6" ht="45.75" customHeight="1">
      <c r="A61" s="40"/>
      <c r="B61" s="21"/>
      <c r="C61" s="24"/>
      <c r="D61" s="24"/>
      <c r="E61"/>
      <c r="F61" s="21"/>
    </row>
    <row r="62" spans="1:6" s="3" customFormat="1" ht="16.5" thickBot="1">
      <c r="A62" s="95" t="s">
        <v>39</v>
      </c>
      <c r="B62" s="96"/>
      <c r="C62" s="96"/>
      <c r="D62" s="96"/>
      <c r="E62" s="96"/>
      <c r="F62" s="96"/>
    </row>
    <row r="63" spans="1:6" s="44" customFormat="1" ht="13.5" thickBot="1">
      <c r="A63" s="41">
        <v>1</v>
      </c>
      <c r="B63" s="42">
        <v>2</v>
      </c>
      <c r="C63" s="43"/>
      <c r="D63" s="43"/>
      <c r="E63" s="43"/>
      <c r="F63" s="43"/>
    </row>
    <row r="64" spans="1:5" ht="19.5" customHeight="1">
      <c r="A64" s="61" t="s">
        <v>50</v>
      </c>
      <c r="B64" s="62"/>
      <c r="C64" s="21"/>
      <c r="D64" s="21"/>
      <c r="E64" s="21"/>
    </row>
    <row r="65" spans="1:5" ht="19.5" customHeight="1">
      <c r="A65" s="45" t="s">
        <v>11</v>
      </c>
      <c r="B65" s="46"/>
      <c r="C65" s="21"/>
      <c r="D65" s="21"/>
      <c r="E65" s="21"/>
    </row>
    <row r="66" spans="1:5" ht="19.5" customHeight="1">
      <c r="A66" s="47" t="s">
        <v>23</v>
      </c>
      <c r="B66" s="59">
        <f>C39/B60</f>
        <v>645.1406976744186</v>
      </c>
      <c r="C66" s="21"/>
      <c r="D66" s="21"/>
      <c r="E66" s="21"/>
    </row>
    <row r="67" spans="1:5" ht="19.5" customHeight="1">
      <c r="A67" s="23" t="s">
        <v>12</v>
      </c>
      <c r="B67" s="60">
        <v>1</v>
      </c>
      <c r="C67" s="21"/>
      <c r="D67" s="21"/>
      <c r="E67" s="21"/>
    </row>
    <row r="68" spans="1:5" ht="19.5" customHeight="1">
      <c r="A68" s="48" t="s">
        <v>37</v>
      </c>
      <c r="B68" s="49"/>
      <c r="C68" s="21"/>
      <c r="D68" s="21"/>
      <c r="E68" s="21"/>
    </row>
    <row r="69" spans="1:5" ht="19.5" customHeight="1">
      <c r="A69" s="47" t="s">
        <v>13</v>
      </c>
      <c r="B69" s="59">
        <f>IF($B$66-$B$67&gt;0,$B$66-$B$67,0)</f>
        <v>644.1406976744186</v>
      </c>
      <c r="C69" s="21"/>
      <c r="D69" s="21"/>
      <c r="E69" s="21"/>
    </row>
    <row r="70" spans="1:5" ht="19.5" customHeight="1">
      <c r="A70" s="47" t="s">
        <v>14</v>
      </c>
      <c r="B70" s="59">
        <f>IF($B$66-$B$67&lt;0,$B$66-$B$67,0)</f>
        <v>0</v>
      </c>
      <c r="C70" s="21"/>
      <c r="D70" s="21"/>
      <c r="E70" s="21"/>
    </row>
    <row r="71" spans="1:5" ht="19.5" customHeight="1">
      <c r="A71" s="48" t="s">
        <v>15</v>
      </c>
      <c r="B71" s="50"/>
      <c r="C71" s="21"/>
      <c r="D71" s="21"/>
      <c r="E71" s="21"/>
    </row>
    <row r="72" spans="1:5" ht="19.5" customHeight="1">
      <c r="A72" s="47" t="s">
        <v>24</v>
      </c>
      <c r="B72" s="60">
        <f>C40/B60</f>
        <v>454.37441860465117</v>
      </c>
      <c r="C72" s="21"/>
      <c r="D72" s="21"/>
      <c r="E72" s="21"/>
    </row>
    <row r="73" spans="1:5" ht="19.5" customHeight="1">
      <c r="A73" s="47" t="s">
        <v>16</v>
      </c>
      <c r="B73" s="60">
        <v>0.7</v>
      </c>
      <c r="C73" s="21"/>
      <c r="D73" s="21"/>
      <c r="E73" s="21"/>
    </row>
    <row r="74" spans="1:5" ht="19.5" customHeight="1">
      <c r="A74" s="48" t="s">
        <v>38</v>
      </c>
      <c r="B74" s="49"/>
      <c r="C74" s="21"/>
      <c r="D74" s="21"/>
      <c r="E74" s="21"/>
    </row>
    <row r="75" spans="1:5" ht="19.5" customHeight="1">
      <c r="A75" s="47" t="s">
        <v>13</v>
      </c>
      <c r="B75" s="59">
        <f>IF($B$72-$B$73&gt;0,$B$72-$B$73,0)</f>
        <v>453.6744186046512</v>
      </c>
      <c r="C75" s="21"/>
      <c r="D75" s="21"/>
      <c r="E75" s="21"/>
    </row>
    <row r="76" spans="1:5" ht="19.5" customHeight="1" thickBot="1">
      <c r="A76" s="51" t="s">
        <v>14</v>
      </c>
      <c r="B76" s="63">
        <f>IF($B$72-$B$73&lt;0,$B$72-$B$73,0)</f>
        <v>0</v>
      </c>
      <c r="C76" s="21"/>
      <c r="D76" s="21"/>
      <c r="E76" s="21"/>
    </row>
    <row r="78" ht="15.75">
      <c r="A78" s="88" t="s">
        <v>63</v>
      </c>
    </row>
    <row r="79" ht="15.75">
      <c r="A79" s="88" t="s">
        <v>52</v>
      </c>
    </row>
  </sheetData>
  <sheetProtection/>
  <mergeCells count="10">
    <mergeCell ref="A2:E2"/>
    <mergeCell ref="A62:F62"/>
    <mergeCell ref="A1:E1"/>
    <mergeCell ref="A3:E3"/>
    <mergeCell ref="A19:F19"/>
    <mergeCell ref="A43:F43"/>
    <mergeCell ref="A7:B7"/>
    <mergeCell ref="A13:B13"/>
    <mergeCell ref="A10:B10"/>
    <mergeCell ref="A4:E4"/>
  </mergeCells>
  <printOptions/>
  <pageMargins left="0.32" right="0.3" top="0.97" bottom="0.64" header="0.53" footer="0.64"/>
  <pageSetup horizontalDpi="600" verticalDpi="600" orientation="portrait" paperSize="9" scale="8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User</cp:lastModifiedBy>
  <cp:lastPrinted>2008-10-06T14:06:46Z</cp:lastPrinted>
  <dcterms:created xsi:type="dcterms:W3CDTF">2000-06-13T19:14:30Z</dcterms:created>
  <dcterms:modified xsi:type="dcterms:W3CDTF">2008-10-06T14:16:05Z</dcterms:modified>
  <cp:category/>
  <cp:version/>
  <cp:contentType/>
  <cp:contentStatus/>
</cp:coreProperties>
</file>