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2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2">'Balance Sheet'!$A$1:$J$58</definedName>
    <definedName name="_xlnm.Print_Titles" localSheetId="2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'!$A$1:$X$16</definedName>
  </definedNames>
  <calcPr fullCalcOnLoad="1"/>
</workbook>
</file>

<file path=xl/sharedStrings.xml><?xml version="1.0" encoding="utf-8"?>
<sst xmlns="http://schemas.openxmlformats.org/spreadsheetml/2006/main" count="155" uniqueCount="113">
  <si>
    <t>Други задължения</t>
  </si>
  <si>
    <t>Премии от емисия хил.лв.</t>
  </si>
  <si>
    <t>Резерв от последващи оценки хил.лв.</t>
  </si>
  <si>
    <t>Treasury shares</t>
  </si>
  <si>
    <t>Net unrealised gains/ (losses)</t>
  </si>
  <si>
    <t>Foreign currency translation</t>
  </si>
  <si>
    <t>Други резерви хил.лв.</t>
  </si>
  <si>
    <t>Резерв от преводи хил.лв.</t>
  </si>
  <si>
    <t>хил.лв.</t>
  </si>
  <si>
    <t>Общо</t>
  </si>
  <si>
    <t>Собствен капитал</t>
  </si>
  <si>
    <t>BGN '000</t>
  </si>
  <si>
    <t>Общо собствен капитал           BGN '000</t>
  </si>
  <si>
    <t>Общи резерви      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</si>
  <si>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</si>
  <si>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</si>
  <si>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</si>
  <si>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</si>
  <si>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</si>
  <si>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</si>
  <si>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</si>
  <si>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</si>
  <si>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 xml:space="preserve">ОТЧЕТ ЗА СОБСТВЕНИЯ КАПИТАЛ 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</si>
  <si>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</si>
  <si>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</si>
  <si>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</si>
  <si>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дълготрайни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</si>
  <si>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</si>
  <si>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</si>
  <si>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</si>
  <si>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</si>
  <si>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</si>
  <si>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Получени лихви по предоставени заеми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</si>
  <si>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</si>
  <si>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</si>
  <si>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</si>
  <si>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</si>
  <si>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</si>
  <si>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</si>
  <si>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</si>
  <si>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</si>
  <si>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</si>
  <si>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Постъпления от краткосрочни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</si>
  <si>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</si>
  <si>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</si>
  <si>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</si>
  <si>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</si>
  <si>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</si>
  <si>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Нетни парични потоци от финансова дейност</t>
  </si>
  <si>
    <t>Нетно увеличение на паричните средства</t>
  </si>
  <si>
    <t>Предоставени аванси на свързани предприятия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</si>
  <si>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</si>
  <si>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</si>
  <si>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</si>
  <si>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</si>
  <si>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</si>
  <si>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t>ОТЧЕТ ЗА ДОХОДИТЕ</t>
  </si>
  <si>
    <t xml:space="preserve">                                          / Анита Алексиева /</t>
  </si>
  <si>
    <t>БАЛАНС</t>
  </si>
  <si>
    <t>Салдо на 15 август 2007</t>
  </si>
  <si>
    <t>Резултат за периода        BGN '000</t>
  </si>
  <si>
    <t>Изменение за сметка на собствениците, в т.ч:</t>
  </si>
  <si>
    <t>увеличение от записан капитал</t>
  </si>
  <si>
    <t>Основен       (регистриран) капитал      BGN '000</t>
  </si>
  <si>
    <t>Парични потоци, свързани с дълготрайни активи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</si>
  <si>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</si>
  <si>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r>
      <t xml:space="preserve">Нетни парични </t>
    </r>
    <r>
      <rPr>
        <b/>
        <sz val="11"/>
        <rFont val="Times New Roman"/>
        <family val="1"/>
      </rPr>
      <t>потоци от 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</si>
  <si>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</si>
  <si>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</si>
  <si>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</si>
  <si>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</si>
  <si>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</si>
  <si>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Приходи от продажби</t>
  </si>
  <si>
    <t>Печалба преди данъци върху печалбата</t>
  </si>
  <si>
    <t xml:space="preserve">Икономия от / (разход за) данъци върху печалбата </t>
  </si>
  <si>
    <t>Нетна печалба за годината</t>
  </si>
  <si>
    <t>Приложенията на страници от 5 до 32 са неразделна част от финансовия отчет.</t>
  </si>
  <si>
    <t xml:space="preserve">                                                             / Анита Алексиева /</t>
  </si>
  <si>
    <t>2008          BGN '000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</si>
  <si>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</si>
  <si>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</si>
  <si>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</si>
  <si>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</si>
  <si>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</si>
  <si>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</si>
  <si>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</si>
  <si>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2008                  BGN '000</t>
  </si>
  <si>
    <t>Платени банкови такси и комисиони</t>
  </si>
  <si>
    <t>Парични средства и парични еквиваленти на 01 януари</t>
  </si>
  <si>
    <t>Постъпления от емитиран капитал и ценни книжа</t>
  </si>
  <si>
    <t>Салдо на 01 януари 2008</t>
  </si>
  <si>
    <t>Балансова стойност на продадените активи</t>
  </si>
  <si>
    <t>Задължения към свързани предприятия</t>
  </si>
  <si>
    <t>Задължения към акционерите</t>
  </si>
  <si>
    <t>Приложенията на страници от 5 до 14 са неразделна част от финансовия отчет.</t>
  </si>
  <si>
    <t>за 1-во полугодие на 2008 година</t>
  </si>
  <si>
    <t>Дата: 24.07.2008 г.</t>
  </si>
  <si>
    <t>Финансови приходи / (разходи), нетно</t>
  </si>
  <si>
    <t>Разходи за персонала</t>
  </si>
  <si>
    <t>Имоти, държани за продажба</t>
  </si>
  <si>
    <t>към 30 юни 2008 година</t>
  </si>
  <si>
    <t xml:space="preserve">Текуща печалба 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</si>
  <si>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</si>
  <si>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</si>
  <si>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</si>
  <si>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</si>
  <si>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Платени банкови такси и лихви по заеми за оборотни средства</t>
  </si>
  <si>
    <t>за периода 01 януари- 30 юни 2008 г.</t>
  </si>
  <si>
    <t>Парични средства и парични еквиваленти на 30 юни</t>
  </si>
  <si>
    <t>Салдо на 30 юни 2008</t>
  </si>
  <si>
    <t>Резултат за периода ( печалба)</t>
  </si>
  <si>
    <t>Резултат за периода ( загуба)</t>
  </si>
  <si>
    <t>Разходи за придобиване на дълготрайни материални активи</t>
  </si>
</sst>
</file>

<file path=xl/styles.xml><?xml version="1.0" encoding="utf-8"?>
<styleSheet xmlns="http://schemas.openxmlformats.org/spreadsheetml/2006/main">
  <numFmts count="46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&quot;$&quot;#&quot;,&quot;##0_);\(&quot;$&quot;#&quot;,&quot;##0\)"/>
    <numFmt numFmtId="173" formatCode="&quot;$&quot;#&quot;,&quot;##0_);[Red]\(&quot;$&quot;#&quot;,&quot;##0\)"/>
    <numFmt numFmtId="174" formatCode="&quot;$&quot;#&quot;,&quot;##0.00_);\(&quot;$&quot;#&quot;,&quot;##0.00\)"/>
    <numFmt numFmtId="175" formatCode="&quot;$&quot;#&quot;,&quot;##0.00_);[Red]\(&quot;$&quot;#&quot;,&quot;##0.00\)"/>
    <numFmt numFmtId="176" formatCode="_(&quot;$&quot;* #&quot;,&quot;##0_);_(&quot;$&quot;* \(#&quot;,&quot;##0\);_(&quot;$&quot;* &quot;-&quot;_);_(@_)"/>
    <numFmt numFmtId="177" formatCode="_(&quot;$&quot;* #&quot;,&quot;##0.00_);_(&quot;$&quot;* \(#&quot;,&quot;##0.00\);_(&quot;$&quot;* &quot;-&quot;??_);_(@_)"/>
    <numFmt numFmtId="178" formatCode="#&quot;,&quot;##0\ &quot;лв&quot;;\-#&quot;,&quot;##0\ &quot;лв&quot;"/>
    <numFmt numFmtId="179" formatCode="#&quot;,&quot;##0\ &quot;лв&quot;;[Red]\-#&quot;,&quot;##0\ &quot;лв&quot;"/>
    <numFmt numFmtId="180" formatCode="#&quot;,&quot;##0.00\ &quot;лв&quot;;\-#&quot;,&quot;##0.00\ &quot;лв&quot;"/>
    <numFmt numFmtId="181" formatCode="#&quot;,&quot;##0.00\ &quot;лв&quot;;[Red]\-#&quot;,&quot;##0.00\ &quot;лв&quot;"/>
    <numFmt numFmtId="182" formatCode="_-* #&quot;,&quot;##0\ &quot;лв&quot;_-;\-* #&quot;,&quot;##0\ &quot;лв&quot;_-;_-* &quot;-&quot;\ &quot;лв&quot;_-;_-@_-"/>
    <numFmt numFmtId="183" formatCode="_-* #&quot;,&quot;##0\ _л_в_-;\-* #&quot;,&quot;##0\ _л_в_-;_-* &quot;-&quot;\ _л_в_-;_-@_-"/>
    <numFmt numFmtId="184" formatCode="_-* #&quot;,&quot;##0.00\ &quot;лв&quot;_-;\-* #&quot;,&quot;##0.00\ &quot;лв&quot;_-;_-* &quot;-&quot;??\ &quot;лв&quot;_-;_-@_-"/>
    <numFmt numFmtId="185" formatCode="_-* #&quot;,&quot;##0.00\ _л_в_-;\-* #&quot;,&quot;##0.00\ _л_в_-;_-* &quot;-&quot;??\ _л_в_-;_-@_-"/>
    <numFmt numFmtId="186" formatCode="&quot;€&quot;#&quot;,&quot;##0_);\(&quot;€&quot;#&quot;,&quot;##0\)"/>
    <numFmt numFmtId="187" formatCode="&quot;€&quot;#&quot;,&quot;##0_);[Red]\(&quot;€&quot;#&quot;,&quot;##0\)"/>
    <numFmt numFmtId="188" formatCode="&quot;€&quot;#&quot;,&quot;##0.00_);\(&quot;€&quot;#&quot;,&quot;##0.00\)"/>
    <numFmt numFmtId="189" formatCode="&quot;€&quot;#&quot;,&quot;##0.00_);[Red]\(&quot;€&quot;#&quot;,&quot;##0.00\)"/>
    <numFmt numFmtId="190" formatCode="_(&quot;€&quot;* #&quot;,&quot;##0_);_(&quot;€&quot;* \(#&quot;,&quot;##0\);_(&quot;€&quot;* &quot;-&quot;_);_(@_)"/>
    <numFmt numFmtId="191" formatCode="_(&quot;€&quot;* #&quot;,&quot;##0.00_);_(&quot;€&quot;* \(#&quot;,&quot;##0.00\);_(&quot;€&quot;* &quot;-&quot;??_);_(@_)"/>
    <numFmt numFmtId="192" formatCode="&quot; &quot;#&quot;,&quot;##0_);\(&quot; &quot;#&quot;,&quot;##0\)"/>
    <numFmt numFmtId="193" formatCode="&quot; &quot;#&quot;,&quot;##0_);[Red]\(&quot; &quot;#&quot;,&quot;##0\)"/>
    <numFmt numFmtId="194" formatCode="&quot; &quot;#&quot;,&quot;##0.00_);\(&quot; &quot;#&quot;,&quot;##0.00\)"/>
    <numFmt numFmtId="195" formatCode="&quot; &quot;#&quot;,&quot;##0.00_);[Red]\(&quot; &quot;#&quot;,&quot;##0.00\)"/>
    <numFmt numFmtId="196" formatCode="_(&quot; &quot;* #&quot;,&quot;##0_);_(&quot; &quot;* \(#&quot;,&quot;##0\);_(&quot; &quot;* &quot;-&quot;_);_(@_)"/>
    <numFmt numFmtId="197" formatCode="_(&quot; &quot;* #&quot;,&quot;##0.00_);_(&quot; &quot;* \(#&quot;,&quot;##0.00\);_(&quot; &quot;* &quot;-&quot;??_);_(@_)"/>
    <numFmt numFmtId="198" formatCode="0_);\(0\)"/>
    <numFmt numFmtId="199" formatCode="_(* #&quot;,&quot;##0_);_(* \(#&quot;,&quot;##0\);_(* &quot;-&quot;??_);_(@_)"/>
    <numFmt numFmtId="200" formatCode="\(0\)"/>
    <numFmt numFmtId="201" formatCode="#&quot;,&quot;##0;[Red]\(#&quot;,&quot;##0\)"/>
  </numFmts>
  <fonts count="2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9" fontId="5" fillId="0" borderId="0" xfId="24" applyNumberFormat="1" applyFont="1" applyFill="1" applyBorder="1" applyAlignment="1">
      <alignment vertical="center"/>
      <protection/>
    </xf>
    <xf numFmtId="169" fontId="5" fillId="2" borderId="2" xfId="2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vertical="center"/>
      <protection/>
    </xf>
    <xf numFmtId="0" fontId="9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99" fontId="9" fillId="0" borderId="0" xfId="15" applyNumberFormat="1" applyFont="1" applyFill="1" applyBorder="1" applyAlignment="1" applyProtection="1">
      <alignment vertical="center"/>
      <protection/>
    </xf>
    <xf numFmtId="199" fontId="5" fillId="0" borderId="0" xfId="15" applyNumberFormat="1" applyFont="1" applyFill="1" applyBorder="1" applyAlignment="1" applyProtection="1">
      <alignment vertical="top"/>
      <protection/>
    </xf>
    <xf numFmtId="0" fontId="9" fillId="0" borderId="0" xfId="23" applyFont="1" applyAlignment="1">
      <alignment horizontal="left"/>
      <protection/>
    </xf>
    <xf numFmtId="199" fontId="9" fillId="0" borderId="0" xfId="15" applyNumberFormat="1" applyFont="1" applyFill="1" applyBorder="1" applyAlignment="1" applyProtection="1">
      <alignment vertical="top"/>
      <protection/>
    </xf>
    <xf numFmtId="169" fontId="9" fillId="0" borderId="0" xfId="24" applyNumberFormat="1" applyFont="1" applyFill="1" applyBorder="1" applyAlignment="1">
      <alignment vertical="center"/>
      <protection/>
    </xf>
    <xf numFmtId="169" fontId="5" fillId="0" borderId="2" xfId="0" applyNumberFormat="1" applyFont="1" applyBorder="1" applyAlignment="1">
      <alignment/>
    </xf>
    <xf numFmtId="169" fontId="5" fillId="2" borderId="3" xfId="24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169" fontId="5" fillId="0" borderId="0" xfId="15" applyNumberFormat="1" applyFont="1" applyFill="1" applyBorder="1" applyAlignment="1" applyProtection="1">
      <alignment vertical="center"/>
      <protection/>
    </xf>
    <xf numFmtId="169" fontId="5" fillId="0" borderId="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8" fillId="0" borderId="0" xfId="21" applyFont="1" applyFill="1" applyBorder="1" applyAlignment="1">
      <alignment vertical="center"/>
      <protection/>
    </xf>
    <xf numFmtId="169" fontId="5" fillId="0" borderId="1" xfId="0" applyNumberFormat="1" applyFont="1" applyBorder="1" applyAlignment="1">
      <alignment/>
    </xf>
    <xf numFmtId="169" fontId="9" fillId="0" borderId="0" xfId="24" applyNumberFormat="1" applyFont="1" applyFill="1" applyBorder="1" applyAlignment="1">
      <alignment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25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/>
      <protection/>
    </xf>
    <xf numFmtId="169" fontId="9" fillId="0" borderId="0" xfId="22" applyNumberFormat="1" applyFont="1" applyFill="1" applyBorder="1" applyAlignment="1">
      <alignment horizontal="right"/>
      <protection/>
    </xf>
    <xf numFmtId="169" fontId="9" fillId="0" borderId="0" xfId="22" applyNumberFormat="1" applyFont="1" applyFill="1" applyBorder="1">
      <alignment/>
      <protection/>
    </xf>
    <xf numFmtId="169" fontId="9" fillId="0" borderId="0" xfId="22" applyNumberFormat="1" applyFont="1" applyFill="1" applyBorder="1">
      <alignment/>
      <protection/>
    </xf>
    <xf numFmtId="169" fontId="9" fillId="0" borderId="0" xfId="22" applyNumberFormat="1" applyFont="1" applyFill="1">
      <alignment/>
      <protection/>
    </xf>
    <xf numFmtId="169" fontId="9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169" fontId="9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13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right"/>
      <protection/>
    </xf>
    <xf numFmtId="0" fontId="16" fillId="0" borderId="0" xfId="22" applyFont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6" fillId="0" borderId="0" xfId="22" applyFont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69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0" fontId="18" fillId="0" borderId="0" xfId="23" applyNumberFormat="1" applyFont="1" applyFill="1" applyBorder="1" applyAlignment="1" applyProtection="1">
      <alignment horizontal="center" wrapText="1"/>
      <protection/>
    </xf>
    <xf numFmtId="0" fontId="18" fillId="0" borderId="0" xfId="23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horizontal="center"/>
    </xf>
    <xf numFmtId="0" fontId="18" fillId="0" borderId="0" xfId="23" applyNumberFormat="1" applyFont="1" applyFill="1" applyBorder="1" applyAlignment="1" applyProtection="1">
      <alignment horizontal="right" vertical="top"/>
      <protection locked="0"/>
    </xf>
    <xf numFmtId="169" fontId="9" fillId="0" borderId="2" xfId="23" applyNumberFormat="1" applyFont="1" applyFill="1" applyBorder="1" applyAlignment="1" applyProtection="1">
      <alignment horizontal="center"/>
      <protection/>
    </xf>
    <xf numFmtId="169" fontId="9" fillId="0" borderId="0" xfId="23" applyNumberFormat="1" applyFont="1" applyFill="1" applyBorder="1" applyAlignment="1" applyProtection="1">
      <alignment horizontal="center"/>
      <protection/>
    </xf>
    <xf numFmtId="169" fontId="5" fillId="0" borderId="0" xfId="15" applyNumberFormat="1" applyFont="1" applyFill="1" applyBorder="1" applyAlignment="1" applyProtection="1">
      <alignment horizontal="center"/>
      <protection/>
    </xf>
    <xf numFmtId="169" fontId="5" fillId="0" borderId="2" xfId="15" applyNumberFormat="1" applyFont="1" applyFill="1" applyBorder="1" applyAlignment="1" applyProtection="1">
      <alignment horizontal="center"/>
      <protection/>
    </xf>
    <xf numFmtId="169" fontId="5" fillId="2" borderId="0" xfId="15" applyNumberFormat="1" applyFont="1" applyFill="1" applyBorder="1" applyAlignment="1" applyProtection="1">
      <alignment horizontal="right" vertical="center"/>
      <protection/>
    </xf>
    <xf numFmtId="169" fontId="5" fillId="2" borderId="0" xfId="15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horizontal="right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8" fillId="0" borderId="0" xfId="23" applyNumberFormat="1" applyFont="1" applyFill="1" applyBorder="1" applyAlignment="1" applyProtection="1">
      <alignment horizontal="right" vertical="top"/>
      <protection/>
    </xf>
    <xf numFmtId="169" fontId="20" fillId="0" borderId="0" xfId="23" applyNumberFormat="1" applyFont="1" applyFill="1" applyBorder="1" applyAlignment="1">
      <alignment horizontal="right" vertical="center" wrapText="1"/>
      <protection/>
    </xf>
    <xf numFmtId="49" fontId="20" fillId="0" borderId="0" xfId="23" applyNumberFormat="1" applyFont="1" applyFill="1" applyBorder="1" applyAlignment="1">
      <alignment horizontal="right" vertical="center" wrapText="1"/>
      <protection/>
    </xf>
    <xf numFmtId="49" fontId="20" fillId="0" borderId="0" xfId="23" applyNumberFormat="1" applyFont="1" applyFill="1" applyBorder="1" applyAlignment="1">
      <alignment horizontal="right" vertical="center"/>
      <protection/>
    </xf>
    <xf numFmtId="0" fontId="9" fillId="0" borderId="0" xfId="25" applyFont="1" applyFill="1" applyBorder="1" applyAlignment="1" quotePrefix="1">
      <alignment horizontal="left" vertical="center"/>
      <protection/>
    </xf>
    <xf numFmtId="15" fontId="20" fillId="0" borderId="0" xfId="21" applyNumberFormat="1" applyFont="1" applyFill="1" applyBorder="1" applyAlignment="1">
      <alignment horizontal="center" vertical="center" wrapText="1"/>
      <protection/>
    </xf>
    <xf numFmtId="169" fontId="17" fillId="0" borderId="0" xfId="0" applyNumberFormat="1" applyFont="1" applyBorder="1" applyAlignment="1">
      <alignment horizontal="right" vertical="top" wrapText="1"/>
    </xf>
    <xf numFmtId="0" fontId="20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/>
      <protection/>
    </xf>
    <xf numFmtId="0" fontId="20" fillId="0" borderId="0" xfId="22" applyFont="1" applyFill="1" applyBorder="1" applyAlignment="1">
      <alignment wrapText="1"/>
      <protection/>
    </xf>
    <xf numFmtId="0" fontId="20" fillId="0" borderId="0" xfId="22" applyFont="1" applyFill="1" applyBorder="1" applyAlignment="1">
      <alignment vertical="top"/>
      <protection/>
    </xf>
    <xf numFmtId="0" fontId="9" fillId="0" borderId="0" xfId="22" applyFont="1" applyFill="1" applyBorder="1">
      <alignment/>
      <protection/>
    </xf>
    <xf numFmtId="0" fontId="16" fillId="0" borderId="0" xfId="23" applyFont="1" applyBorder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left" wrapText="1"/>
      <protection/>
    </xf>
    <xf numFmtId="0" fontId="8" fillId="0" borderId="0" xfId="22" applyFont="1" applyFill="1" applyBorder="1">
      <alignment/>
      <protection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3" fillId="0" borderId="0" xfId="21" applyFont="1" applyFill="1" applyBorder="1" applyAlignment="1">
      <alignment vertical="center"/>
      <protection/>
    </xf>
    <xf numFmtId="169" fontId="5" fillId="2" borderId="0" xfId="24" applyNumberFormat="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center"/>
      <protection/>
    </xf>
    <xf numFmtId="169" fontId="14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6" fillId="0" borderId="0" xfId="21" applyFont="1" applyFill="1" applyBorder="1" applyAlignment="1">
      <alignment vertical="center"/>
      <protection/>
    </xf>
    <xf numFmtId="3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37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9" fontId="5" fillId="0" borderId="2" xfId="24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22" applyNumberFormat="1" applyFont="1" applyFill="1" applyBorder="1" applyAlignment="1">
      <alignment horizontal="right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Alignment="1">
      <alignment horizontal="right"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16" fillId="0" borderId="0" xfId="22" applyNumberFormat="1" applyFont="1" applyFill="1" applyBorder="1" applyAlignment="1">
      <alignment horizontal="right" vertical="top" wrapText="1"/>
      <protection/>
    </xf>
    <xf numFmtId="37" fontId="16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2" xfId="23" applyNumberFormat="1" applyFont="1" applyFill="1" applyBorder="1" applyAlignment="1" applyProtection="1">
      <alignment/>
      <protection/>
    </xf>
    <xf numFmtId="37" fontId="9" fillId="0" borderId="0" xfId="23" applyNumberFormat="1" applyFont="1" applyFill="1" applyBorder="1" applyAlignment="1" applyProtection="1">
      <alignment/>
      <protection/>
    </xf>
    <xf numFmtId="37" fontId="9" fillId="0" borderId="2" xfId="23" applyNumberFormat="1" applyFont="1" applyFill="1" applyBorder="1" applyAlignment="1" applyProtection="1">
      <alignment/>
      <protection/>
    </xf>
    <xf numFmtId="37" fontId="5" fillId="0" borderId="0" xfId="15" applyNumberFormat="1" applyFont="1" applyFill="1" applyBorder="1" applyAlignment="1" applyProtection="1">
      <alignment/>
      <protection/>
    </xf>
    <xf numFmtId="37" fontId="5" fillId="0" borderId="2" xfId="15" applyNumberFormat="1" applyFont="1" applyFill="1" applyBorder="1" applyAlignment="1" applyProtection="1">
      <alignment/>
      <protection/>
    </xf>
    <xf numFmtId="37" fontId="9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2" borderId="0" xfId="15" applyNumberFormat="1" applyFont="1" applyFill="1" applyBorder="1" applyAlignment="1" applyProtection="1">
      <alignment horizontal="right" vertical="center"/>
      <protection/>
    </xf>
    <xf numFmtId="37" fontId="5" fillId="2" borderId="0" xfId="15" applyNumberFormat="1" applyFont="1" applyFill="1" applyBorder="1" applyAlignment="1" applyProtection="1">
      <alignment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9" fillId="0" borderId="0" xfId="15" applyNumberFormat="1" applyFont="1" applyFill="1" applyBorder="1" applyAlignment="1" applyProtection="1">
      <alignment vertical="center"/>
      <protection/>
    </xf>
    <xf numFmtId="37" fontId="5" fillId="0" borderId="2" xfId="15" applyNumberFormat="1" applyFont="1" applyFill="1" applyBorder="1" applyAlignment="1" applyProtection="1">
      <alignment horizontal="right" vertical="center"/>
      <protection/>
    </xf>
    <xf numFmtId="37" fontId="5" fillId="2" borderId="2" xfId="15" applyNumberFormat="1" applyFont="1" applyFill="1" applyBorder="1" applyAlignment="1" applyProtection="1">
      <alignment horizontal="right"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24" applyNumberFormat="1" applyFont="1" applyFill="1" applyBorder="1" applyAlignment="1">
      <alignment vertical="center"/>
      <protection/>
    </xf>
    <xf numFmtId="37" fontId="5" fillId="0" borderId="2" xfId="0" applyNumberFormat="1" applyFont="1" applyBorder="1" applyAlignment="1">
      <alignment/>
    </xf>
    <xf numFmtId="37" fontId="5" fillId="0" borderId="3" xfId="24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" xfId="0" applyNumberFormat="1" applyFont="1" applyBorder="1" applyAlignment="1">
      <alignment/>
    </xf>
    <xf numFmtId="0" fontId="5" fillId="0" borderId="0" xfId="22" applyFont="1" applyFill="1" applyBorder="1" applyAlignment="1">
      <alignment horizont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37" fontId="9" fillId="0" borderId="0" xfId="22" applyNumberFormat="1" applyFont="1" applyFill="1" applyBorder="1" applyAlignment="1">
      <alignment horizontal="right" vertical="top"/>
      <protection/>
    </xf>
    <xf numFmtId="37" fontId="9" fillId="0" borderId="0" xfId="22" applyNumberFormat="1" applyFont="1" applyFill="1" applyBorder="1" applyAlignment="1">
      <alignment vertical="top"/>
      <protection/>
    </xf>
    <xf numFmtId="1" fontId="9" fillId="0" borderId="0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1" xfId="21" applyFont="1" applyBorder="1" applyAlignment="1">
      <alignment vertical="center" shrinkToFit="1"/>
      <protection/>
    </xf>
    <xf numFmtId="0" fontId="0" fillId="0" borderId="1" xfId="0" applyFont="1" applyBorder="1" applyAlignment="1">
      <alignment shrinkToFit="1"/>
    </xf>
    <xf numFmtId="0" fontId="11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1" fillId="0" borderId="0" xfId="21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8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D14" sqref="D14"/>
    </sheetView>
  </sheetViews>
  <sheetFormatPr defaultColWidth="9.28125" defaultRowHeight="12.75" customHeight="1" zeroHeight="1"/>
  <cols>
    <col min="1" max="2" width="9.28125" style="49" customWidth="1"/>
    <col min="3" max="3" width="11.57421875" style="49" customWidth="1"/>
    <col min="4" max="4" width="9.28125" style="49" customWidth="1"/>
    <col min="5" max="5" width="9.28125" style="57" customWidth="1"/>
    <col min="6" max="9" width="9.28125" style="49" customWidth="1"/>
    <col min="10" max="16384" width="9.28125" style="49" hidden="1" customWidth="1"/>
  </cols>
  <sheetData>
    <row r="1" spans="1:5" s="48" customFormat="1" ht="18.75">
      <c r="A1" s="204" t="s">
        <v>54</v>
      </c>
      <c r="B1" s="205"/>
      <c r="C1" s="205"/>
      <c r="D1" s="47"/>
      <c r="E1" s="68"/>
    </row>
    <row r="2" ht="12.75"/>
    <row r="3" ht="12.75"/>
    <row r="4" ht="12.75"/>
    <row r="5" ht="12.75"/>
    <row r="6" ht="12.75"/>
    <row r="7" spans="1:256" s="50" customFormat="1" ht="18.75">
      <c r="A7" s="206"/>
      <c r="B7" s="207"/>
      <c r="C7" s="207"/>
      <c r="E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54" customFormat="1" ht="17.25" customHeight="1">
      <c r="A8" s="53"/>
      <c r="B8" s="49"/>
      <c r="C8" s="49"/>
      <c r="E8" s="51"/>
      <c r="F8" s="51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50" customFormat="1" ht="18.75">
      <c r="A9" s="53"/>
      <c r="B9" s="49"/>
      <c r="C9" s="49"/>
      <c r="E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57" customFormat="1" ht="18.75">
      <c r="A10" s="53"/>
      <c r="B10" s="49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57" customFormat="1" ht="15.75">
      <c r="A11" s="56"/>
      <c r="B11" s="4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7" s="57" customFormat="1" ht="18.75">
      <c r="A12" s="49"/>
      <c r="B12" s="49"/>
      <c r="C12" s="49"/>
      <c r="G12" s="58"/>
    </row>
    <row r="13" spans="1:7" s="57" customFormat="1" ht="18.75">
      <c r="A13" s="53"/>
      <c r="B13" s="43"/>
      <c r="C13" s="43"/>
      <c r="D13" s="51"/>
      <c r="E13" s="51"/>
      <c r="G13" s="58"/>
    </row>
    <row r="14" spans="1:7" s="57" customFormat="1" ht="18.75">
      <c r="A14" s="53"/>
      <c r="B14" s="49"/>
      <c r="C14" s="49"/>
      <c r="D14" s="51"/>
      <c r="E14" s="66"/>
      <c r="G14" s="58"/>
    </row>
    <row r="15" spans="1:7" s="57" customFormat="1" ht="18.75">
      <c r="A15" s="53"/>
      <c r="B15" s="49"/>
      <c r="C15" s="49"/>
      <c r="D15" s="51"/>
      <c r="E15" s="66"/>
      <c r="G15" s="58"/>
    </row>
    <row r="16" spans="1:7" s="57" customFormat="1" ht="18.75">
      <c r="A16" s="53"/>
      <c r="B16" s="49"/>
      <c r="C16" s="49"/>
      <c r="D16" s="51"/>
      <c r="E16" s="66"/>
      <c r="G16" s="58"/>
    </row>
    <row r="17" spans="1:256" s="54" customFormat="1" ht="18.75">
      <c r="A17" s="67"/>
      <c r="B17" s="57"/>
      <c r="C17" s="57"/>
      <c r="E17" s="51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7" s="57" customFormat="1" ht="18.75">
      <c r="A18" s="53"/>
      <c r="B18" s="49"/>
      <c r="C18" s="49"/>
      <c r="D18" s="51"/>
      <c r="E18" s="58"/>
      <c r="F18" s="66"/>
      <c r="G18" s="58"/>
    </row>
    <row r="19" spans="1:7" s="57" customFormat="1" ht="18.75">
      <c r="A19" s="53"/>
      <c r="B19" s="49"/>
      <c r="C19" s="49"/>
      <c r="D19" s="51"/>
      <c r="E19" s="58"/>
      <c r="F19" s="66"/>
      <c r="G19" s="58"/>
    </row>
    <row r="20" spans="1:256" s="54" customFormat="1" ht="19.5" customHeight="1">
      <c r="A20" s="60"/>
      <c r="B20" s="60"/>
      <c r="C20" s="60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55" customFormat="1" ht="18.75">
      <c r="A21" s="53"/>
      <c r="B21" s="49"/>
      <c r="C21" s="49"/>
      <c r="D21" s="54"/>
      <c r="E21" s="51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54" customFormat="1" ht="18.75">
      <c r="A22" s="53"/>
      <c r="B22" s="49"/>
      <c r="C22" s="49"/>
      <c r="D22" s="55"/>
      <c r="E22" s="51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="57" customFormat="1" ht="18.75">
      <c r="G23" s="58"/>
    </row>
    <row r="24" spans="1:6" s="57" customFormat="1" ht="18.75">
      <c r="A24" s="53"/>
      <c r="B24" s="49"/>
      <c r="C24" s="49"/>
      <c r="D24" s="51"/>
      <c r="F24" s="67"/>
    </row>
    <row r="25" spans="1:6" s="57" customFormat="1" ht="18.75">
      <c r="A25" s="53"/>
      <c r="B25" s="49"/>
      <c r="C25" s="49"/>
      <c r="D25" s="51"/>
      <c r="F25" s="67"/>
    </row>
    <row r="26" spans="1:8" s="57" customFormat="1" ht="18.75">
      <c r="A26" s="53"/>
      <c r="B26" s="49"/>
      <c r="C26" s="49"/>
      <c r="E26" s="51"/>
      <c r="G26" s="58"/>
      <c r="H26" s="58"/>
    </row>
    <row r="27" spans="1:9" s="57" customFormat="1" ht="18.75">
      <c r="A27" s="53"/>
      <c r="B27" s="49"/>
      <c r="C27" s="49"/>
      <c r="D27" s="61"/>
      <c r="E27" s="51"/>
      <c r="I27" s="58"/>
    </row>
    <row r="28" s="57" customFormat="1" ht="19.5" customHeight="1"/>
    <row r="29" s="57" customFormat="1" ht="17.25" customHeight="1"/>
    <row r="30" spans="1:6" ht="18.75">
      <c r="A30" s="53"/>
      <c r="D30" s="62"/>
      <c r="F30" s="67"/>
    </row>
    <row r="31" spans="1:9" ht="18.75">
      <c r="A31" s="53"/>
      <c r="E31" s="66"/>
      <c r="G31" s="57"/>
      <c r="H31" s="57"/>
      <c r="I31" s="57"/>
    </row>
    <row r="32" spans="1:6" ht="18.75">
      <c r="A32" s="53"/>
      <c r="F32" s="53"/>
    </row>
    <row r="33" spans="1:6" ht="18.75">
      <c r="A33" s="53"/>
      <c r="F33" s="53"/>
    </row>
    <row r="34" spans="1:6" ht="18.75">
      <c r="A34" s="53"/>
      <c r="F34" s="53"/>
    </row>
    <row r="35" spans="1:6" ht="18.75">
      <c r="A35" s="53"/>
      <c r="F35" s="53"/>
    </row>
    <row r="36" spans="1:6" ht="18.75">
      <c r="A36" s="53"/>
      <c r="F36" s="53"/>
    </row>
    <row r="37" spans="1:6" ht="18.75">
      <c r="A37" s="53"/>
      <c r="F37" s="53"/>
    </row>
    <row r="38" spans="1:6" ht="18.75">
      <c r="A38" s="53"/>
      <c r="F38" s="53"/>
    </row>
    <row r="39" spans="1:6" ht="18.75">
      <c r="A39" s="53"/>
      <c r="F39" s="53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3"/>
  <sheetViews>
    <sheetView workbookViewId="0" topLeftCell="A1">
      <selection activeCell="B14" sqref="B14"/>
    </sheetView>
  </sheetViews>
  <sheetFormatPr defaultColWidth="9.140625" defaultRowHeight="12.75"/>
  <cols>
    <col min="1" max="1" width="48.00390625" style="69" customWidth="1"/>
    <col min="2" max="2" width="8.28125" style="70" customWidth="1"/>
    <col min="3" max="3" width="3.28125" style="72" customWidth="1"/>
    <col min="4" max="4" width="12.7109375" style="71" customWidth="1"/>
    <col min="5" max="16384" width="9.140625" style="69" customWidth="1"/>
  </cols>
  <sheetData>
    <row r="1" spans="1:5" ht="18.75">
      <c r="A1" s="145" t="s">
        <v>54</v>
      </c>
      <c r="B1" s="145"/>
      <c r="C1" s="145"/>
      <c r="D1" s="145"/>
      <c r="E1" s="2"/>
    </row>
    <row r="2" spans="1:4" s="7" customFormat="1" ht="18.75">
      <c r="A2" s="210" t="s">
        <v>56</v>
      </c>
      <c r="B2" s="210"/>
      <c r="C2" s="211"/>
      <c r="D2" s="211"/>
    </row>
    <row r="3" spans="1:4" s="5" customFormat="1" ht="15.75" customHeight="1">
      <c r="A3" s="8" t="s">
        <v>95</v>
      </c>
      <c r="B3" s="151"/>
      <c r="C3" s="97"/>
      <c r="D3" s="98"/>
    </row>
    <row r="4" spans="1:4" s="5" customFormat="1" ht="15" customHeight="1">
      <c r="A4" s="212" t="s">
        <v>14</v>
      </c>
      <c r="B4" s="213"/>
      <c r="C4" s="13"/>
      <c r="D4" s="208" t="s">
        <v>78</v>
      </c>
    </row>
    <row r="5" spans="1:4" s="5" customFormat="1" ht="18.75" customHeight="1">
      <c r="A5" s="213"/>
      <c r="B5" s="213"/>
      <c r="C5" s="17"/>
      <c r="D5" s="209"/>
    </row>
    <row r="6" spans="1:4" s="5" customFormat="1" ht="22.5" customHeight="1">
      <c r="A6" s="103"/>
      <c r="B6" s="152"/>
      <c r="C6" s="17"/>
      <c r="D6" s="99"/>
    </row>
    <row r="7" spans="1:4" s="5" customFormat="1" ht="15">
      <c r="A7" s="2"/>
      <c r="B7" s="18"/>
      <c r="C7" s="18"/>
      <c r="D7" s="101"/>
    </row>
    <row r="8" spans="1:4" s="5" customFormat="1" ht="18" customHeight="1">
      <c r="A8" s="153" t="s">
        <v>72</v>
      </c>
      <c r="B8" s="20">
        <v>3</v>
      </c>
      <c r="C8" s="18"/>
      <c r="D8" s="157">
        <v>645</v>
      </c>
    </row>
    <row r="9" spans="1:4" s="5" customFormat="1" ht="15">
      <c r="A9" s="153" t="s">
        <v>91</v>
      </c>
      <c r="B9" s="20">
        <v>6</v>
      </c>
      <c r="C9" s="18"/>
      <c r="D9" s="158">
        <v>-315</v>
      </c>
    </row>
    <row r="10" spans="1:4" s="5" customFormat="1" ht="15">
      <c r="A10" s="8" t="s">
        <v>23</v>
      </c>
      <c r="B10" s="20">
        <v>4</v>
      </c>
      <c r="C10" s="20"/>
      <c r="D10" s="158">
        <v>-28</v>
      </c>
    </row>
    <row r="11" spans="1:4" s="5" customFormat="1" ht="15">
      <c r="A11" s="8" t="s">
        <v>98</v>
      </c>
      <c r="B11" s="20">
        <v>5</v>
      </c>
      <c r="C11" s="20"/>
      <c r="D11" s="158">
        <v>-1</v>
      </c>
    </row>
    <row r="12" spans="1:4" s="5" customFormat="1" ht="15">
      <c r="A12" s="8"/>
      <c r="B12" s="20"/>
      <c r="C12" s="20"/>
      <c r="D12" s="157"/>
    </row>
    <row r="13" spans="1:4" s="5" customFormat="1" ht="15">
      <c r="A13" s="8" t="s">
        <v>97</v>
      </c>
      <c r="B13" s="20">
        <v>7</v>
      </c>
      <c r="C13" s="20"/>
      <c r="D13" s="158">
        <v>152</v>
      </c>
    </row>
    <row r="14" spans="1:4" s="5" customFormat="1" ht="15">
      <c r="A14" s="8"/>
      <c r="B14" s="20"/>
      <c r="C14" s="20"/>
      <c r="D14" s="104"/>
    </row>
    <row r="15" spans="1:4" s="5" customFormat="1" ht="15">
      <c r="A15" s="2" t="s">
        <v>73</v>
      </c>
      <c r="B15" s="18"/>
      <c r="C15" s="18"/>
      <c r="D15" s="159">
        <f>SUM(D8:D13)</f>
        <v>453</v>
      </c>
    </row>
    <row r="16" spans="2:4" s="5" customFormat="1" ht="15">
      <c r="B16" s="20"/>
      <c r="C16" s="20"/>
      <c r="D16" s="104"/>
    </row>
    <row r="17" spans="1:4" s="5" customFormat="1" ht="15">
      <c r="A17" s="8" t="s">
        <v>74</v>
      </c>
      <c r="B17" s="20"/>
      <c r="C17" s="20"/>
      <c r="D17" s="104">
        <v>0</v>
      </c>
    </row>
    <row r="18" spans="2:4" s="5" customFormat="1" ht="15">
      <c r="B18" s="20"/>
      <c r="C18" s="20"/>
      <c r="D18" s="104"/>
    </row>
    <row r="19" spans="1:4" s="5" customFormat="1" ht="15">
      <c r="A19" s="155" t="s">
        <v>75</v>
      </c>
      <c r="B19" s="18"/>
      <c r="C19" s="18"/>
      <c r="D19" s="159">
        <f>D15+D17</f>
        <v>453</v>
      </c>
    </row>
    <row r="20" spans="2:4" s="5" customFormat="1" ht="15">
      <c r="B20" s="20"/>
      <c r="C20" s="20"/>
      <c r="D20" s="101"/>
    </row>
    <row r="21" spans="1:4" ht="15">
      <c r="A21" s="5"/>
      <c r="B21" s="20"/>
      <c r="C21" s="20"/>
      <c r="D21" s="104"/>
    </row>
    <row r="22" spans="1:4" ht="15">
      <c r="A22" s="5"/>
      <c r="B22" s="20"/>
      <c r="C22" s="20"/>
      <c r="D22" s="104"/>
    </row>
    <row r="23" spans="1:4" ht="15">
      <c r="A23" s="5"/>
      <c r="B23" s="20"/>
      <c r="C23" s="20"/>
      <c r="D23" s="104"/>
    </row>
    <row r="24" spans="1:4" ht="15" hidden="1">
      <c r="A24" s="156" t="s">
        <v>76</v>
      </c>
      <c r="B24" s="20"/>
      <c r="C24" s="20"/>
      <c r="D24" s="104"/>
    </row>
    <row r="25" spans="1:4" ht="15">
      <c r="A25" s="143" t="s">
        <v>96</v>
      </c>
      <c r="B25" s="20"/>
      <c r="C25" s="20"/>
      <c r="D25" s="104"/>
    </row>
    <row r="26" spans="1:4" ht="15">
      <c r="A26" s="26"/>
      <c r="B26" s="20"/>
      <c r="C26" s="20"/>
      <c r="D26" s="104"/>
    </row>
    <row r="27" spans="1:4" ht="15">
      <c r="A27" s="44" t="s">
        <v>15</v>
      </c>
      <c r="B27" s="3"/>
      <c r="C27" s="20"/>
      <c r="D27" s="104"/>
    </row>
    <row r="28" spans="1:4" ht="15">
      <c r="A28" s="44" t="s">
        <v>52</v>
      </c>
      <c r="B28" s="3"/>
      <c r="C28" s="20"/>
      <c r="D28" s="104"/>
    </row>
    <row r="29" spans="1:4" ht="15">
      <c r="A29" s="44"/>
      <c r="B29" s="3"/>
      <c r="C29" s="20"/>
      <c r="D29" s="104"/>
    </row>
    <row r="30" spans="1:4" ht="15">
      <c r="A30" s="44"/>
      <c r="B30" s="3"/>
      <c r="C30" s="20"/>
      <c r="D30" s="104"/>
    </row>
    <row r="31" spans="1:4" ht="15">
      <c r="A31" s="3"/>
      <c r="B31" s="20"/>
      <c r="C31" s="20"/>
      <c r="D31" s="104"/>
    </row>
    <row r="32" spans="1:4" ht="15">
      <c r="A32" s="44" t="s">
        <v>53</v>
      </c>
      <c r="B32" s="102"/>
      <c r="C32" s="20"/>
      <c r="D32" s="104"/>
    </row>
    <row r="33" spans="1:4" ht="15">
      <c r="A33" s="96" t="s">
        <v>77</v>
      </c>
      <c r="B33" s="102"/>
      <c r="C33" s="20"/>
      <c r="D33" s="104"/>
    </row>
  </sheetData>
  <mergeCells count="3">
    <mergeCell ref="D4:D5"/>
    <mergeCell ref="A2:D2"/>
    <mergeCell ref="A4:B5"/>
  </mergeCells>
  <printOptions horizontalCentered="1"/>
  <pageMargins left="0.72" right="0.3542" top="1" bottom="0.5118" header="0.3543" footer="0.2562"/>
  <pageSetup horizontalDpi="600" verticalDpi="600" orientation="portrait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237"/>
  <sheetViews>
    <sheetView tabSelected="1" view="pageBreakPreview" zoomScaleSheetLayoutView="100" workbookViewId="0" topLeftCell="A1">
      <selection activeCell="C27" sqref="C27"/>
    </sheetView>
  </sheetViews>
  <sheetFormatPr defaultColWidth="9.140625" defaultRowHeight="12.75"/>
  <cols>
    <col min="1" max="1" width="43.8515625" style="5" customWidth="1"/>
    <col min="2" max="2" width="11.7109375" style="19" hidden="1" customWidth="1"/>
    <col min="3" max="3" width="11.7109375" style="19" customWidth="1"/>
    <col min="4" max="4" width="20.421875" style="140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16384" width="9.140625" style="5" customWidth="1"/>
  </cols>
  <sheetData>
    <row r="1" spans="1:7" ht="18.75">
      <c r="A1" s="145" t="s">
        <v>54</v>
      </c>
      <c r="B1" s="4"/>
      <c r="C1" s="4"/>
      <c r="D1" s="136"/>
      <c r="E1" s="1"/>
      <c r="F1" s="1"/>
      <c r="G1" s="1"/>
    </row>
    <row r="2" spans="1:7" s="7" customFormat="1" ht="18.75">
      <c r="A2" s="149" t="s">
        <v>58</v>
      </c>
      <c r="B2" s="6"/>
      <c r="C2" s="6"/>
      <c r="D2" s="137"/>
      <c r="E2" s="2"/>
      <c r="F2" s="2"/>
      <c r="G2" s="2"/>
    </row>
    <row r="3" spans="1:7" ht="15" customHeight="1">
      <c r="A3" s="8" t="s">
        <v>100</v>
      </c>
      <c r="B3" s="9"/>
      <c r="C3" s="9"/>
      <c r="D3" s="138"/>
      <c r="E3" s="8"/>
      <c r="F3" s="8"/>
      <c r="G3" s="8"/>
    </row>
    <row r="4" spans="1:7" ht="15" customHeight="1">
      <c r="A4" s="10"/>
      <c r="B4" s="11"/>
      <c r="C4" s="11"/>
      <c r="D4" s="139"/>
      <c r="E4" s="10"/>
      <c r="F4" s="10"/>
      <c r="G4" s="10"/>
    </row>
    <row r="5" spans="2:7" s="14" customFormat="1" ht="29.25" customHeight="1">
      <c r="B5" s="150" t="s">
        <v>14</v>
      </c>
      <c r="C5" s="150" t="s">
        <v>14</v>
      </c>
      <c r="D5" s="188">
        <v>39629</v>
      </c>
      <c r="E5" s="13"/>
      <c r="F5" s="188">
        <v>39447</v>
      </c>
      <c r="G5" s="189" t="s">
        <v>16</v>
      </c>
    </row>
    <row r="6" spans="2:7" s="14" customFormat="1" ht="14.25" customHeight="1">
      <c r="B6" s="12"/>
      <c r="C6" s="12"/>
      <c r="D6" s="189" t="s">
        <v>11</v>
      </c>
      <c r="E6" s="13"/>
      <c r="F6" s="189" t="s">
        <v>11</v>
      </c>
      <c r="G6" s="189" t="s">
        <v>11</v>
      </c>
    </row>
    <row r="7" spans="1:7" ht="15" customHeight="1">
      <c r="A7" s="40" t="s">
        <v>21</v>
      </c>
      <c r="B7" s="16"/>
      <c r="C7" s="16"/>
      <c r="D7" s="17"/>
      <c r="E7" s="17"/>
      <c r="F7" s="16"/>
      <c r="G7" s="190"/>
    </row>
    <row r="8" spans="1:7" ht="9.75" customHeight="1">
      <c r="A8" s="40"/>
      <c r="B8" s="16"/>
      <c r="C8" s="16"/>
      <c r="D8" s="17"/>
      <c r="E8" s="17"/>
      <c r="F8" s="16"/>
      <c r="G8" s="190"/>
    </row>
    <row r="9" spans="1:7" ht="15">
      <c r="A9" s="160" t="s">
        <v>79</v>
      </c>
      <c r="B9" s="191"/>
      <c r="C9" s="191"/>
      <c r="D9" s="18"/>
      <c r="E9" s="18"/>
      <c r="F9" s="18"/>
      <c r="G9" s="36"/>
    </row>
    <row r="10" spans="1:9" ht="15">
      <c r="A10" s="153" t="s">
        <v>80</v>
      </c>
      <c r="B10" s="19">
        <v>10</v>
      </c>
      <c r="D10" s="192">
        <v>736</v>
      </c>
      <c r="E10" s="36"/>
      <c r="F10" s="20"/>
      <c r="G10" s="36">
        <v>1724</v>
      </c>
      <c r="H10" s="36"/>
      <c r="I10" s="36"/>
    </row>
    <row r="11" spans="1:9" ht="15">
      <c r="A11" s="153" t="s">
        <v>99</v>
      </c>
      <c r="D11" s="192">
        <v>314</v>
      </c>
      <c r="E11" s="36"/>
      <c r="F11" s="20"/>
      <c r="G11" s="36"/>
      <c r="H11" s="36"/>
      <c r="I11" s="36"/>
    </row>
    <row r="12" spans="1:9" ht="30">
      <c r="A12" s="203" t="s">
        <v>112</v>
      </c>
      <c r="D12" s="192">
        <v>23</v>
      </c>
      <c r="E12" s="36"/>
      <c r="F12" s="20"/>
      <c r="G12" s="36"/>
      <c r="H12" s="36"/>
      <c r="I12" s="36"/>
    </row>
    <row r="13" spans="1:9" ht="15">
      <c r="A13" s="2" t="s">
        <v>69</v>
      </c>
      <c r="C13" s="19">
        <v>8</v>
      </c>
      <c r="D13" s="193">
        <f>SUM(D9:D12)</f>
        <v>1073</v>
      </c>
      <c r="E13" s="21"/>
      <c r="F13" s="18"/>
      <c r="G13" s="161">
        <f>SUM(G10:G10)</f>
        <v>1724</v>
      </c>
      <c r="H13" s="21"/>
      <c r="I13" s="21"/>
    </row>
    <row r="14" spans="1:9" ht="15">
      <c r="A14" s="2"/>
      <c r="D14" s="18"/>
      <c r="E14" s="21"/>
      <c r="F14" s="18"/>
      <c r="G14" s="21"/>
      <c r="H14" s="21"/>
      <c r="I14" s="21"/>
    </row>
    <row r="15" spans="1:9" ht="19.5" customHeight="1">
      <c r="A15" s="2" t="s">
        <v>68</v>
      </c>
      <c r="B15" s="191"/>
      <c r="C15" s="191"/>
      <c r="D15" s="18"/>
      <c r="E15" s="18"/>
      <c r="F15" s="18"/>
      <c r="G15" s="21"/>
      <c r="I15" s="100"/>
    </row>
    <row r="16" spans="1:7" ht="15">
      <c r="A16" s="8" t="s">
        <v>81</v>
      </c>
      <c r="C16" s="19">
        <v>10</v>
      </c>
      <c r="D16" s="192">
        <v>116</v>
      </c>
      <c r="F16" s="192"/>
      <c r="G16" s="36"/>
    </row>
    <row r="17" spans="1:8" ht="15">
      <c r="A17" s="8" t="s">
        <v>47</v>
      </c>
      <c r="B17" s="19">
        <v>15</v>
      </c>
      <c r="C17" s="19">
        <v>9</v>
      </c>
      <c r="D17" s="192">
        <v>44</v>
      </c>
      <c r="F17" s="192">
        <v>23</v>
      </c>
      <c r="G17" s="36"/>
      <c r="H17" s="14"/>
    </row>
    <row r="18" spans="1:7" ht="15">
      <c r="A18" s="8" t="s">
        <v>50</v>
      </c>
      <c r="B18" s="19">
        <v>13</v>
      </c>
      <c r="D18" s="192"/>
      <c r="F18" s="192">
        <v>468</v>
      </c>
      <c r="G18" s="36">
        <v>0</v>
      </c>
    </row>
    <row r="19" spans="1:7" ht="15">
      <c r="A19" s="2" t="s">
        <v>9</v>
      </c>
      <c r="D19" s="193">
        <f>SUM(D16:D17)</f>
        <v>160</v>
      </c>
      <c r="F19" s="193">
        <f>SUM(F16:F18)</f>
        <v>491</v>
      </c>
      <c r="G19" s="37">
        <f>SUM(G18:G18)</f>
        <v>0</v>
      </c>
    </row>
    <row r="20" spans="1:6" ht="15">
      <c r="A20" s="2"/>
      <c r="D20" s="20"/>
      <c r="F20" s="20"/>
    </row>
    <row r="21" spans="1:7" ht="15.75" thickBot="1">
      <c r="A21" s="40" t="s">
        <v>19</v>
      </c>
      <c r="B21" s="191"/>
      <c r="C21" s="191"/>
      <c r="D21" s="194">
        <f>D13+D19</f>
        <v>1233</v>
      </c>
      <c r="E21" s="18"/>
      <c r="F21" s="194">
        <f>F19</f>
        <v>491</v>
      </c>
      <c r="G21" s="38" t="e">
        <f>G19+#REF!</f>
        <v>#REF!</v>
      </c>
    </row>
    <row r="22" spans="1:6" ht="15.75" thickTop="1">
      <c r="A22" s="8"/>
      <c r="D22" s="20"/>
      <c r="F22" s="20"/>
    </row>
    <row r="23" spans="1:7" s="14" customFormat="1" ht="15">
      <c r="A23" s="40" t="s">
        <v>17</v>
      </c>
      <c r="B23" s="12"/>
      <c r="C23" s="12"/>
      <c r="D23" s="13"/>
      <c r="E23" s="13"/>
      <c r="F23" s="13"/>
      <c r="G23" s="12"/>
    </row>
    <row r="24" spans="1:8" ht="11.25" customHeight="1">
      <c r="A24" s="15"/>
      <c r="B24" s="16"/>
      <c r="C24" s="16"/>
      <c r="D24" s="17"/>
      <c r="E24" s="17"/>
      <c r="F24" s="17"/>
      <c r="G24" s="23"/>
      <c r="H24" s="23"/>
    </row>
    <row r="25" spans="1:7" ht="18" customHeight="1">
      <c r="A25" s="2" t="s">
        <v>10</v>
      </c>
      <c r="B25" s="19">
        <v>16</v>
      </c>
      <c r="D25" s="18"/>
      <c r="E25" s="18"/>
      <c r="F25" s="18"/>
      <c r="G25" s="21"/>
    </row>
    <row r="26" spans="1:7" ht="15">
      <c r="A26" s="8" t="s">
        <v>55</v>
      </c>
      <c r="D26" s="192">
        <v>650</v>
      </c>
      <c r="F26" s="192">
        <v>500</v>
      </c>
      <c r="G26" s="36">
        <v>0</v>
      </c>
    </row>
    <row r="27" spans="1:7" ht="15">
      <c r="A27" s="8" t="s">
        <v>82</v>
      </c>
      <c r="D27" s="192">
        <v>-10</v>
      </c>
      <c r="F27" s="192"/>
      <c r="G27" s="36"/>
    </row>
    <row r="28" spans="1:7" ht="16.5" customHeight="1">
      <c r="A28" s="8" t="s">
        <v>101</v>
      </c>
      <c r="D28" s="192">
        <v>453</v>
      </c>
      <c r="F28" s="192">
        <v>-10</v>
      </c>
      <c r="G28" s="36">
        <v>0</v>
      </c>
    </row>
    <row r="29" spans="1:7" ht="15">
      <c r="A29" s="2" t="s">
        <v>69</v>
      </c>
      <c r="B29" s="191"/>
      <c r="C29" s="191"/>
      <c r="D29" s="193">
        <f>SUM(D26:D28)</f>
        <v>1093</v>
      </c>
      <c r="E29" s="95"/>
      <c r="F29" s="193">
        <f>SUM(F26:F28)</f>
        <v>490</v>
      </c>
      <c r="G29" s="22">
        <f>SUM(G26:G28)</f>
        <v>0</v>
      </c>
    </row>
    <row r="30" spans="1:6" ht="15">
      <c r="A30" s="8"/>
      <c r="D30" s="20"/>
      <c r="F30" s="20"/>
    </row>
    <row r="31" spans="1:6" ht="15">
      <c r="A31" s="2"/>
      <c r="D31" s="20"/>
      <c r="F31" s="20"/>
    </row>
    <row r="32" spans="1:6" ht="17.25" customHeight="1">
      <c r="A32" s="2" t="s">
        <v>51</v>
      </c>
      <c r="B32" s="195"/>
      <c r="C32" s="195"/>
      <c r="D32" s="25"/>
      <c r="E32" s="25"/>
      <c r="F32" s="25"/>
    </row>
    <row r="33" spans="1:8" ht="15" hidden="1">
      <c r="A33" s="9" t="s">
        <v>93</v>
      </c>
      <c r="C33" s="19">
        <v>10</v>
      </c>
      <c r="D33" s="192"/>
      <c r="F33" s="36"/>
      <c r="G33" s="36">
        <v>0</v>
      </c>
      <c r="H33" s="14"/>
    </row>
    <row r="34" spans="1:8" ht="15">
      <c r="A34" s="9" t="s">
        <v>92</v>
      </c>
      <c r="C34" s="19">
        <v>11</v>
      </c>
      <c r="D34" s="192">
        <v>135</v>
      </c>
      <c r="F34" s="36"/>
      <c r="G34" s="36"/>
      <c r="H34" s="14"/>
    </row>
    <row r="35" spans="1:8" ht="15">
      <c r="A35" s="9" t="s">
        <v>83</v>
      </c>
      <c r="D35" s="192">
        <v>3</v>
      </c>
      <c r="F35" s="36"/>
      <c r="G35" s="36"/>
      <c r="H35" s="14"/>
    </row>
    <row r="36" spans="1:8" ht="15">
      <c r="A36" s="8" t="s">
        <v>0</v>
      </c>
      <c r="B36" s="11">
        <v>23</v>
      </c>
      <c r="C36" s="11"/>
      <c r="D36" s="192">
        <v>2</v>
      </c>
      <c r="E36" s="63"/>
      <c r="F36" s="192">
        <v>1</v>
      </c>
      <c r="G36" s="46">
        <v>0</v>
      </c>
      <c r="H36" s="24"/>
    </row>
    <row r="37" spans="1:7" ht="15">
      <c r="A37" s="2" t="s">
        <v>9</v>
      </c>
      <c r="B37" s="191"/>
      <c r="C37" s="191"/>
      <c r="D37" s="193">
        <f>SUM(D33:D36)</f>
        <v>140</v>
      </c>
      <c r="E37" s="95"/>
      <c r="F37" s="193">
        <f>SUM(F33:F36)</f>
        <v>1</v>
      </c>
      <c r="G37" s="22">
        <f>SUM(G33:G36)</f>
        <v>0</v>
      </c>
    </row>
    <row r="38" spans="1:6" ht="15">
      <c r="A38" s="8"/>
      <c r="D38" s="20"/>
      <c r="F38" s="20"/>
    </row>
    <row r="39" spans="1:7" ht="15">
      <c r="A39" s="40" t="s">
        <v>20</v>
      </c>
      <c r="D39" s="196">
        <f>D37</f>
        <v>140</v>
      </c>
      <c r="E39" s="162"/>
      <c r="F39" s="196">
        <f>F37</f>
        <v>1</v>
      </c>
      <c r="G39" s="45" t="e">
        <f>G37+#REF!+#REF!</f>
        <v>#REF!</v>
      </c>
    </row>
    <row r="40" spans="1:6" ht="15">
      <c r="A40" s="8"/>
      <c r="D40" s="20"/>
      <c r="F40" s="20"/>
    </row>
    <row r="41" spans="1:7" ht="15.75" thickBot="1">
      <c r="A41" s="40" t="s">
        <v>18</v>
      </c>
      <c r="B41" s="191"/>
      <c r="C41" s="191"/>
      <c r="D41" s="194">
        <f>D39+D29</f>
        <v>1233</v>
      </c>
      <c r="E41" s="18"/>
      <c r="F41" s="194">
        <f>F39+F29</f>
        <v>491</v>
      </c>
      <c r="G41" s="38" t="e">
        <f>G39+G29</f>
        <v>#REF!</v>
      </c>
    </row>
    <row r="42" spans="1:7" ht="15.75" thickTop="1">
      <c r="A42" s="40"/>
      <c r="B42" s="191"/>
      <c r="C42" s="191"/>
      <c r="D42" s="21"/>
      <c r="E42" s="95"/>
      <c r="F42" s="21"/>
      <c r="G42" s="144"/>
    </row>
    <row r="43" spans="1:7" ht="15">
      <c r="A43" s="40"/>
      <c r="B43" s="191"/>
      <c r="C43" s="191"/>
      <c r="D43" s="21"/>
      <c r="E43" s="95"/>
      <c r="F43" s="21"/>
      <c r="G43" s="144"/>
    </row>
    <row r="44" spans="1:7" ht="15">
      <c r="A44" s="40"/>
      <c r="B44" s="191"/>
      <c r="C44" s="191"/>
      <c r="D44" s="21"/>
      <c r="E44" s="95"/>
      <c r="F44" s="21"/>
      <c r="G44" s="144"/>
    </row>
    <row r="45" spans="1:4" ht="15">
      <c r="A45" s="154" t="s">
        <v>94</v>
      </c>
      <c r="D45" s="20"/>
    </row>
    <row r="46" spans="1:4" ht="15">
      <c r="A46" s="142"/>
      <c r="D46" s="20"/>
    </row>
    <row r="47" spans="1:4" ht="15">
      <c r="A47" s="156"/>
      <c r="D47" s="20"/>
    </row>
    <row r="48" spans="1:4" ht="15">
      <c r="A48" s="156" t="s">
        <v>96</v>
      </c>
      <c r="D48" s="20"/>
    </row>
    <row r="49" spans="1:4" ht="15">
      <c r="A49" s="3"/>
      <c r="D49" s="20"/>
    </row>
    <row r="50" spans="1:4" ht="15">
      <c r="A50" s="44" t="s">
        <v>15</v>
      </c>
      <c r="D50" s="20"/>
    </row>
    <row r="51" spans="1:4" ht="15">
      <c r="A51" s="44" t="s">
        <v>52</v>
      </c>
      <c r="D51" s="20"/>
    </row>
    <row r="52" spans="1:4" ht="15">
      <c r="A52" s="44"/>
      <c r="D52" s="20"/>
    </row>
    <row r="53" spans="1:4" ht="15">
      <c r="A53" s="44" t="s">
        <v>53</v>
      </c>
      <c r="D53" s="20"/>
    </row>
    <row r="54" spans="1:4" ht="15">
      <c r="A54" s="96" t="s">
        <v>71</v>
      </c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</sheetData>
  <printOptions horizontalCentered="1"/>
  <pageMargins left="0.35433070866141736" right="0.35433070866141736" top="0.6299212598425197" bottom="0.5118110236220472" header="0.35433070866141736" footer="0.2362204724409449"/>
  <pageSetup blackAndWhite="1" firstPageNumber="1" useFirstPageNumber="1" fitToHeight="1" fitToWidth="1" horizontalDpi="600" verticalDpi="600" orientation="portrait" paperSize="9" scale="82" r:id="rId1"/>
  <headerFooter alignWithMargins="0"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74"/>
  <sheetViews>
    <sheetView workbookViewId="0" topLeftCell="A1">
      <selection activeCell="A2" sqref="A2:D2"/>
    </sheetView>
  </sheetViews>
  <sheetFormatPr defaultColWidth="9.140625" defaultRowHeight="0" customHeight="1" zeroHeight="1"/>
  <cols>
    <col min="1" max="1" width="59.140625" style="85" customWidth="1"/>
    <col min="2" max="2" width="10.140625" style="86" customWidth="1"/>
    <col min="3" max="3" width="13.57421875" style="81" customWidth="1"/>
    <col min="4" max="4" width="1.421875" style="76" customWidth="1"/>
    <col min="5" max="5" width="2.7109375" style="76" customWidth="1"/>
    <col min="6" max="6" width="23.8515625" style="27" hidden="1" customWidth="1"/>
    <col min="7" max="7" width="10.57421875" style="27" hidden="1" customWidth="1"/>
    <col min="8" max="8" width="13.28125" style="27" hidden="1" customWidth="1"/>
    <col min="9" max="10" width="9.140625" style="27" hidden="1" customWidth="1"/>
    <col min="11" max="16384" width="7.8515625" style="27" hidden="1" customWidth="1"/>
  </cols>
  <sheetData>
    <row r="1" spans="1:4" ht="16.5" customHeight="1">
      <c r="A1" s="145" t="str">
        <f>'Balance Sheet'!A1</f>
        <v>ТУРИН ИМОТИ АДСИЦ</v>
      </c>
      <c r="B1" s="146"/>
      <c r="C1" s="147"/>
      <c r="D1" s="148"/>
    </row>
    <row r="2" spans="1:5" s="75" customFormat="1" ht="18" customHeight="1">
      <c r="A2" s="210" t="s">
        <v>24</v>
      </c>
      <c r="B2" s="211"/>
      <c r="C2" s="211"/>
      <c r="D2" s="211"/>
      <c r="E2" s="73"/>
    </row>
    <row r="3" spans="1:5" s="75" customFormat="1" ht="15">
      <c r="A3" s="8" t="s">
        <v>107</v>
      </c>
      <c r="B3" s="64"/>
      <c r="C3" s="73"/>
      <c r="D3" s="64"/>
      <c r="E3" s="73"/>
    </row>
    <row r="4" spans="1:6" ht="28.5" customHeight="1">
      <c r="A4" s="212"/>
      <c r="B4" s="214"/>
      <c r="C4" s="121" t="s">
        <v>86</v>
      </c>
      <c r="D4" s="122"/>
      <c r="E4" s="123"/>
      <c r="F4" s="118"/>
    </row>
    <row r="5" spans="1:6" ht="23.25" customHeight="1">
      <c r="A5" s="124"/>
      <c r="B5" s="125"/>
      <c r="C5" s="126"/>
      <c r="D5" s="122"/>
      <c r="E5" s="123"/>
      <c r="F5" s="118"/>
    </row>
    <row r="6" spans="1:9" ht="13.5" customHeight="1">
      <c r="A6" s="127" t="s">
        <v>65</v>
      </c>
      <c r="B6" s="76"/>
      <c r="C6" s="77"/>
      <c r="D6" s="78"/>
      <c r="E6" s="77"/>
      <c r="F6" s="74"/>
      <c r="G6" s="79"/>
      <c r="H6" s="80" t="e">
        <f>+E6+G6+#REF!</f>
        <v>#REF!</v>
      </c>
      <c r="I6" s="80">
        <f>+E6+G6</f>
        <v>0</v>
      </c>
    </row>
    <row r="7" spans="1:9" ht="13.5" customHeight="1">
      <c r="A7" s="90" t="s">
        <v>84</v>
      </c>
      <c r="B7" s="76"/>
      <c r="C7" s="163">
        <v>645</v>
      </c>
      <c r="D7" s="78"/>
      <c r="E7" s="77"/>
      <c r="F7" s="74"/>
      <c r="G7" s="79"/>
      <c r="H7" s="80"/>
      <c r="I7" s="80"/>
    </row>
    <row r="8" spans="1:9" ht="13.5" customHeight="1">
      <c r="A8" s="90" t="s">
        <v>85</v>
      </c>
      <c r="B8" s="76"/>
      <c r="C8" s="163">
        <v>-20</v>
      </c>
      <c r="D8" s="78"/>
      <c r="E8" s="77"/>
      <c r="F8" s="74"/>
      <c r="G8" s="79"/>
      <c r="H8" s="80"/>
      <c r="I8" s="80"/>
    </row>
    <row r="9" spans="1:12" ht="14.25" customHeight="1">
      <c r="A9" s="90" t="s">
        <v>102</v>
      </c>
      <c r="B9" s="76"/>
      <c r="C9" s="163">
        <v>-1</v>
      </c>
      <c r="D9" s="165"/>
      <c r="E9" s="163"/>
      <c r="F9" s="78"/>
      <c r="G9" s="74"/>
      <c r="H9" s="79"/>
      <c r="I9" s="80"/>
      <c r="L9" s="80"/>
    </row>
    <row r="10" spans="1:9" s="199" customFormat="1" ht="13.5" customHeight="1" hidden="1">
      <c r="A10" s="90" t="s">
        <v>103</v>
      </c>
      <c r="B10" s="197"/>
      <c r="C10" s="166"/>
      <c r="D10" s="167"/>
      <c r="E10" s="166"/>
      <c r="F10" s="79"/>
      <c r="G10" s="198"/>
      <c r="H10" s="79"/>
      <c r="I10" s="80"/>
    </row>
    <row r="11" spans="1:9" s="199" customFormat="1" ht="13.5" customHeight="1" hidden="1">
      <c r="A11" s="90" t="s">
        <v>104</v>
      </c>
      <c r="B11" s="197"/>
      <c r="C11" s="166"/>
      <c r="D11" s="167"/>
      <c r="E11" s="166"/>
      <c r="F11" s="79"/>
      <c r="G11" s="198"/>
      <c r="H11" s="79"/>
      <c r="I11" s="80"/>
    </row>
    <row r="12" spans="1:9" s="199" customFormat="1" ht="13.5" customHeight="1" hidden="1">
      <c r="A12" s="90" t="s">
        <v>105</v>
      </c>
      <c r="B12" s="197"/>
      <c r="C12" s="166"/>
      <c r="D12" s="167"/>
      <c r="E12" s="166"/>
      <c r="F12" s="79"/>
      <c r="G12" s="198"/>
      <c r="H12" s="79"/>
      <c r="I12" s="80"/>
    </row>
    <row r="13" spans="1:9" s="199" customFormat="1" ht="15" customHeight="1" hidden="1">
      <c r="A13" s="90" t="s">
        <v>106</v>
      </c>
      <c r="B13" s="197"/>
      <c r="C13" s="200"/>
      <c r="D13" s="201"/>
      <c r="E13" s="200"/>
      <c r="F13" s="79"/>
      <c r="G13" s="198"/>
      <c r="H13" s="79"/>
      <c r="I13" s="80"/>
    </row>
    <row r="14" spans="1:7" ht="13.5" customHeight="1">
      <c r="A14" s="90" t="s">
        <v>46</v>
      </c>
      <c r="B14" s="76"/>
      <c r="C14" s="163">
        <v>-8</v>
      </c>
      <c r="D14" s="79"/>
      <c r="E14" s="79"/>
      <c r="F14" s="79"/>
      <c r="G14" s="80"/>
    </row>
    <row r="15" spans="1:7" ht="15" customHeight="1">
      <c r="A15" s="129" t="s">
        <v>66</v>
      </c>
      <c r="B15" s="76"/>
      <c r="C15" s="164">
        <f>SUM(C7:C14)</f>
        <v>616</v>
      </c>
      <c r="D15" s="79"/>
      <c r="E15" s="79"/>
      <c r="F15" s="79"/>
      <c r="G15" s="80"/>
    </row>
    <row r="16" spans="1:7" ht="13.5" customHeight="1">
      <c r="A16" s="90"/>
      <c r="B16" s="76"/>
      <c r="D16" s="79"/>
      <c r="E16" s="79"/>
      <c r="F16" s="79"/>
      <c r="G16" s="80"/>
    </row>
    <row r="17" spans="1:7" ht="13.5" customHeight="1">
      <c r="A17" s="127" t="s">
        <v>25</v>
      </c>
      <c r="B17" s="76"/>
      <c r="D17" s="79"/>
      <c r="E17" s="79"/>
      <c r="F17" s="79"/>
      <c r="G17" s="80"/>
    </row>
    <row r="18" spans="1:7" s="84" customFormat="1" ht="16.5" customHeight="1">
      <c r="A18" s="90" t="s">
        <v>64</v>
      </c>
      <c r="B18" s="82"/>
      <c r="C18" s="163">
        <v>-897</v>
      </c>
      <c r="D18" s="165"/>
      <c r="E18" s="165"/>
      <c r="F18" s="78"/>
      <c r="G18" s="83"/>
    </row>
    <row r="19" spans="1:7" ht="13.5" customHeight="1" hidden="1">
      <c r="A19" s="90" t="s">
        <v>26</v>
      </c>
      <c r="B19" s="76"/>
      <c r="C19" s="166"/>
      <c r="D19" s="167"/>
      <c r="E19" s="167"/>
      <c r="F19" s="79"/>
      <c r="G19" s="80"/>
    </row>
    <row r="20" spans="1:8" ht="13.5" customHeight="1" hidden="1">
      <c r="A20" s="90" t="s">
        <v>27</v>
      </c>
      <c r="B20" s="76"/>
      <c r="C20" s="163"/>
      <c r="D20" s="165"/>
      <c r="E20" s="165"/>
      <c r="F20" s="79"/>
      <c r="G20" s="80"/>
      <c r="H20" s="80"/>
    </row>
    <row r="21" spans="1:7" s="84" customFormat="1" ht="13.5" customHeight="1" hidden="1">
      <c r="A21" s="90" t="s">
        <v>28</v>
      </c>
      <c r="B21" s="82"/>
      <c r="C21" s="163"/>
      <c r="D21" s="165"/>
      <c r="E21" s="165"/>
      <c r="F21" s="78"/>
      <c r="G21" s="83"/>
    </row>
    <row r="22" spans="1:5" ht="0" customHeight="1" hidden="1">
      <c r="A22" s="84"/>
      <c r="C22" s="168"/>
      <c r="D22" s="169"/>
      <c r="E22" s="169"/>
    </row>
    <row r="23" spans="1:5" ht="0" customHeight="1" hidden="1">
      <c r="A23" s="84"/>
      <c r="C23" s="168"/>
      <c r="D23" s="169"/>
      <c r="E23" s="169"/>
    </row>
    <row r="24" spans="1:8" ht="15" hidden="1">
      <c r="A24" s="128" t="s">
        <v>29</v>
      </c>
      <c r="B24" s="82"/>
      <c r="C24" s="163">
        <v>0</v>
      </c>
      <c r="D24" s="170"/>
      <c r="E24" s="170"/>
      <c r="F24" s="79"/>
      <c r="G24" s="80" t="e">
        <f>+#REF!+F24</f>
        <v>#REF!</v>
      </c>
      <c r="H24" s="80"/>
    </row>
    <row r="25" spans="1:8" ht="13.5" customHeight="1" hidden="1">
      <c r="A25" s="90" t="s">
        <v>30</v>
      </c>
      <c r="B25" s="76"/>
      <c r="C25" s="163"/>
      <c r="D25" s="165"/>
      <c r="E25" s="165"/>
      <c r="F25" s="79"/>
      <c r="G25" s="80"/>
      <c r="H25" s="80"/>
    </row>
    <row r="26" spans="1:7" ht="13.5" customHeight="1" hidden="1">
      <c r="A26" s="90" t="s">
        <v>31</v>
      </c>
      <c r="B26" s="76"/>
      <c r="C26" s="166"/>
      <c r="D26" s="167"/>
      <c r="E26" s="167"/>
      <c r="F26" s="79"/>
      <c r="G26" s="80" t="e">
        <f>+#REF!+F26</f>
        <v>#REF!</v>
      </c>
    </row>
    <row r="27" spans="1:7" ht="13.5" customHeight="1" hidden="1">
      <c r="A27" s="90" t="s">
        <v>32</v>
      </c>
      <c r="B27" s="76"/>
      <c r="C27" s="166"/>
      <c r="D27" s="167"/>
      <c r="E27" s="167"/>
      <c r="F27" s="79"/>
      <c r="G27" s="80"/>
    </row>
    <row r="28" spans="1:9" ht="13.5" customHeight="1" hidden="1">
      <c r="A28" s="90" t="s">
        <v>27</v>
      </c>
      <c r="B28" s="76"/>
      <c r="C28" s="166"/>
      <c r="D28" s="165"/>
      <c r="E28" s="167"/>
      <c r="F28" s="79"/>
      <c r="G28" s="80" t="e">
        <f>+#REF!+F28</f>
        <v>#REF!</v>
      </c>
      <c r="I28" s="27">
        <v>2658</v>
      </c>
    </row>
    <row r="29" spans="1:7" ht="13.5" customHeight="1" hidden="1">
      <c r="A29" s="90" t="s">
        <v>33</v>
      </c>
      <c r="B29" s="76"/>
      <c r="C29" s="166"/>
      <c r="D29" s="167"/>
      <c r="E29" s="167"/>
      <c r="F29" s="79"/>
      <c r="G29" s="80"/>
    </row>
    <row r="30" spans="1:7" ht="13.5" customHeight="1" hidden="1">
      <c r="A30" s="90" t="s">
        <v>34</v>
      </c>
      <c r="B30" s="76"/>
      <c r="C30" s="166"/>
      <c r="D30" s="167"/>
      <c r="E30" s="167"/>
      <c r="F30" s="79"/>
      <c r="G30" s="80"/>
    </row>
    <row r="31" spans="1:9" ht="13.5" customHeight="1" hidden="1">
      <c r="A31" s="90" t="s">
        <v>35</v>
      </c>
      <c r="B31" s="76"/>
      <c r="C31" s="163"/>
      <c r="D31" s="165"/>
      <c r="E31" s="165"/>
      <c r="F31" s="79"/>
      <c r="G31" s="80" t="e">
        <f>+#REF!+F31</f>
        <v>#REF!</v>
      </c>
      <c r="H31" s="80"/>
      <c r="I31" s="27" t="e">
        <f>+I28+#REF!</f>
        <v>#REF!</v>
      </c>
    </row>
    <row r="32" spans="1:5" ht="0" customHeight="1" hidden="1">
      <c r="A32" s="84"/>
      <c r="C32" s="168"/>
      <c r="D32" s="169"/>
      <c r="E32" s="169"/>
    </row>
    <row r="33" spans="1:7" ht="26.25" customHeight="1">
      <c r="A33" s="129" t="s">
        <v>36</v>
      </c>
      <c r="B33" s="76"/>
      <c r="C33" s="164">
        <f>SUM(C18:C31)</f>
        <v>-897</v>
      </c>
      <c r="D33" s="167"/>
      <c r="E33" s="167"/>
      <c r="F33" s="79"/>
      <c r="G33" s="80"/>
    </row>
    <row r="34" spans="1:7" ht="13.5" customHeight="1">
      <c r="A34" s="90"/>
      <c r="B34" s="76"/>
      <c r="D34" s="79"/>
      <c r="E34" s="79"/>
      <c r="F34" s="79"/>
      <c r="G34" s="80"/>
    </row>
    <row r="35" spans="1:8" ht="15">
      <c r="A35" s="130" t="s">
        <v>37</v>
      </c>
      <c r="B35" s="82"/>
      <c r="C35" s="88"/>
      <c r="D35" s="87"/>
      <c r="E35" s="87"/>
      <c r="F35" s="79"/>
      <c r="G35" s="80"/>
      <c r="H35" s="80"/>
    </row>
    <row r="36" spans="1:7" ht="13.5" customHeight="1" hidden="1">
      <c r="A36" s="90" t="s">
        <v>38</v>
      </c>
      <c r="B36" s="76"/>
      <c r="D36" s="79"/>
      <c r="E36" s="79"/>
      <c r="F36" s="79"/>
      <c r="G36" s="80"/>
    </row>
    <row r="37" spans="1:10" ht="15" customHeight="1" hidden="1">
      <c r="A37" s="90" t="s">
        <v>39</v>
      </c>
      <c r="B37" s="82"/>
      <c r="F37" s="79"/>
      <c r="G37" s="80" t="e">
        <f>+#REF!+F37</f>
        <v>#REF!</v>
      </c>
      <c r="H37" s="27" t="e">
        <f>+G37-#REF!</f>
        <v>#REF!</v>
      </c>
      <c r="J37" s="80"/>
    </row>
    <row r="38" spans="1:8" ht="13.5" customHeight="1" hidden="1">
      <c r="A38" s="90" t="s">
        <v>40</v>
      </c>
      <c r="B38" s="76"/>
      <c r="C38" s="77"/>
      <c r="D38" s="78"/>
      <c r="E38" s="78"/>
      <c r="F38" s="79"/>
      <c r="G38" s="80" t="e">
        <f>+#REF!+F38</f>
        <v>#REF!</v>
      </c>
      <c r="H38" s="80"/>
    </row>
    <row r="39" spans="1:7" s="84" customFormat="1" ht="13.5" customHeight="1" hidden="1">
      <c r="A39" s="90" t="s">
        <v>42</v>
      </c>
      <c r="B39" s="82"/>
      <c r="C39" s="77"/>
      <c r="D39" s="82"/>
      <c r="E39" s="82"/>
      <c r="F39" s="78"/>
      <c r="G39" s="83"/>
    </row>
    <row r="40" spans="1:7" ht="13.5" customHeight="1">
      <c r="A40" s="90" t="s">
        <v>89</v>
      </c>
      <c r="B40" s="82"/>
      <c r="C40" s="166">
        <v>303</v>
      </c>
      <c r="D40" s="169"/>
      <c r="E40" s="169"/>
      <c r="F40" s="79"/>
      <c r="G40" s="80"/>
    </row>
    <row r="41" spans="1:5" ht="0" customHeight="1" hidden="1">
      <c r="A41" s="149"/>
      <c r="C41" s="168"/>
      <c r="D41" s="169"/>
      <c r="E41" s="169"/>
    </row>
    <row r="42" spans="1:5" ht="0" customHeight="1" hidden="1">
      <c r="A42" s="84"/>
      <c r="C42" s="168"/>
      <c r="D42" s="169"/>
      <c r="E42" s="169"/>
    </row>
    <row r="43" spans="1:5" ht="0" customHeight="1" hidden="1">
      <c r="A43" s="84"/>
      <c r="C43" s="168"/>
      <c r="D43" s="169"/>
      <c r="E43" s="169"/>
    </row>
    <row r="44" spans="1:5" ht="0" customHeight="1" hidden="1">
      <c r="A44" s="84"/>
      <c r="C44" s="168"/>
      <c r="D44" s="169"/>
      <c r="E44" s="169"/>
    </row>
    <row r="45" spans="1:5" ht="0" customHeight="1" hidden="1">
      <c r="A45" s="84"/>
      <c r="C45" s="168"/>
      <c r="D45" s="169"/>
      <c r="E45" s="169"/>
    </row>
    <row r="46" spans="1:8" ht="13.5" customHeight="1" hidden="1">
      <c r="A46" s="90" t="s">
        <v>44</v>
      </c>
      <c r="B46" s="76"/>
      <c r="C46" s="163"/>
      <c r="D46" s="165"/>
      <c r="E46" s="165"/>
      <c r="F46" s="79"/>
      <c r="G46" s="80"/>
      <c r="H46" s="80"/>
    </row>
    <row r="47" spans="1:7" s="84" customFormat="1" ht="13.5" customHeight="1" hidden="1">
      <c r="A47" s="90" t="s">
        <v>41</v>
      </c>
      <c r="B47" s="82"/>
      <c r="C47" s="163"/>
      <c r="D47" s="171"/>
      <c r="E47" s="171"/>
      <c r="F47" s="78"/>
      <c r="G47" s="83"/>
    </row>
    <row r="48" spans="1:5" ht="0" customHeight="1" hidden="1">
      <c r="A48" s="84"/>
      <c r="C48" s="168"/>
      <c r="D48" s="169"/>
      <c r="E48" s="169"/>
    </row>
    <row r="49" spans="1:5" ht="0" customHeight="1" hidden="1">
      <c r="A49" s="84"/>
      <c r="C49" s="168"/>
      <c r="D49" s="169"/>
      <c r="E49" s="169"/>
    </row>
    <row r="50" spans="1:5" ht="0" customHeight="1" hidden="1">
      <c r="A50" s="84"/>
      <c r="C50" s="168"/>
      <c r="D50" s="169"/>
      <c r="E50" s="169"/>
    </row>
    <row r="51" spans="1:5" ht="0" customHeight="1" hidden="1">
      <c r="A51" s="84"/>
      <c r="C51" s="168"/>
      <c r="D51" s="169"/>
      <c r="E51" s="169"/>
    </row>
    <row r="52" spans="1:5" ht="0" customHeight="1" hidden="1">
      <c r="A52" s="84"/>
      <c r="C52" s="168"/>
      <c r="D52" s="169"/>
      <c r="E52" s="169"/>
    </row>
    <row r="53" spans="1:10" ht="13.5" customHeight="1" hidden="1">
      <c r="A53" s="131" t="s">
        <v>43</v>
      </c>
      <c r="B53" s="76"/>
      <c r="C53" s="163"/>
      <c r="D53" s="165"/>
      <c r="E53" s="165"/>
      <c r="F53" s="79"/>
      <c r="G53" s="80" t="e">
        <f>+#REF!+F53</f>
        <v>#REF!</v>
      </c>
      <c r="J53" s="80"/>
    </row>
    <row r="54" spans="1:5" s="91" customFormat="1" ht="13.5" customHeight="1" hidden="1">
      <c r="A54" s="132" t="s">
        <v>45</v>
      </c>
      <c r="B54" s="89"/>
      <c r="C54" s="172"/>
      <c r="D54" s="173"/>
      <c r="E54" s="173"/>
    </row>
    <row r="55" spans="1:5" ht="13.5" customHeight="1" hidden="1">
      <c r="A55" s="131" t="s">
        <v>46</v>
      </c>
      <c r="B55" s="76"/>
      <c r="C55" s="166"/>
      <c r="D55" s="169"/>
      <c r="E55" s="169"/>
    </row>
    <row r="56" spans="1:5" ht="13.5" customHeight="1">
      <c r="A56" s="90" t="s">
        <v>87</v>
      </c>
      <c r="B56" s="76"/>
      <c r="C56" s="200">
        <v>-1</v>
      </c>
      <c r="D56" s="169"/>
      <c r="E56" s="169"/>
    </row>
    <row r="57" spans="1:5" ht="26.25" customHeight="1">
      <c r="A57" s="133" t="s">
        <v>48</v>
      </c>
      <c r="B57" s="76"/>
      <c r="C57" s="164">
        <f>SUM(C40:C56)</f>
        <v>302</v>
      </c>
      <c r="D57" s="169"/>
      <c r="E57" s="169"/>
    </row>
    <row r="58" spans="1:2" ht="13.5" customHeight="1">
      <c r="A58" s="131"/>
      <c r="B58" s="76"/>
    </row>
    <row r="59" spans="1:5" s="93" customFormat="1" ht="24.75" customHeight="1">
      <c r="A59" s="134" t="s">
        <v>49</v>
      </c>
      <c r="B59" s="92"/>
      <c r="C59" s="164">
        <f>SUM(C33,C15,C57)</f>
        <v>21</v>
      </c>
      <c r="D59" s="174"/>
      <c r="E59" s="174"/>
    </row>
    <row r="60" spans="1:2" ht="13.5" customHeight="1">
      <c r="A60" s="131"/>
      <c r="B60" s="76"/>
    </row>
    <row r="61" spans="1:5" ht="13.5" customHeight="1">
      <c r="A61" s="131" t="s">
        <v>88</v>
      </c>
      <c r="B61" s="76"/>
      <c r="C61" s="166">
        <v>23</v>
      </c>
      <c r="D61" s="166"/>
      <c r="E61" s="169"/>
    </row>
    <row r="62" spans="1:2" ht="13.5" customHeight="1">
      <c r="A62" s="131"/>
      <c r="B62" s="76"/>
    </row>
    <row r="63" spans="1:5" s="93" customFormat="1" ht="27.75" customHeight="1">
      <c r="A63" s="133" t="s">
        <v>108</v>
      </c>
      <c r="B63" s="19"/>
      <c r="C63" s="164">
        <f>SUM(C59,C61)</f>
        <v>44</v>
      </c>
      <c r="D63" s="170"/>
      <c r="E63" s="170"/>
    </row>
    <row r="64" spans="1:3" ht="19.5" customHeight="1">
      <c r="A64" s="135"/>
      <c r="B64" s="76"/>
      <c r="C64" s="94"/>
    </row>
    <row r="65" spans="1:3" ht="19.5" customHeight="1">
      <c r="A65" s="135"/>
      <c r="B65" s="76"/>
      <c r="C65" s="94"/>
    </row>
    <row r="66" ht="13.5" customHeight="1" hidden="1">
      <c r="A66" s="141" t="s">
        <v>70</v>
      </c>
    </row>
    <row r="67" ht="14.25" customHeight="1">
      <c r="A67" s="143" t="s">
        <v>96</v>
      </c>
    </row>
    <row r="68" ht="14.25" customHeight="1">
      <c r="A68" s="39"/>
    </row>
    <row r="69" ht="14.25" customHeight="1">
      <c r="A69" s="39"/>
    </row>
    <row r="70" spans="1:2" ht="13.5" customHeight="1">
      <c r="A70" s="44" t="s">
        <v>15</v>
      </c>
      <c r="B70" s="3"/>
    </row>
    <row r="71" spans="1:2" ht="13.5" customHeight="1">
      <c r="A71" s="44" t="s">
        <v>52</v>
      </c>
      <c r="B71" s="3"/>
    </row>
    <row r="72" spans="1:2" ht="13.5" customHeight="1">
      <c r="A72" s="3"/>
      <c r="B72" s="3"/>
    </row>
    <row r="73" spans="1:2" ht="13.5" customHeight="1">
      <c r="A73" s="44" t="s">
        <v>53</v>
      </c>
      <c r="B73" s="3"/>
    </row>
    <row r="74" ht="16.5" customHeight="1">
      <c r="A74" s="96" t="s">
        <v>57</v>
      </c>
    </row>
  </sheetData>
  <mergeCells count="2">
    <mergeCell ref="A2:D2"/>
    <mergeCell ref="A4:B4"/>
  </mergeCells>
  <printOptions/>
  <pageMargins left="0.76" right="0.39" top="1" bottom="1" header="0.5" footer="0.5"/>
  <pageSetup horizontalDpi="600" verticalDpi="600" orientation="portrait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X66"/>
  <sheetViews>
    <sheetView zoomScaleSheetLayoutView="100" workbookViewId="0" topLeftCell="A4">
      <selection activeCell="X27" sqref="X27"/>
    </sheetView>
  </sheetViews>
  <sheetFormatPr defaultColWidth="9.140625" defaultRowHeight="12.75"/>
  <cols>
    <col min="1" max="1" width="36.7109375" style="28" customWidth="1"/>
    <col min="2" max="2" width="11.00390625" style="28" customWidth="1"/>
    <col min="3" max="3" width="15.140625" style="28" customWidth="1"/>
    <col min="4" max="4" width="1.7109375" style="28" customWidth="1"/>
    <col min="5" max="5" width="11.140625" style="28" hidden="1" customWidth="1"/>
    <col min="6" max="6" width="1.8515625" style="28" hidden="1" customWidth="1"/>
    <col min="7" max="7" width="10.00390625" style="28" hidden="1" customWidth="1"/>
    <col min="8" max="8" width="1.7109375" style="28" hidden="1" customWidth="1"/>
    <col min="9" max="9" width="11.00390625" style="28" hidden="1" customWidth="1"/>
    <col min="10" max="10" width="8.421875" style="28" hidden="1" customWidth="1"/>
    <col min="11" max="11" width="0.5625" style="28" hidden="1" customWidth="1"/>
    <col min="12" max="12" width="11.00390625" style="28" hidden="1" customWidth="1"/>
    <col min="13" max="13" width="0.85546875" style="28" hidden="1" customWidth="1"/>
    <col min="14" max="14" width="10.8515625" style="28" hidden="1" customWidth="1"/>
    <col min="15" max="15" width="0.85546875" style="28" hidden="1" customWidth="1"/>
    <col min="16" max="16" width="1.57421875" style="28" hidden="1" customWidth="1"/>
    <col min="17" max="17" width="10.00390625" style="28" hidden="1" customWidth="1"/>
    <col min="18" max="18" width="1.57421875" style="28" hidden="1" customWidth="1"/>
    <col min="19" max="19" width="2.57421875" style="28" customWidth="1"/>
    <col min="20" max="20" width="10.8515625" style="28" customWidth="1"/>
    <col min="21" max="21" width="1.57421875" style="28" customWidth="1"/>
    <col min="22" max="22" width="11.00390625" style="28" hidden="1" customWidth="1"/>
    <col min="23" max="23" width="2.00390625" style="28" hidden="1" customWidth="1"/>
    <col min="24" max="24" width="12.421875" style="28" customWidth="1"/>
    <col min="25" max="16384" width="9.140625" style="28" customWidth="1"/>
  </cols>
  <sheetData>
    <row r="1" spans="1:24" ht="18" customHeight="1">
      <c r="A1" s="145" t="str">
        <f>'Balance Sheet'!A1</f>
        <v>ТУРИН ИМОТИ АДСИЦ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ht="18" customHeight="1">
      <c r="A2" s="210" t="s">
        <v>22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4" ht="16.5" customHeight="1">
      <c r="A3" s="217" t="s">
        <v>100</v>
      </c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</row>
    <row r="4" spans="1:24" ht="6.75" customHeight="1">
      <c r="A4" s="65"/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57" customHeight="1">
      <c r="A5" s="212"/>
      <c r="B5" s="213"/>
      <c r="C5" s="215" t="s">
        <v>63</v>
      </c>
      <c r="D5" s="105"/>
      <c r="E5" s="215" t="s">
        <v>13</v>
      </c>
      <c r="F5" s="105"/>
      <c r="G5" s="215" t="s">
        <v>1</v>
      </c>
      <c r="H5" s="105"/>
      <c r="I5" s="215" t="s">
        <v>2</v>
      </c>
      <c r="J5" s="106" t="s">
        <v>3</v>
      </c>
      <c r="K5" s="106"/>
      <c r="L5" s="106" t="s">
        <v>4</v>
      </c>
      <c r="M5" s="106"/>
      <c r="N5" s="106" t="s">
        <v>5</v>
      </c>
      <c r="O5" s="106"/>
      <c r="P5" s="106"/>
      <c r="Q5" s="215" t="s">
        <v>6</v>
      </c>
      <c r="R5" s="105"/>
      <c r="S5" s="105"/>
      <c r="T5" s="215" t="s">
        <v>60</v>
      </c>
      <c r="U5" s="105"/>
      <c r="V5" s="215" t="s">
        <v>7</v>
      </c>
      <c r="W5" s="105"/>
      <c r="X5" s="215" t="s">
        <v>12</v>
      </c>
    </row>
    <row r="6" spans="1:24" s="29" customFormat="1" ht="15">
      <c r="A6" s="15"/>
      <c r="B6" s="15"/>
      <c r="C6" s="216"/>
      <c r="D6" s="107"/>
      <c r="E6" s="216"/>
      <c r="F6" s="107"/>
      <c r="G6" s="216"/>
      <c r="H6" s="107"/>
      <c r="I6" s="216"/>
      <c r="J6" s="108" t="s">
        <v>8</v>
      </c>
      <c r="K6" s="108"/>
      <c r="L6" s="108" t="s">
        <v>8</v>
      </c>
      <c r="M6" s="108"/>
      <c r="N6" s="108" t="s">
        <v>8</v>
      </c>
      <c r="O6" s="108"/>
      <c r="P6" s="108"/>
      <c r="Q6" s="216"/>
      <c r="R6" s="107"/>
      <c r="S6" s="107"/>
      <c r="T6" s="216"/>
      <c r="U6" s="107"/>
      <c r="V6" s="216"/>
      <c r="W6" s="107"/>
      <c r="X6" s="216"/>
    </row>
    <row r="7" spans="1:24" s="30" customFormat="1" ht="19.5" customHeight="1">
      <c r="A7" s="31" t="s">
        <v>59</v>
      </c>
      <c r="B7" s="31"/>
      <c r="C7" s="109">
        <v>0</v>
      </c>
      <c r="D7" s="110"/>
      <c r="E7" s="109">
        <v>0</v>
      </c>
      <c r="F7" s="110"/>
      <c r="G7" s="110"/>
      <c r="H7" s="110"/>
      <c r="I7" s="110"/>
      <c r="J7" s="111"/>
      <c r="K7" s="111"/>
      <c r="L7" s="111"/>
      <c r="M7" s="111"/>
      <c r="N7" s="111"/>
      <c r="O7" s="111"/>
      <c r="P7" s="111"/>
      <c r="Q7" s="109">
        <v>0</v>
      </c>
      <c r="R7" s="110"/>
      <c r="S7" s="110"/>
      <c r="T7" s="109"/>
      <c r="U7" s="110"/>
      <c r="V7" s="110"/>
      <c r="W7" s="110"/>
      <c r="X7" s="112">
        <f>SUM(C7,E7,G7,I7,Q7,T7,V7)</f>
        <v>0</v>
      </c>
    </row>
    <row r="8" spans="3:24" s="31" customFormat="1" ht="6.75" customHeight="1">
      <c r="C8" s="42"/>
      <c r="D8" s="42"/>
      <c r="E8" s="42"/>
      <c r="F8" s="42"/>
      <c r="G8" s="113"/>
      <c r="H8" s="42"/>
      <c r="I8" s="113"/>
      <c r="J8" s="114"/>
      <c r="K8" s="114"/>
      <c r="L8" s="114"/>
      <c r="M8" s="114"/>
      <c r="N8" s="114"/>
      <c r="O8" s="114"/>
      <c r="P8" s="41"/>
      <c r="Q8" s="42"/>
      <c r="R8" s="42"/>
      <c r="S8" s="42"/>
      <c r="T8" s="42"/>
      <c r="U8" s="42"/>
      <c r="V8" s="113"/>
      <c r="W8" s="42"/>
      <c r="X8" s="42"/>
    </row>
    <row r="9" spans="3:24" s="31" customFormat="1" ht="12.75" customHeight="1">
      <c r="C9" s="42"/>
      <c r="D9" s="42"/>
      <c r="E9" s="42"/>
      <c r="F9" s="42"/>
      <c r="G9" s="113"/>
      <c r="H9" s="42"/>
      <c r="I9" s="113"/>
      <c r="J9" s="114"/>
      <c r="K9" s="114"/>
      <c r="L9" s="114"/>
      <c r="M9" s="114"/>
      <c r="N9" s="114"/>
      <c r="O9" s="114"/>
      <c r="P9" s="41"/>
      <c r="Q9" s="42"/>
      <c r="R9" s="42"/>
      <c r="S9" s="42"/>
      <c r="T9" s="42"/>
      <c r="U9" s="42"/>
      <c r="V9" s="113"/>
      <c r="W9" s="42"/>
      <c r="X9" s="42"/>
    </row>
    <row r="10" spans="1:24" s="31" customFormat="1" ht="14.25" customHeight="1">
      <c r="A10" s="31" t="s">
        <v>61</v>
      </c>
      <c r="C10" s="175">
        <f>SUM(C11)</f>
        <v>500</v>
      </c>
      <c r="D10" s="176"/>
      <c r="E10" s="177"/>
      <c r="F10" s="176"/>
      <c r="G10" s="176"/>
      <c r="H10" s="176"/>
      <c r="I10" s="176"/>
      <c r="J10" s="178"/>
      <c r="K10" s="178"/>
      <c r="L10" s="178"/>
      <c r="M10" s="178"/>
      <c r="N10" s="178"/>
      <c r="O10" s="178"/>
      <c r="P10" s="178"/>
      <c r="Q10" s="177"/>
      <c r="R10" s="176"/>
      <c r="S10" s="176"/>
      <c r="T10" s="177"/>
      <c r="U10" s="176"/>
      <c r="V10" s="176"/>
      <c r="W10" s="176"/>
      <c r="X10" s="179">
        <f>SUM(C10,E10,G10,I10,Q10,,T10,V10)</f>
        <v>500</v>
      </c>
    </row>
    <row r="11" spans="1:24" s="31" customFormat="1" ht="15.75" customHeight="1">
      <c r="A11" s="202" t="s">
        <v>62</v>
      </c>
      <c r="C11" s="180">
        <v>500</v>
      </c>
      <c r="D11" s="181"/>
      <c r="E11" s="180"/>
      <c r="F11" s="181"/>
      <c r="G11" s="182"/>
      <c r="H11" s="181"/>
      <c r="I11" s="182"/>
      <c r="J11" s="183"/>
      <c r="K11" s="183"/>
      <c r="L11" s="183"/>
      <c r="M11" s="183"/>
      <c r="N11" s="183"/>
      <c r="O11" s="183"/>
      <c r="P11" s="184"/>
      <c r="Q11" s="180"/>
      <c r="R11" s="181"/>
      <c r="S11" s="181"/>
      <c r="T11" s="180"/>
      <c r="U11" s="181"/>
      <c r="V11" s="182"/>
      <c r="W11" s="181"/>
      <c r="X11" s="185">
        <f>SUM(C11,E11,G11,I11,Q11,T11,V11)</f>
        <v>500</v>
      </c>
    </row>
    <row r="12" spans="1:24" s="31" customFormat="1" ht="12" customHeight="1">
      <c r="A12" s="30"/>
      <c r="C12" s="180"/>
      <c r="D12" s="181"/>
      <c r="E12" s="181"/>
      <c r="F12" s="181"/>
      <c r="G12" s="182"/>
      <c r="H12" s="181"/>
      <c r="I12" s="182"/>
      <c r="J12" s="183"/>
      <c r="K12" s="183"/>
      <c r="L12" s="183"/>
      <c r="M12" s="183"/>
      <c r="N12" s="183"/>
      <c r="O12" s="183"/>
      <c r="P12" s="184"/>
      <c r="Q12" s="181"/>
      <c r="R12" s="181"/>
      <c r="S12" s="181"/>
      <c r="T12" s="181"/>
      <c r="U12" s="181"/>
      <c r="V12" s="182"/>
      <c r="W12" s="181"/>
      <c r="X12" s="184"/>
    </row>
    <row r="13" spans="1:24" s="31" customFormat="1" ht="15">
      <c r="A13" s="30" t="s">
        <v>111</v>
      </c>
      <c r="C13" s="180"/>
      <c r="D13" s="181"/>
      <c r="E13" s="181"/>
      <c r="F13" s="181"/>
      <c r="G13" s="182"/>
      <c r="H13" s="181"/>
      <c r="I13" s="182"/>
      <c r="J13" s="183"/>
      <c r="K13" s="183"/>
      <c r="L13" s="183"/>
      <c r="M13" s="183"/>
      <c r="N13" s="183"/>
      <c r="O13" s="183"/>
      <c r="P13" s="184"/>
      <c r="Q13" s="181"/>
      <c r="R13" s="181"/>
      <c r="S13" s="181"/>
      <c r="T13" s="180">
        <v>-10</v>
      </c>
      <c r="U13" s="181"/>
      <c r="V13" s="182"/>
      <c r="W13" s="181"/>
      <c r="X13" s="184">
        <f>SUM(C13,E13,G13,I13,Q13,T13,V13)</f>
        <v>-10</v>
      </c>
    </row>
    <row r="14" spans="1:24" s="31" customFormat="1" ht="6" customHeight="1">
      <c r="A14" s="30"/>
      <c r="C14" s="180"/>
      <c r="D14" s="181"/>
      <c r="E14" s="181"/>
      <c r="F14" s="181"/>
      <c r="G14" s="182"/>
      <c r="H14" s="181"/>
      <c r="I14" s="182"/>
      <c r="J14" s="183"/>
      <c r="K14" s="183"/>
      <c r="L14" s="183"/>
      <c r="M14" s="183"/>
      <c r="N14" s="183"/>
      <c r="O14" s="183"/>
      <c r="P14" s="184"/>
      <c r="Q14" s="181"/>
      <c r="R14" s="181"/>
      <c r="S14" s="181"/>
      <c r="T14" s="181"/>
      <c r="U14" s="181"/>
      <c r="V14" s="182"/>
      <c r="W14" s="181"/>
      <c r="X14" s="184"/>
    </row>
    <row r="15" spans="1:24" s="31" customFormat="1" ht="16.5" customHeight="1">
      <c r="A15" s="31" t="s">
        <v>67</v>
      </c>
      <c r="B15" s="115"/>
      <c r="C15" s="186">
        <f>C7+C10+C13</f>
        <v>500</v>
      </c>
      <c r="D15" s="181"/>
      <c r="E15" s="186" t="e">
        <f>E7+#REF!+#REF!</f>
        <v>#REF!</v>
      </c>
      <c r="F15" s="181"/>
      <c r="G15" s="186" t="e">
        <f>SUM(#REF!,#REF!,#REF!,#REF!,#REF!,#REF!,#REF!,#REF!,#REF!)</f>
        <v>#REF!</v>
      </c>
      <c r="H15" s="181"/>
      <c r="I15" s="186" t="e">
        <f>SUM(#REF!,#REF!,#REF!,#REF!,#REF!,#REF!,#REF!,#REF!,#REF!)</f>
        <v>#REF!</v>
      </c>
      <c r="J15" s="184"/>
      <c r="K15" s="184"/>
      <c r="L15" s="184"/>
      <c r="M15" s="184"/>
      <c r="N15" s="184"/>
      <c r="O15" s="184"/>
      <c r="P15" s="184"/>
      <c r="Q15" s="186" t="e">
        <f>Q7+#REF!+#REF!</f>
        <v>#REF!</v>
      </c>
      <c r="R15" s="181"/>
      <c r="S15" s="181"/>
      <c r="T15" s="186">
        <f>T7+T10+T13</f>
        <v>-10</v>
      </c>
      <c r="U15" s="181"/>
      <c r="V15" s="187" t="e">
        <f>SUM(#REF!,#REF!,#REF!,#REF!,#REF!,#REF!,#REF!,#REF!,#REF!)</f>
        <v>#REF!</v>
      </c>
      <c r="W15" s="181"/>
      <c r="X15" s="186">
        <f>X7+X10+X13</f>
        <v>490</v>
      </c>
    </row>
    <row r="16" spans="1:21" s="30" customFormat="1" ht="15">
      <c r="A16" s="116"/>
      <c r="B16" s="116"/>
      <c r="C16" s="117"/>
      <c r="D16" s="11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4" ht="57" customHeight="1">
      <c r="A17" s="212"/>
      <c r="B17" s="213"/>
      <c r="C17" s="215" t="s">
        <v>63</v>
      </c>
      <c r="D17" s="105"/>
      <c r="E17" s="215" t="s">
        <v>13</v>
      </c>
      <c r="F17" s="105"/>
      <c r="G17" s="215" t="s">
        <v>1</v>
      </c>
      <c r="H17" s="105"/>
      <c r="I17" s="215" t="s">
        <v>2</v>
      </c>
      <c r="J17" s="106" t="s">
        <v>3</v>
      </c>
      <c r="K17" s="106"/>
      <c r="L17" s="106" t="s">
        <v>4</v>
      </c>
      <c r="M17" s="106"/>
      <c r="N17" s="106" t="s">
        <v>5</v>
      </c>
      <c r="O17" s="106"/>
      <c r="P17" s="106"/>
      <c r="Q17" s="215" t="s">
        <v>6</v>
      </c>
      <c r="R17" s="105"/>
      <c r="S17" s="105"/>
      <c r="T17" s="215" t="s">
        <v>60</v>
      </c>
      <c r="U17" s="105"/>
      <c r="V17" s="215" t="s">
        <v>7</v>
      </c>
      <c r="W17" s="105"/>
      <c r="X17" s="215" t="s">
        <v>12</v>
      </c>
    </row>
    <row r="18" spans="1:24" s="29" customFormat="1" ht="15">
      <c r="A18" s="15"/>
      <c r="B18" s="15"/>
      <c r="C18" s="216"/>
      <c r="D18" s="107"/>
      <c r="E18" s="216"/>
      <c r="F18" s="107"/>
      <c r="G18" s="216"/>
      <c r="H18" s="107"/>
      <c r="I18" s="216"/>
      <c r="J18" s="108" t="s">
        <v>8</v>
      </c>
      <c r="K18" s="108"/>
      <c r="L18" s="108" t="s">
        <v>8</v>
      </c>
      <c r="M18" s="108"/>
      <c r="N18" s="108" t="s">
        <v>8</v>
      </c>
      <c r="O18" s="108"/>
      <c r="P18" s="108"/>
      <c r="Q18" s="216"/>
      <c r="R18" s="107"/>
      <c r="S18" s="107"/>
      <c r="T18" s="216"/>
      <c r="U18" s="107"/>
      <c r="V18" s="216"/>
      <c r="W18" s="107"/>
      <c r="X18" s="216"/>
    </row>
    <row r="19" spans="1:24" s="30" customFormat="1" ht="19.5" customHeight="1">
      <c r="A19" s="31" t="s">
        <v>90</v>
      </c>
      <c r="B19" s="31"/>
      <c r="C19" s="186">
        <v>500</v>
      </c>
      <c r="D19" s="181"/>
      <c r="E19" s="186">
        <v>0</v>
      </c>
      <c r="F19" s="181"/>
      <c r="G19" s="186"/>
      <c r="H19" s="181"/>
      <c r="I19" s="186"/>
      <c r="J19" s="184"/>
      <c r="K19" s="184"/>
      <c r="L19" s="184"/>
      <c r="M19" s="184"/>
      <c r="N19" s="184"/>
      <c r="O19" s="184"/>
      <c r="P19" s="184"/>
      <c r="Q19" s="186">
        <v>0</v>
      </c>
      <c r="R19" s="181"/>
      <c r="S19" s="181"/>
      <c r="T19" s="186">
        <v>-10</v>
      </c>
      <c r="U19" s="181"/>
      <c r="V19" s="187"/>
      <c r="W19" s="181"/>
      <c r="X19" s="186">
        <f>SUM(C19,E19,G19,I19,Q19,T19,V19)</f>
        <v>490</v>
      </c>
    </row>
    <row r="20" spans="3:24" s="31" customFormat="1" ht="6.75" customHeight="1">
      <c r="C20" s="181"/>
      <c r="D20" s="181"/>
      <c r="E20" s="181"/>
      <c r="F20" s="181"/>
      <c r="G20" s="182"/>
      <c r="H20" s="181"/>
      <c r="I20" s="182"/>
      <c r="J20" s="183"/>
      <c r="K20" s="183"/>
      <c r="L20" s="183"/>
      <c r="M20" s="183"/>
      <c r="N20" s="183"/>
      <c r="O20" s="183"/>
      <c r="P20" s="184"/>
      <c r="Q20" s="181"/>
      <c r="R20" s="181"/>
      <c r="S20" s="181"/>
      <c r="T20" s="181"/>
      <c r="U20" s="181"/>
      <c r="V20" s="182"/>
      <c r="W20" s="181"/>
      <c r="X20" s="181"/>
    </row>
    <row r="21" spans="3:24" s="31" customFormat="1" ht="12.75" customHeight="1">
      <c r="C21" s="181"/>
      <c r="D21" s="181"/>
      <c r="E21" s="181"/>
      <c r="F21" s="181"/>
      <c r="G21" s="182"/>
      <c r="H21" s="181"/>
      <c r="I21" s="182"/>
      <c r="J21" s="183"/>
      <c r="K21" s="183"/>
      <c r="L21" s="183"/>
      <c r="M21" s="183"/>
      <c r="N21" s="183"/>
      <c r="O21" s="183"/>
      <c r="P21" s="184"/>
      <c r="Q21" s="181"/>
      <c r="R21" s="181"/>
      <c r="S21" s="181"/>
      <c r="T21" s="181"/>
      <c r="U21" s="181"/>
      <c r="V21" s="182"/>
      <c r="W21" s="181"/>
      <c r="X21" s="181"/>
    </row>
    <row r="22" spans="1:24" s="31" customFormat="1" ht="14.25" customHeight="1">
      <c r="A22" s="31" t="s">
        <v>61</v>
      </c>
      <c r="C22" s="175">
        <f>SUM(C23)</f>
        <v>150</v>
      </c>
      <c r="D22" s="176"/>
      <c r="E22" s="177"/>
      <c r="F22" s="176"/>
      <c r="G22" s="176"/>
      <c r="H22" s="176"/>
      <c r="I22" s="176"/>
      <c r="J22" s="178"/>
      <c r="K22" s="178"/>
      <c r="L22" s="178"/>
      <c r="M22" s="178"/>
      <c r="N22" s="178"/>
      <c r="O22" s="178"/>
      <c r="P22" s="178"/>
      <c r="Q22" s="177"/>
      <c r="R22" s="176"/>
      <c r="S22" s="176"/>
      <c r="T22" s="177"/>
      <c r="U22" s="176"/>
      <c r="V22" s="176"/>
      <c r="W22" s="176"/>
      <c r="X22" s="179">
        <f>SUM(C22,E22,G22,I22,Q22,,T22,V22)</f>
        <v>150</v>
      </c>
    </row>
    <row r="23" spans="1:24" s="31" customFormat="1" ht="15.75" customHeight="1">
      <c r="A23" s="202" t="s">
        <v>62</v>
      </c>
      <c r="C23" s="180">
        <v>150</v>
      </c>
      <c r="D23" s="181"/>
      <c r="E23" s="180"/>
      <c r="F23" s="181"/>
      <c r="G23" s="182"/>
      <c r="H23" s="181"/>
      <c r="I23" s="182"/>
      <c r="J23" s="183"/>
      <c r="K23" s="183"/>
      <c r="L23" s="183"/>
      <c r="M23" s="183"/>
      <c r="N23" s="183"/>
      <c r="O23" s="183"/>
      <c r="P23" s="184"/>
      <c r="Q23" s="180"/>
      <c r="R23" s="181"/>
      <c r="S23" s="181"/>
      <c r="T23" s="180"/>
      <c r="U23" s="181"/>
      <c r="V23" s="182"/>
      <c r="W23" s="181"/>
      <c r="X23" s="185">
        <f>SUM(C23,E23,G23,I23,Q23,T23,V23)</f>
        <v>150</v>
      </c>
    </row>
    <row r="24" spans="1:24" s="31" customFormat="1" ht="15.75" customHeight="1">
      <c r="A24" s="202"/>
      <c r="C24" s="180"/>
      <c r="D24" s="181"/>
      <c r="E24" s="180"/>
      <c r="F24" s="181"/>
      <c r="G24" s="182"/>
      <c r="H24" s="181"/>
      <c r="I24" s="182"/>
      <c r="J24" s="183"/>
      <c r="K24" s="183"/>
      <c r="L24" s="183"/>
      <c r="M24" s="183"/>
      <c r="N24" s="183"/>
      <c r="O24" s="183"/>
      <c r="P24" s="184"/>
      <c r="Q24" s="180"/>
      <c r="R24" s="181"/>
      <c r="S24" s="181"/>
      <c r="T24" s="180"/>
      <c r="U24" s="181"/>
      <c r="V24" s="182"/>
      <c r="W24" s="181"/>
      <c r="X24" s="185"/>
    </row>
    <row r="25" spans="1:24" s="31" customFormat="1" ht="15">
      <c r="A25" s="30" t="s">
        <v>110</v>
      </c>
      <c r="C25" s="180"/>
      <c r="D25" s="181"/>
      <c r="E25" s="181"/>
      <c r="F25" s="181"/>
      <c r="G25" s="182"/>
      <c r="H25" s="181"/>
      <c r="I25" s="182"/>
      <c r="J25" s="183"/>
      <c r="K25" s="183"/>
      <c r="L25" s="183"/>
      <c r="M25" s="183"/>
      <c r="N25" s="183"/>
      <c r="O25" s="183"/>
      <c r="P25" s="184"/>
      <c r="Q25" s="181"/>
      <c r="R25" s="181"/>
      <c r="S25" s="181"/>
      <c r="T25" s="180">
        <v>453</v>
      </c>
      <c r="U25" s="181"/>
      <c r="V25" s="182"/>
      <c r="W25" s="181"/>
      <c r="X25" s="184">
        <f>SUM(C25,E25,G25,I25,Q25,T25,V25)</f>
        <v>453</v>
      </c>
    </row>
    <row r="26" spans="1:24" s="31" customFormat="1" ht="12" customHeight="1">
      <c r="A26" s="30"/>
      <c r="C26" s="180"/>
      <c r="D26" s="181"/>
      <c r="E26" s="181"/>
      <c r="F26" s="181"/>
      <c r="G26" s="182"/>
      <c r="H26" s="181"/>
      <c r="I26" s="182"/>
      <c r="J26" s="183"/>
      <c r="K26" s="183"/>
      <c r="L26" s="183"/>
      <c r="M26" s="183"/>
      <c r="N26" s="183"/>
      <c r="O26" s="183"/>
      <c r="P26" s="184"/>
      <c r="Q26" s="181"/>
      <c r="R26" s="181"/>
      <c r="S26" s="181"/>
      <c r="T26" s="181"/>
      <c r="U26" s="181"/>
      <c r="V26" s="182"/>
      <c r="W26" s="181"/>
      <c r="X26" s="184"/>
    </row>
    <row r="27" spans="1:24" s="31" customFormat="1" ht="16.5" customHeight="1">
      <c r="A27" s="31" t="s">
        <v>109</v>
      </c>
      <c r="B27" s="115"/>
      <c r="C27" s="186">
        <f>C19+C22+C25</f>
        <v>650</v>
      </c>
      <c r="D27" s="181"/>
      <c r="E27" s="186" t="e">
        <f>E19+#REF!+#REF!</f>
        <v>#REF!</v>
      </c>
      <c r="F27" s="181"/>
      <c r="G27" s="186" t="e">
        <f>SUM(#REF!,#REF!,#REF!,#REF!,#REF!,#REF!,#REF!,#REF!,#REF!)</f>
        <v>#REF!</v>
      </c>
      <c r="H27" s="181"/>
      <c r="I27" s="186" t="e">
        <f>SUM(#REF!,#REF!,#REF!,#REF!,#REF!,#REF!,#REF!,#REF!,#REF!)</f>
        <v>#REF!</v>
      </c>
      <c r="J27" s="184"/>
      <c r="K27" s="184"/>
      <c r="L27" s="184"/>
      <c r="M27" s="184"/>
      <c r="N27" s="184"/>
      <c r="O27" s="184"/>
      <c r="P27" s="184"/>
      <c r="Q27" s="186" t="e">
        <f>Q19+#REF!+#REF!</f>
        <v>#REF!</v>
      </c>
      <c r="R27" s="181"/>
      <c r="S27" s="181"/>
      <c r="T27" s="186">
        <f>T19+T25</f>
        <v>443</v>
      </c>
      <c r="U27" s="181"/>
      <c r="V27" s="187" t="e">
        <f>SUM(#REF!,#REF!,#REF!,#REF!,#REF!,#REF!,#REF!,#REF!,#REF!)</f>
        <v>#REF!</v>
      </c>
      <c r="W27" s="181"/>
      <c r="X27" s="186">
        <f>X19+X22+X25</f>
        <v>1093</v>
      </c>
    </row>
    <row r="28" spans="1:21" s="30" customFormat="1" ht="15">
      <c r="A28" s="116"/>
      <c r="B28" s="116"/>
      <c r="C28" s="117"/>
      <c r="D28" s="11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" ht="14.25" customHeight="1">
      <c r="A29" s="141"/>
      <c r="B29" s="119"/>
    </row>
    <row r="30" spans="1:23" ht="15">
      <c r="A30" s="143" t="s">
        <v>96</v>
      </c>
      <c r="B30" s="119"/>
      <c r="V30" s="120"/>
      <c r="W30" s="120"/>
    </row>
    <row r="31" spans="1:23" ht="15">
      <c r="A31" s="119"/>
      <c r="B31" s="119"/>
      <c r="V31" s="120"/>
      <c r="W31" s="120"/>
    </row>
    <row r="32" spans="1:23" ht="15">
      <c r="A32" s="119"/>
      <c r="B32" s="119"/>
      <c r="V32" s="120"/>
      <c r="W32" s="120"/>
    </row>
    <row r="33" spans="1:4" ht="15">
      <c r="A33" s="44" t="s">
        <v>15</v>
      </c>
      <c r="B33" s="3"/>
      <c r="D33" s="3"/>
    </row>
    <row r="34" spans="1:4" ht="15">
      <c r="A34" s="44" t="s">
        <v>52</v>
      </c>
      <c r="B34" s="3"/>
      <c r="D34" s="3"/>
    </row>
    <row r="35" spans="1:23" ht="15">
      <c r="A35" s="3"/>
      <c r="B35" s="26"/>
      <c r="V35" s="33"/>
      <c r="W35" s="33"/>
    </row>
    <row r="36" spans="1:23" ht="15">
      <c r="A36" s="44" t="s">
        <v>53</v>
      </c>
      <c r="B36" s="26"/>
      <c r="V36" s="33"/>
      <c r="W36" s="33"/>
    </row>
    <row r="37" spans="1:23" ht="15">
      <c r="A37" s="96" t="s">
        <v>57</v>
      </c>
      <c r="B37" s="27"/>
      <c r="V37" s="33"/>
      <c r="W37" s="33"/>
    </row>
    <row r="38" spans="22:23" ht="15">
      <c r="V38" s="33"/>
      <c r="W38" s="33"/>
    </row>
    <row r="39" spans="22:23" ht="15">
      <c r="V39" s="33"/>
      <c r="W39" s="33"/>
    </row>
    <row r="40" spans="22:23" ht="15">
      <c r="V40" s="33"/>
      <c r="W40" s="33"/>
    </row>
    <row r="41" spans="22:23" ht="15">
      <c r="V41" s="33"/>
      <c r="W41" s="33"/>
    </row>
    <row r="42" spans="22:23" ht="15">
      <c r="V42" s="33"/>
      <c r="W42" s="33"/>
    </row>
    <row r="43" spans="22:23" ht="15">
      <c r="V43" s="33"/>
      <c r="W43" s="33"/>
    </row>
    <row r="44" spans="22:23" ht="15">
      <c r="V44" s="33"/>
      <c r="W44" s="33"/>
    </row>
    <row r="45" spans="1:23" ht="15">
      <c r="A45" s="34"/>
      <c r="B45" s="34"/>
      <c r="V45" s="33"/>
      <c r="W45" s="33"/>
    </row>
    <row r="46" spans="22:23" ht="15">
      <c r="V46" s="33"/>
      <c r="W46" s="33"/>
    </row>
    <row r="47" spans="22:23" ht="15">
      <c r="V47" s="35"/>
      <c r="W47" s="35"/>
    </row>
    <row r="48" spans="22:23" ht="15">
      <c r="V48" s="35"/>
      <c r="W48" s="35"/>
    </row>
    <row r="49" spans="22:23" ht="15">
      <c r="V49" s="35"/>
      <c r="W49" s="35"/>
    </row>
    <row r="50" spans="22:23" ht="15">
      <c r="V50" s="35"/>
      <c r="W50" s="35"/>
    </row>
    <row r="51" spans="22:23" ht="15">
      <c r="V51" s="35"/>
      <c r="W51" s="35"/>
    </row>
    <row r="52" spans="22:23" ht="15">
      <c r="V52" s="35"/>
      <c r="W52" s="35"/>
    </row>
    <row r="53" spans="22:23" ht="15">
      <c r="V53" s="35"/>
      <c r="W53" s="35"/>
    </row>
    <row r="54" spans="22:23" ht="15">
      <c r="V54" s="35"/>
      <c r="W54" s="35"/>
    </row>
    <row r="55" spans="22:23" ht="15">
      <c r="V55" s="35"/>
      <c r="W55" s="35"/>
    </row>
    <row r="56" spans="22:23" ht="15">
      <c r="V56" s="35"/>
      <c r="W56" s="35"/>
    </row>
    <row r="57" spans="22:23" ht="15">
      <c r="V57" s="35"/>
      <c r="W57" s="35"/>
    </row>
    <row r="58" spans="22:23" ht="15">
      <c r="V58" s="35"/>
      <c r="W58" s="35"/>
    </row>
    <row r="59" spans="22:23" ht="15">
      <c r="V59" s="35"/>
      <c r="W59" s="35"/>
    </row>
    <row r="60" spans="22:23" ht="15">
      <c r="V60" s="35"/>
      <c r="W60" s="35"/>
    </row>
    <row r="61" spans="22:23" ht="15">
      <c r="V61" s="35"/>
      <c r="W61" s="35"/>
    </row>
    <row r="62" spans="22:23" ht="15">
      <c r="V62" s="35"/>
      <c r="W62" s="35"/>
    </row>
    <row r="63" spans="22:23" ht="15">
      <c r="V63" s="35"/>
      <c r="W63" s="35"/>
    </row>
    <row r="64" spans="22:23" ht="15">
      <c r="V64" s="35"/>
      <c r="W64" s="35"/>
    </row>
    <row r="65" spans="22:23" ht="15">
      <c r="V65" s="35"/>
      <c r="W65" s="35"/>
    </row>
    <row r="66" spans="22:23" ht="15">
      <c r="V66" s="35"/>
      <c r="W66" s="35"/>
    </row>
  </sheetData>
  <mergeCells count="20">
    <mergeCell ref="X17:X18"/>
    <mergeCell ref="I17:I18"/>
    <mergeCell ref="Q17:Q18"/>
    <mergeCell ref="T17:T18"/>
    <mergeCell ref="V17:V18"/>
    <mergeCell ref="V5:V6"/>
    <mergeCell ref="A17:B17"/>
    <mergeCell ref="C17:C18"/>
    <mergeCell ref="E17:E18"/>
    <mergeCell ref="G17:G18"/>
    <mergeCell ref="X5:X6"/>
    <mergeCell ref="A2:X2"/>
    <mergeCell ref="A3:X3"/>
    <mergeCell ref="C5:C6"/>
    <mergeCell ref="E5:E6"/>
    <mergeCell ref="G5:G6"/>
    <mergeCell ref="I5:I6"/>
    <mergeCell ref="Q5:Q6"/>
    <mergeCell ref="T5:T6"/>
    <mergeCell ref="A5:B5"/>
  </mergeCells>
  <printOptions horizontalCentered="1"/>
  <pageMargins left="0.16" right="0.34" top="0.748031496062992" bottom="0.590551181102362" header="0.511811023622047" footer="0.511811023622047"/>
  <pageSetup blackAndWhite="1" firstPageNumber="2" useFirstPageNumber="1" horizontalDpi="600" verticalDpi="600" orientation="portrait" paperSize="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AKamenova</cp:lastModifiedBy>
  <cp:lastPrinted>2008-07-29T06:42:20Z</cp:lastPrinted>
  <dcterms:created xsi:type="dcterms:W3CDTF">2003-02-07T14:36:34Z</dcterms:created>
  <dcterms:modified xsi:type="dcterms:W3CDTF">2008-07-29T12:08:55Z</dcterms:modified>
  <cp:category/>
  <cp:version/>
  <cp:contentType/>
  <cp:contentStatus/>
</cp:coreProperties>
</file>