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ПР" sheetId="2" r:id="rId2"/>
    <sheet name="ОСК" sheetId="3" r:id="rId3"/>
    <sheet name="ОПП" sheetId="4" r:id="rId4"/>
  </sheets>
  <definedNames/>
  <calcPr fullCalcOnLoad="1"/>
</workbook>
</file>

<file path=xl/sharedStrings.xml><?xml version="1.0" encoding="utf-8"?>
<sst xmlns="http://schemas.openxmlformats.org/spreadsheetml/2006/main" count="228" uniqueCount="193">
  <si>
    <t>Текуща</t>
  </si>
  <si>
    <t>година</t>
  </si>
  <si>
    <t>Предходна</t>
  </si>
  <si>
    <t>Общо нетекущи активи</t>
  </si>
  <si>
    <t>АКТИВИ</t>
  </si>
  <si>
    <t>Общо текущи активи</t>
  </si>
  <si>
    <t>ПАСИВИ</t>
  </si>
  <si>
    <t>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</si>
  <si>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</si>
  <si>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</si>
  <si>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</si>
  <si>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</si>
  <si>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</si>
  <si>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</si>
  <si>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</si>
  <si>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</si>
  <si>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</si>
  <si>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</si>
  <si>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</si>
  <si>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>Печалба</t>
  </si>
  <si>
    <t>Съдържание</t>
  </si>
  <si>
    <t>Бележки</t>
  </si>
  <si>
    <t>ОТЧЕТ  ЗА   ПАРИЧНИТЕ  ПОТОЦИ</t>
  </si>
  <si>
    <t xml:space="preserve">   а) дивиденти</t>
  </si>
  <si>
    <t>3.Други изменения</t>
  </si>
  <si>
    <t xml:space="preserve">                                                ОТЧЕТ ЗА ФИНАНСОВОТО СЪСТОЯНИЕ</t>
  </si>
  <si>
    <t>ОТЧЕТ ЗА ВСЕОБХВАТНИЯ ДОХОД</t>
  </si>
  <si>
    <t>ОТЧЕТ ЗА ПРОМЕНИТЕ В СОБСТВЕНИЯ КАПИТАЛ</t>
  </si>
  <si>
    <t>на МЕБЕЛСИСТЕМ АД, град Пазарджик, ул. Ал. Стамболийски 119, БУЛСТАТ 112011240</t>
  </si>
  <si>
    <t xml:space="preserve">    1.1. Земи</t>
  </si>
  <si>
    <t xml:space="preserve">    1.2. Сгради</t>
  </si>
  <si>
    <t xml:space="preserve">    1.3. Машини и оборудване</t>
  </si>
  <si>
    <t xml:space="preserve">    1.4. Съоръжения</t>
  </si>
  <si>
    <t xml:space="preserve">    1.5. Транспортни средства</t>
  </si>
  <si>
    <t xml:space="preserve">    1.6. Компютърно оборудване</t>
  </si>
  <si>
    <t xml:space="preserve">    1.7. Обзавеждане</t>
  </si>
  <si>
    <t xml:space="preserve">    1.8. Разходи за придобиване на ДМА</t>
  </si>
  <si>
    <t xml:space="preserve">    3.1. Дялове в дъщерни предприятия</t>
  </si>
  <si>
    <t xml:space="preserve">    3.2. Дялове в асоциирани предприятия</t>
  </si>
  <si>
    <t xml:space="preserve">    3.5. Инвестиционни имоти</t>
  </si>
  <si>
    <t xml:space="preserve">    1.1. Материали</t>
  </si>
  <si>
    <t>І. Нетекущи активи</t>
  </si>
  <si>
    <t>1. Дълготрайни материални активи, в т.ч.:</t>
  </si>
  <si>
    <t>2. Дълготрайни нематериални активи, в т.ч.:</t>
  </si>
  <si>
    <t>3. Други дългосрочни активи, в т.ч.:</t>
  </si>
  <si>
    <t>ІІ. Текущи активи</t>
  </si>
  <si>
    <t xml:space="preserve">    1.2. Продукция</t>
  </si>
  <si>
    <t xml:space="preserve">    1.3. Стоки</t>
  </si>
  <si>
    <t>1. Материални запаси, в т.ч.:</t>
  </si>
  <si>
    <t xml:space="preserve">    2.2. Вземания от контрагенти</t>
  </si>
  <si>
    <t xml:space="preserve">    2.3. Вземания по предоставени търговски заеми</t>
  </si>
  <si>
    <t xml:space="preserve">    2.4. Съдебни вземания</t>
  </si>
  <si>
    <t xml:space="preserve">    2.5. Данъци за възстановяване</t>
  </si>
  <si>
    <t xml:space="preserve">    2.6. Други краткосрочни вземания</t>
  </si>
  <si>
    <t>1. Банкови заеми</t>
  </si>
  <si>
    <t>2. Задължения към свързани предприятия</t>
  </si>
  <si>
    <t>3. Задължения към доставчици и клиенти</t>
  </si>
  <si>
    <t xml:space="preserve">    3.6. Други дългосрочни активи</t>
  </si>
  <si>
    <t xml:space="preserve">    3.7. Отсрочени данъци</t>
  </si>
  <si>
    <t xml:space="preserve">    1.4. Незавършено производство</t>
  </si>
  <si>
    <t>(хил.лв)</t>
  </si>
  <si>
    <t xml:space="preserve">    2.1. Вземания от свързани лица</t>
  </si>
  <si>
    <t>3. Пари и парични еквиваленти</t>
  </si>
  <si>
    <t>4. Ценни книжа</t>
  </si>
  <si>
    <t>5. Разходи за бъдещи периоди</t>
  </si>
  <si>
    <t>ВСИЧКО АКТИВИ ( І + ІІ )</t>
  </si>
  <si>
    <t>І. Нетекущи пасиви</t>
  </si>
  <si>
    <t>1. Основен  капитал</t>
  </si>
  <si>
    <t>3. Финансов резултат от минали години</t>
  </si>
  <si>
    <t>4. Финансов резултат от текущата година</t>
  </si>
  <si>
    <t xml:space="preserve">    2.2. Преоценъчни резерви</t>
  </si>
  <si>
    <t xml:space="preserve">    2.3. Други резерви</t>
  </si>
  <si>
    <t>2. Резерви, в т.ч.:</t>
  </si>
  <si>
    <t>2. Търговски и други вземания, в т.ч.:</t>
  </si>
  <si>
    <t xml:space="preserve">    3.3. Дългосрочни вземания и заеми от свързани лица</t>
  </si>
  <si>
    <t xml:space="preserve">    3.4. Дългосрочни вземяния и заеми на други лица</t>
  </si>
  <si>
    <t>IІ. Текущи  пасиви</t>
  </si>
  <si>
    <t>ВСИЧКО СОБСТВЕН КАПИТАЛ</t>
  </si>
  <si>
    <t>Общо нетекущи пасиви</t>
  </si>
  <si>
    <t>3. Други дългосрочни задължения, в т.ч.:</t>
  </si>
  <si>
    <t xml:space="preserve">    по финансов лизинг</t>
  </si>
  <si>
    <t xml:space="preserve">    начислени неползвани отпуски на персонала</t>
  </si>
  <si>
    <t xml:space="preserve">    7.1. Текущ дял от задължения по финансов лизинг</t>
  </si>
  <si>
    <t xml:space="preserve">    7.2. Задължения по лихвени плащания</t>
  </si>
  <si>
    <t>ВСИЧКО ПАСИВИ</t>
  </si>
  <si>
    <t>ВСИЧКО СОБСТВЕН КАПИТАЛ И ПАСИВИ</t>
  </si>
  <si>
    <t>6. Задължения към персонала, в т.ч.:</t>
  </si>
  <si>
    <t>7. Нефактурирани доставки</t>
  </si>
  <si>
    <t>8. Други текущи задължения, в т. ч.:</t>
  </si>
  <si>
    <t>Общо текущи пасиви</t>
  </si>
  <si>
    <t>4. Осигурителни задължения</t>
  </si>
  <si>
    <t>5. Данъчни задължения, в т.ч.:</t>
  </si>
  <si>
    <t xml:space="preserve">    5.1. Корпоративен данък върху печалбата</t>
  </si>
  <si>
    <t xml:space="preserve">    5.2. Данък върху добавената стойност</t>
  </si>
  <si>
    <t xml:space="preserve">    5.3. Местни данъци и такси с данъчен характер</t>
  </si>
  <si>
    <t xml:space="preserve">    5.4. Други данъчни задължения</t>
  </si>
  <si>
    <t xml:space="preserve">                 (Александър Долев)</t>
  </si>
  <si>
    <t xml:space="preserve">                   (Бисер Унтов)</t>
  </si>
  <si>
    <t xml:space="preserve">    програмни продукти</t>
  </si>
  <si>
    <t xml:space="preserve">    2.1. Законови резерви</t>
  </si>
  <si>
    <t xml:space="preserve">    7.3. Други текущи задължения</t>
  </si>
  <si>
    <t xml:space="preserve">    1.1. Продукция</t>
  </si>
  <si>
    <t xml:space="preserve">    1.2. Стоки</t>
  </si>
  <si>
    <t xml:space="preserve">    1.3. Услуги</t>
  </si>
  <si>
    <t xml:space="preserve">    1.4. Материали</t>
  </si>
  <si>
    <t xml:space="preserve">    1.5. Дълготрайни активи</t>
  </si>
  <si>
    <t xml:space="preserve">    1.6. Наеми</t>
  </si>
  <si>
    <t>1. Приходи  от продажби, в т.ч.:</t>
  </si>
  <si>
    <t xml:space="preserve">    1.7. Други приходи от продажби</t>
  </si>
  <si>
    <t>4. Други приходи от дейността, в т.ч.</t>
  </si>
  <si>
    <t xml:space="preserve">    4.1. Излишъци на активи</t>
  </si>
  <si>
    <t xml:space="preserve">    4.2. Отписани задължения</t>
  </si>
  <si>
    <t xml:space="preserve">    4.3. Финансирания, в т.ч.:</t>
  </si>
  <si>
    <t xml:space="preserve">           от правителството</t>
  </si>
  <si>
    <t xml:space="preserve">    4.4. Други</t>
  </si>
  <si>
    <t>3. Разходи за придобиване на активи</t>
  </si>
  <si>
    <t>5. Финансови приходи, в т.ч.:</t>
  </si>
  <si>
    <t xml:space="preserve">    5.1. Приходи от лихви</t>
  </si>
  <si>
    <t xml:space="preserve">    5.2. Положителни разлики от промяна на валутните курсове</t>
  </si>
  <si>
    <t xml:space="preserve">    5.3. Други финансови приходи</t>
  </si>
  <si>
    <t>2. Увеличение на запасите от продукция и незавършено производство</t>
  </si>
  <si>
    <t>6. Извънредни приходи</t>
  </si>
  <si>
    <t>Общо приходи</t>
  </si>
  <si>
    <t>ПРИХОДИ</t>
  </si>
  <si>
    <t>РАЗХОДИ</t>
  </si>
  <si>
    <t xml:space="preserve">    1.1. Разходи за суровини и материали</t>
  </si>
  <si>
    <t xml:space="preserve">    1.2. Разходи за външни услуги</t>
  </si>
  <si>
    <t xml:space="preserve">    1.3. Разходи за амортизации</t>
  </si>
  <si>
    <t xml:space="preserve">    1.4. Разходи за възннаграждения</t>
  </si>
  <si>
    <t>1. Разходи за дейността, в т.ч.:</t>
  </si>
  <si>
    <t xml:space="preserve">    1.5. Разходи за осигуровки</t>
  </si>
  <si>
    <t xml:space="preserve">    1.6. Други разходи за дейността, в т.ч.</t>
  </si>
  <si>
    <t xml:space="preserve">          разходи за обезценка</t>
  </si>
  <si>
    <t>2. Намаление на запаисте от продукция и незавършено производство</t>
  </si>
  <si>
    <t>3. Балансова стойност на продадените активи</t>
  </si>
  <si>
    <t>4. Финансови разходи, в т.ч.:</t>
  </si>
  <si>
    <t xml:space="preserve">    4.2. Отрицателни разлики от промяна на валутните курсове</t>
  </si>
  <si>
    <t xml:space="preserve">    4.3. Други финансови разходи</t>
  </si>
  <si>
    <t xml:space="preserve">    4.1. Разходи за лихви</t>
  </si>
  <si>
    <t>5. Извънредни разходи</t>
  </si>
  <si>
    <t>Общо разходи</t>
  </si>
  <si>
    <t>1. Печалба/загуба преди облагане с данъци</t>
  </si>
  <si>
    <t>2. Разходи за данъци, в т.ч.:</t>
  </si>
  <si>
    <t xml:space="preserve">    2.1. Данък върху печалбата</t>
  </si>
  <si>
    <t xml:space="preserve">    2.2. Отсрочени данъци, начислени през годината</t>
  </si>
  <si>
    <t>3. Нетна печалба/загуба за периода</t>
  </si>
  <si>
    <t>4. Общ всеобхватен доход</t>
  </si>
  <si>
    <t>ОБЩ ВСЕОБХВАТЕН ДОХОД</t>
  </si>
  <si>
    <t>Законови</t>
  </si>
  <si>
    <t>Преоценъчни</t>
  </si>
  <si>
    <t>резреви</t>
  </si>
  <si>
    <t>(хил. лева)</t>
  </si>
  <si>
    <t>(хил.лева)</t>
  </si>
  <si>
    <t>Парични  потоци</t>
  </si>
  <si>
    <t>Парични наличности и еквиваленти в края на годината</t>
  </si>
  <si>
    <t>Парични наличности и еквиваленти в началото на годината</t>
  </si>
  <si>
    <t>А. Парични потоци от оперативна дейност</t>
  </si>
  <si>
    <t xml:space="preserve">    1. Парични постъпления от клиенти</t>
  </si>
  <si>
    <t>Нетни парични наличности от оперативната дейност</t>
  </si>
  <si>
    <t>Нетни парични наличности от инвестиционна дейност</t>
  </si>
  <si>
    <t xml:space="preserve">    1. Закупуване на дълготрайни материални активи</t>
  </si>
  <si>
    <t>Б. Парични потоци от инвестиционна дейност</t>
  </si>
  <si>
    <t xml:space="preserve">    2. Постъпления от продажба на ДМА и финансирания</t>
  </si>
  <si>
    <t>В. Парични потоци от  финансова дейност</t>
  </si>
  <si>
    <t xml:space="preserve">    1. Постъпления от заеми</t>
  </si>
  <si>
    <t xml:space="preserve">    2. Изплащане на задължения по заеми</t>
  </si>
  <si>
    <t xml:space="preserve">    3. Получени и платени лихви</t>
  </si>
  <si>
    <t xml:space="preserve">    4. Придобиване на дялове</t>
  </si>
  <si>
    <t xml:space="preserve">    5. Плащане на задължения по финансов лизинг</t>
  </si>
  <si>
    <t>Нетни парични наличности от финансова дейност</t>
  </si>
  <si>
    <t xml:space="preserve">    6. Други парични потоци от финансова дейност</t>
  </si>
  <si>
    <t>Нетно увеличение/намаление на паричните наличности и еквиваленти (А+Б+В)</t>
  </si>
  <si>
    <t xml:space="preserve">    2. Парични плащания на доставчици</t>
  </si>
  <si>
    <t xml:space="preserve">    3. Плащания, свързани с възнаграждения</t>
  </si>
  <si>
    <t xml:space="preserve">    4. Парични наличности от оперативната дейност</t>
  </si>
  <si>
    <t xml:space="preserve">    5. Потоци от комисионни и курсови разлики</t>
  </si>
  <si>
    <t xml:space="preserve">    6. Платени данъци върху печалбата</t>
  </si>
  <si>
    <t xml:space="preserve">    7. Възстановени данъци и осигуровки</t>
  </si>
  <si>
    <t xml:space="preserve">    8. Плащания при разпределения на печалби</t>
  </si>
  <si>
    <t xml:space="preserve">    9. Платени застраховки и местни данъци</t>
  </si>
  <si>
    <t xml:space="preserve">  10. Други парични потоци от оперативна дейност (нето)</t>
  </si>
  <si>
    <t>2010 г.</t>
  </si>
  <si>
    <t>Съставител:         /п/</t>
  </si>
  <si>
    <t>Ръководител:       /п/</t>
  </si>
  <si>
    <t>Съставител:           /п/</t>
  </si>
  <si>
    <t>към 31 март 2011 г.</t>
  </si>
  <si>
    <t>2011 г.</t>
  </si>
  <si>
    <t>Дата: 30.04.2011 г.</t>
  </si>
  <si>
    <t>за периода от 01.01.2011 г. до 31.03.2011 г.</t>
  </si>
  <si>
    <t>към 31.03.2011 г.</t>
  </si>
  <si>
    <t>А.Салдо на 1 януари 2010 г.</t>
  </si>
  <si>
    <t>Б.Салдо към 31 декември 2010 г.</t>
  </si>
  <si>
    <t>В.Салдо към 31 март 2011 г.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</si>
</sst>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);\(0\)"/>
    <numFmt numFmtId="193" formatCode="0.000_);\(0.000\)"/>
    <numFmt numFmtId="194" formatCode="0.00_);\(0.00\)"/>
  </numFmts>
  <fonts count="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3" fontId="0" fillId="0" borderId="1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185" fontId="2" fillId="0" borderId="2" xfId="0" applyNumberFormat="1" applyFont="1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185" fontId="0" fillId="0" borderId="2" xfId="0" applyNumberForma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8" xfId="0" applyFont="1" applyBorder="1" applyAlignment="1" applyProtection="1">
      <alignment horizontal="center"/>
      <protection/>
    </xf>
    <xf numFmtId="185" fontId="6" fillId="0" borderId="8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185" fontId="0" fillId="0" borderId="1" xfId="0" applyNumberForma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185" fontId="0" fillId="2" borderId="4" xfId="0" applyNumberFormat="1" applyFill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185" fontId="2" fillId="0" borderId="1" xfId="0" applyNumberFormat="1" applyFont="1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2" fillId="2" borderId="9" xfId="0" applyFont="1" applyFill="1" applyBorder="1" applyAlignment="1" applyProtection="1">
      <alignment horizontal="center"/>
      <protection/>
    </xf>
    <xf numFmtId="185" fontId="0" fillId="0" borderId="10" xfId="0" applyNumberForma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85" fontId="0" fillId="0" borderId="11" xfId="0" applyNumberForma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185" fontId="6" fillId="0" borderId="5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center"/>
      <protection/>
    </xf>
    <xf numFmtId="185" fontId="0" fillId="0" borderId="2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left"/>
      <protection/>
    </xf>
    <xf numFmtId="0" fontId="2" fillId="2" borderId="9" xfId="0" applyFont="1" applyFill="1" applyBorder="1" applyAlignment="1" applyProtection="1">
      <alignment horizontal="left"/>
      <protection/>
    </xf>
    <xf numFmtId="185" fontId="2" fillId="2" borderId="9" xfId="0" applyNumberFormat="1" applyFont="1" applyFill="1" applyBorder="1" applyAlignment="1" applyProtection="1">
      <alignment horizontal="left"/>
      <protection/>
    </xf>
    <xf numFmtId="185" fontId="2" fillId="2" borderId="10" xfId="0" applyNumberFormat="1" applyFont="1" applyFill="1" applyBorder="1" applyAlignment="1" applyProtection="1">
      <alignment horizontal="left"/>
      <protection/>
    </xf>
    <xf numFmtId="0" fontId="2" fillId="0" borderId="6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185" fontId="2" fillId="0" borderId="12" xfId="0" applyNumberFormat="1" applyFont="1" applyBorder="1" applyAlignment="1" applyProtection="1">
      <alignment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2" borderId="10" xfId="0" applyFont="1" applyFill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185" fontId="6" fillId="0" borderId="12" xfId="0" applyNumberFormat="1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185" fontId="2" fillId="0" borderId="2" xfId="0" applyNumberFormat="1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185" fontId="2" fillId="0" borderId="12" xfId="0" applyNumberFormat="1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85" fontId="2" fillId="0" borderId="8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85" fontId="2" fillId="0" borderId="3" xfId="0" applyNumberFormat="1" applyFont="1" applyBorder="1" applyAlignment="1" applyProtection="1">
      <alignment/>
      <protection/>
    </xf>
    <xf numFmtId="185" fontId="2" fillId="0" borderId="1" xfId="0" applyNumberFormat="1" applyFont="1" applyBorder="1" applyAlignment="1" applyProtection="1">
      <alignment horizontal="right"/>
      <protection/>
    </xf>
    <xf numFmtId="185" fontId="2" fillId="0" borderId="10" xfId="0" applyNumberFormat="1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185" fontId="0" fillId="0" borderId="6" xfId="0" applyNumberFormat="1" applyBorder="1" applyAlignment="1" applyProtection="1">
      <alignment/>
      <protection/>
    </xf>
    <xf numFmtId="185" fontId="0" fillId="0" borderId="2" xfId="0" applyNumberFormat="1" applyBorder="1" applyAlignment="1" applyProtection="1">
      <alignment horizontal="right"/>
      <protection/>
    </xf>
    <xf numFmtId="185" fontId="2" fillId="0" borderId="14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185" fontId="0" fillId="0" borderId="8" xfId="0" applyNumberFormat="1" applyBorder="1" applyAlignment="1" applyProtection="1">
      <alignment/>
      <protection/>
    </xf>
    <xf numFmtId="185" fontId="0" fillId="0" borderId="8" xfId="0" applyNumberFormat="1" applyBorder="1" applyAlignment="1" applyProtection="1">
      <alignment horizontal="right"/>
      <protection/>
    </xf>
    <xf numFmtId="185" fontId="0" fillId="0" borderId="8" xfId="0" applyNumberFormat="1" applyFill="1" applyBorder="1" applyAlignment="1" applyProtection="1">
      <alignment horizontal="right"/>
      <protection/>
    </xf>
    <xf numFmtId="185" fontId="0" fillId="0" borderId="6" xfId="0" applyNumberFormat="1" applyBorder="1" applyAlignment="1" applyProtection="1">
      <alignment horizontal="right"/>
      <protection/>
    </xf>
    <xf numFmtId="185" fontId="0" fillId="0" borderId="7" xfId="0" applyNumberFormat="1" applyBorder="1" applyAlignment="1" applyProtection="1">
      <alignment/>
      <protection/>
    </xf>
    <xf numFmtId="185" fontId="0" fillId="0" borderId="13" xfId="0" applyNumberFormat="1" applyBorder="1" applyAlignment="1" applyProtection="1">
      <alignment horizontal="right"/>
      <protection/>
    </xf>
    <xf numFmtId="185" fontId="0" fillId="0" borderId="12" xfId="0" applyNumberFormat="1" applyBorder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85" fontId="0" fillId="0" borderId="12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tabSelected="1" workbookViewId="0" topLeftCell="A1">
      <selection activeCell="A1" sqref="A1:D1"/>
    </sheetView>
  </sheetViews>
  <sheetFormatPr defaultColWidth="9.140625" defaultRowHeight="12.75" customHeight="1"/>
  <cols>
    <col min="1" max="1" width="50.28125" style="3" customWidth="1"/>
    <col min="2" max="2" width="9.140625" style="4" customWidth="1"/>
    <col min="3" max="3" width="17.00390625" style="3" customWidth="1"/>
    <col min="4" max="4" width="18.57421875" style="3" customWidth="1"/>
    <col min="5" max="16384" width="9.140625" style="3" customWidth="1"/>
  </cols>
  <sheetData>
    <row r="1" spans="1:4" s="2" customFormat="1" ht="12.75" customHeight="1">
      <c r="A1" s="107" t="s">
        <v>25</v>
      </c>
      <c r="B1" s="107"/>
      <c r="C1" s="107"/>
      <c r="D1" s="107"/>
    </row>
    <row r="2" spans="1:4" s="2" customFormat="1" ht="12.75" customHeight="1">
      <c r="A2" s="108" t="s">
        <v>28</v>
      </c>
      <c r="B2" s="108"/>
      <c r="C2" s="108"/>
      <c r="D2" s="108"/>
    </row>
    <row r="3" spans="1:4" s="2" customFormat="1" ht="12.75" customHeight="1">
      <c r="A3" s="108" t="s">
        <v>185</v>
      </c>
      <c r="B3" s="108"/>
      <c r="C3" s="108"/>
      <c r="D3" s="108"/>
    </row>
    <row r="4" ht="12.75" customHeight="1">
      <c r="D4" s="5" t="s">
        <v>60</v>
      </c>
    </row>
    <row r="5" spans="1:4" ht="12.75" customHeight="1">
      <c r="A5" s="6" t="s">
        <v>20</v>
      </c>
      <c r="B5" s="6" t="s">
        <v>21</v>
      </c>
      <c r="C5" s="6" t="s">
        <v>0</v>
      </c>
      <c r="D5" s="6" t="s">
        <v>2</v>
      </c>
    </row>
    <row r="6" spans="1:4" ht="12.75" customHeight="1">
      <c r="A6" s="7"/>
      <c r="B6" s="7"/>
      <c r="C6" s="7" t="s">
        <v>186</v>
      </c>
      <c r="D6" s="7" t="s">
        <v>181</v>
      </c>
    </row>
    <row r="7" spans="1:4" ht="12.75" customHeight="1">
      <c r="A7" s="8" t="s">
        <v>4</v>
      </c>
      <c r="B7" s="9"/>
      <c r="C7" s="10"/>
      <c r="D7" s="11"/>
    </row>
    <row r="8" spans="1:4" ht="12.75" customHeight="1">
      <c r="A8" s="12" t="s">
        <v>41</v>
      </c>
      <c r="B8" s="13"/>
      <c r="C8" s="14"/>
      <c r="D8" s="14"/>
    </row>
    <row r="9" spans="1:4" ht="12.75" customHeight="1">
      <c r="A9" s="15" t="s">
        <v>42</v>
      </c>
      <c r="B9" s="16"/>
      <c r="C9" s="17">
        <f>SUM(C10:C17)</f>
        <v>1723</v>
      </c>
      <c r="D9" s="17">
        <f>SUM(D10:D17)</f>
        <v>1740</v>
      </c>
    </row>
    <row r="10" spans="1:4" ht="12.75" customHeight="1">
      <c r="A10" s="18" t="s">
        <v>29</v>
      </c>
      <c r="B10" s="19"/>
      <c r="C10" s="20">
        <v>640</v>
      </c>
      <c r="D10" s="20">
        <v>640</v>
      </c>
    </row>
    <row r="11" spans="1:4" ht="12.75" customHeight="1">
      <c r="A11" s="18" t="s">
        <v>30</v>
      </c>
      <c r="B11" s="19"/>
      <c r="C11" s="20">
        <v>1055</v>
      </c>
      <c r="D11" s="20">
        <v>1067</v>
      </c>
    </row>
    <row r="12" spans="1:4" ht="12.75" customHeight="1">
      <c r="A12" s="18" t="s">
        <v>31</v>
      </c>
      <c r="B12" s="19"/>
      <c r="C12" s="20">
        <v>3</v>
      </c>
      <c r="D12" s="20">
        <v>3</v>
      </c>
    </row>
    <row r="13" spans="1:4" ht="12.75" customHeight="1">
      <c r="A13" s="18" t="s">
        <v>32</v>
      </c>
      <c r="B13" s="19"/>
      <c r="C13" s="20">
        <v>0</v>
      </c>
      <c r="D13" s="20">
        <v>0</v>
      </c>
    </row>
    <row r="14" spans="1:4" ht="12.75" customHeight="1">
      <c r="A14" s="18" t="s">
        <v>33</v>
      </c>
      <c r="B14" s="19"/>
      <c r="C14" s="20">
        <v>23</v>
      </c>
      <c r="D14" s="20">
        <v>28</v>
      </c>
    </row>
    <row r="15" spans="1:4" ht="12.75" customHeight="1">
      <c r="A15" s="18" t="s">
        <v>34</v>
      </c>
      <c r="B15" s="19"/>
      <c r="C15" s="20">
        <v>0</v>
      </c>
      <c r="D15" s="20">
        <v>0</v>
      </c>
    </row>
    <row r="16" spans="1:4" ht="12.75" customHeight="1">
      <c r="A16" s="18" t="s">
        <v>35</v>
      </c>
      <c r="B16" s="19"/>
      <c r="C16" s="20">
        <v>2</v>
      </c>
      <c r="D16" s="20">
        <v>2</v>
      </c>
    </row>
    <row r="17" spans="1:4" ht="12.75" customHeight="1">
      <c r="A17" s="18" t="s">
        <v>36</v>
      </c>
      <c r="B17" s="19"/>
      <c r="C17" s="20">
        <v>0</v>
      </c>
      <c r="D17" s="20">
        <v>0</v>
      </c>
    </row>
    <row r="18" spans="1:4" ht="12.75" customHeight="1">
      <c r="A18" s="18"/>
      <c r="B18" s="19"/>
      <c r="C18" s="20"/>
      <c r="D18" s="20"/>
    </row>
    <row r="19" spans="1:4" ht="12.75" customHeight="1">
      <c r="A19" s="15" t="s">
        <v>43</v>
      </c>
      <c r="B19" s="21"/>
      <c r="C19" s="17">
        <v>0</v>
      </c>
      <c r="D19" s="17">
        <v>0</v>
      </c>
    </row>
    <row r="20" spans="1:4" ht="12.75" customHeight="1">
      <c r="A20" s="18" t="s">
        <v>98</v>
      </c>
      <c r="B20" s="19"/>
      <c r="C20" s="20">
        <v>0</v>
      </c>
      <c r="D20" s="20">
        <v>0</v>
      </c>
    </row>
    <row r="21" spans="1:4" ht="12.75" customHeight="1">
      <c r="A21" s="18"/>
      <c r="B21" s="19"/>
      <c r="C21" s="20"/>
      <c r="D21" s="20"/>
    </row>
    <row r="22" spans="1:4" ht="12.75" customHeight="1">
      <c r="A22" s="15" t="s">
        <v>44</v>
      </c>
      <c r="B22" s="19"/>
      <c r="C22" s="17">
        <f>SUM(C23:C29)</f>
        <v>64</v>
      </c>
      <c r="D22" s="17">
        <f>SUM(D23:D29)</f>
        <v>64</v>
      </c>
    </row>
    <row r="23" spans="1:4" ht="12.75" customHeight="1">
      <c r="A23" s="18" t="s">
        <v>37</v>
      </c>
      <c r="B23" s="19"/>
      <c r="C23" s="20">
        <v>0</v>
      </c>
      <c r="D23" s="20">
        <v>0</v>
      </c>
    </row>
    <row r="24" spans="1:4" ht="12.75" customHeight="1">
      <c r="A24" s="18" t="s">
        <v>38</v>
      </c>
      <c r="B24" s="19"/>
      <c r="C24" s="20">
        <v>0</v>
      </c>
      <c r="D24" s="20">
        <v>0</v>
      </c>
    </row>
    <row r="25" spans="1:4" ht="12.75" customHeight="1">
      <c r="A25" s="18" t="s">
        <v>74</v>
      </c>
      <c r="B25" s="19"/>
      <c r="C25" s="20">
        <v>50</v>
      </c>
      <c r="D25" s="20">
        <v>50</v>
      </c>
    </row>
    <row r="26" spans="1:4" ht="12.75" customHeight="1">
      <c r="A26" s="18" t="s">
        <v>75</v>
      </c>
      <c r="B26" s="19"/>
      <c r="C26" s="20">
        <v>0</v>
      </c>
      <c r="D26" s="20">
        <v>0</v>
      </c>
    </row>
    <row r="27" spans="1:4" ht="12.75" customHeight="1">
      <c r="A27" s="18" t="s">
        <v>39</v>
      </c>
      <c r="B27" s="19"/>
      <c r="C27" s="20">
        <v>0</v>
      </c>
      <c r="D27" s="20">
        <v>0</v>
      </c>
    </row>
    <row r="28" spans="1:4" ht="12.75" customHeight="1">
      <c r="A28" s="18" t="s">
        <v>57</v>
      </c>
      <c r="B28" s="19"/>
      <c r="C28" s="20">
        <v>0</v>
      </c>
      <c r="D28" s="20">
        <v>0</v>
      </c>
    </row>
    <row r="29" spans="1:4" ht="12.75" customHeight="1">
      <c r="A29" s="18" t="s">
        <v>58</v>
      </c>
      <c r="B29" s="19"/>
      <c r="C29" s="20">
        <v>14</v>
      </c>
      <c r="D29" s="20">
        <v>14</v>
      </c>
    </row>
    <row r="30" spans="1:4" s="25" customFormat="1" ht="12.75" customHeight="1">
      <c r="A30" s="22" t="s">
        <v>3</v>
      </c>
      <c r="B30" s="23"/>
      <c r="C30" s="24">
        <f>SUM(C9,C19,C22)</f>
        <v>1787</v>
      </c>
      <c r="D30" s="24">
        <f>SUM(D9,D19,D22)</f>
        <v>1804</v>
      </c>
    </row>
    <row r="31" spans="1:4" ht="12.75" customHeight="1">
      <c r="A31" s="26" t="s">
        <v>45</v>
      </c>
      <c r="B31" s="6"/>
      <c r="C31" s="27"/>
      <c r="D31" s="27"/>
    </row>
    <row r="32" spans="1:4" ht="12.75" customHeight="1">
      <c r="A32" s="28" t="s">
        <v>48</v>
      </c>
      <c r="B32" s="29"/>
      <c r="C32" s="17">
        <f>SUM(C33:C36)</f>
        <v>23</v>
      </c>
      <c r="D32" s="17">
        <f>SUM(D33:D36)</f>
        <v>23</v>
      </c>
    </row>
    <row r="33" spans="1:4" ht="12.75" customHeight="1">
      <c r="A33" s="30" t="s">
        <v>40</v>
      </c>
      <c r="B33" s="31"/>
      <c r="C33" s="20">
        <v>20</v>
      </c>
      <c r="D33" s="20">
        <v>20</v>
      </c>
    </row>
    <row r="34" spans="1:4" ht="12.75" customHeight="1">
      <c r="A34" s="30" t="s">
        <v>46</v>
      </c>
      <c r="B34" s="31"/>
      <c r="C34" s="20">
        <v>3</v>
      </c>
      <c r="D34" s="20">
        <v>3</v>
      </c>
    </row>
    <row r="35" spans="1:4" ht="12.75" customHeight="1">
      <c r="A35" s="30" t="s">
        <v>47</v>
      </c>
      <c r="B35" s="31"/>
      <c r="C35" s="20">
        <v>0</v>
      </c>
      <c r="D35" s="20">
        <v>0</v>
      </c>
    </row>
    <row r="36" spans="1:4" ht="12.75" customHeight="1">
      <c r="A36" s="30" t="s">
        <v>59</v>
      </c>
      <c r="B36" s="31"/>
      <c r="C36" s="20">
        <v>0</v>
      </c>
      <c r="D36" s="20">
        <v>0</v>
      </c>
    </row>
    <row r="37" spans="1:4" ht="12.75" customHeight="1">
      <c r="A37" s="30"/>
      <c r="B37" s="31"/>
      <c r="C37" s="20"/>
      <c r="D37" s="20"/>
    </row>
    <row r="38" spans="1:4" ht="12.75" customHeight="1">
      <c r="A38" s="28" t="s">
        <v>73</v>
      </c>
      <c r="B38" s="29"/>
      <c r="C38" s="17">
        <f>SUM(C39:C44)</f>
        <v>17</v>
      </c>
      <c r="D38" s="17">
        <f>SUM(D39:D44)</f>
        <v>19</v>
      </c>
    </row>
    <row r="39" spans="1:4" ht="12.75" customHeight="1">
      <c r="A39" s="30" t="s">
        <v>61</v>
      </c>
      <c r="B39" s="31"/>
      <c r="C39" s="20">
        <v>0</v>
      </c>
      <c r="D39" s="20">
        <v>0</v>
      </c>
    </row>
    <row r="40" spans="1:4" ht="12.75" customHeight="1">
      <c r="A40" s="30" t="s">
        <v>49</v>
      </c>
      <c r="B40" s="31"/>
      <c r="C40" s="20">
        <f>7+6</f>
        <v>13</v>
      </c>
      <c r="D40" s="20">
        <v>15</v>
      </c>
    </row>
    <row r="41" spans="1:4" ht="12.75" customHeight="1">
      <c r="A41" s="30" t="s">
        <v>50</v>
      </c>
      <c r="B41" s="31"/>
      <c r="C41" s="20">
        <v>0</v>
      </c>
      <c r="D41" s="20">
        <v>0</v>
      </c>
    </row>
    <row r="42" spans="1:4" ht="12.75" customHeight="1">
      <c r="A42" s="30" t="s">
        <v>51</v>
      </c>
      <c r="B42" s="31"/>
      <c r="C42" s="20">
        <v>0</v>
      </c>
      <c r="D42" s="20">
        <v>0</v>
      </c>
    </row>
    <row r="43" spans="1:4" ht="12.75" customHeight="1">
      <c r="A43" s="30" t="s">
        <v>52</v>
      </c>
      <c r="B43" s="31"/>
      <c r="C43" s="20">
        <v>0</v>
      </c>
      <c r="D43" s="20">
        <v>0</v>
      </c>
    </row>
    <row r="44" spans="1:4" ht="12.75" customHeight="1">
      <c r="A44" s="30" t="s">
        <v>53</v>
      </c>
      <c r="B44" s="31"/>
      <c r="C44" s="20">
        <v>4</v>
      </c>
      <c r="D44" s="20">
        <v>4</v>
      </c>
    </row>
    <row r="45" spans="1:4" ht="12.75" customHeight="1">
      <c r="A45" s="30"/>
      <c r="B45" s="31"/>
      <c r="C45" s="20"/>
      <c r="D45" s="20"/>
    </row>
    <row r="46" spans="1:4" ht="12.75" customHeight="1">
      <c r="A46" s="28" t="s">
        <v>62</v>
      </c>
      <c r="B46" s="29"/>
      <c r="C46" s="17">
        <v>35</v>
      </c>
      <c r="D46" s="17">
        <v>42</v>
      </c>
    </row>
    <row r="47" spans="1:4" ht="12.75" customHeight="1">
      <c r="A47" s="28" t="s">
        <v>63</v>
      </c>
      <c r="B47" s="29"/>
      <c r="C47" s="17">
        <v>0</v>
      </c>
      <c r="D47" s="17">
        <v>0</v>
      </c>
    </row>
    <row r="48" spans="1:4" ht="12.75" customHeight="1">
      <c r="A48" s="28" t="s">
        <v>64</v>
      </c>
      <c r="B48" s="29"/>
      <c r="C48" s="17">
        <v>0</v>
      </c>
      <c r="D48" s="17">
        <v>0</v>
      </c>
    </row>
    <row r="49" spans="1:4" s="25" customFormat="1" ht="12.75" customHeight="1">
      <c r="A49" s="22" t="s">
        <v>5</v>
      </c>
      <c r="B49" s="23"/>
      <c r="C49" s="24">
        <f>SUM(C32,C38,C46,C47,C48)</f>
        <v>75</v>
      </c>
      <c r="D49" s="24">
        <f>SUM(D32,D38,D46,D47,D48)</f>
        <v>84</v>
      </c>
    </row>
    <row r="50" spans="1:4" ht="12.75" customHeight="1">
      <c r="A50" s="32" t="s">
        <v>65</v>
      </c>
      <c r="B50" s="33"/>
      <c r="C50" s="34">
        <f>C30+C49</f>
        <v>1862</v>
      </c>
      <c r="D50" s="34">
        <f>D30+D49</f>
        <v>1888</v>
      </c>
    </row>
    <row r="51" spans="1:4" ht="12.75" customHeight="1">
      <c r="A51" s="35" t="s">
        <v>7</v>
      </c>
      <c r="B51" s="9"/>
      <c r="C51" s="36"/>
      <c r="D51" s="36"/>
    </row>
    <row r="52" spans="1:4" ht="12.75" customHeight="1">
      <c r="A52" s="37" t="s">
        <v>67</v>
      </c>
      <c r="B52" s="38"/>
      <c r="C52" s="39">
        <v>58</v>
      </c>
      <c r="D52" s="39">
        <v>58</v>
      </c>
    </row>
    <row r="53" spans="1:4" ht="12.75" customHeight="1">
      <c r="A53" s="28" t="s">
        <v>72</v>
      </c>
      <c r="B53" s="31"/>
      <c r="C53" s="17">
        <f>SUM(C54:C56)</f>
        <v>1969</v>
      </c>
      <c r="D53" s="17">
        <f>SUM(D54:D56)</f>
        <v>1969</v>
      </c>
    </row>
    <row r="54" spans="1:4" ht="12.75" customHeight="1">
      <c r="A54" s="30" t="s">
        <v>99</v>
      </c>
      <c r="B54" s="31"/>
      <c r="C54" s="20">
        <v>14</v>
      </c>
      <c r="D54" s="20">
        <v>14</v>
      </c>
    </row>
    <row r="55" spans="1:4" ht="12.75" customHeight="1">
      <c r="A55" s="30" t="s">
        <v>70</v>
      </c>
      <c r="B55" s="31"/>
      <c r="C55" s="20">
        <v>1449</v>
      </c>
      <c r="D55" s="20">
        <v>1449</v>
      </c>
    </row>
    <row r="56" spans="1:4" ht="12.75" customHeight="1">
      <c r="A56" s="30" t="s">
        <v>71</v>
      </c>
      <c r="B56" s="31"/>
      <c r="C56" s="20">
        <v>506</v>
      </c>
      <c r="D56" s="20">
        <v>506</v>
      </c>
    </row>
    <row r="57" spans="1:4" ht="12.75" customHeight="1">
      <c r="A57" s="30"/>
      <c r="B57" s="31"/>
      <c r="C57" s="20"/>
      <c r="D57" s="20"/>
    </row>
    <row r="58" spans="1:4" ht="12.75" customHeight="1">
      <c r="A58" s="28" t="s">
        <v>68</v>
      </c>
      <c r="B58" s="31"/>
      <c r="C58" s="17">
        <v>-232</v>
      </c>
      <c r="D58" s="17">
        <v>-132</v>
      </c>
    </row>
    <row r="59" spans="1:4" ht="12.75" customHeight="1">
      <c r="A59" s="28" t="s">
        <v>69</v>
      </c>
      <c r="B59" s="31"/>
      <c r="C59" s="17">
        <v>-17</v>
      </c>
      <c r="D59" s="17">
        <v>-100</v>
      </c>
    </row>
    <row r="60" spans="1:4" ht="12.75" customHeight="1">
      <c r="A60" s="32" t="s">
        <v>77</v>
      </c>
      <c r="B60" s="33"/>
      <c r="C60" s="34">
        <f>SUM(C52,C53,C58,C59)</f>
        <v>1778</v>
      </c>
      <c r="D60" s="34">
        <f>SUM(D52,D53,D58,D59)</f>
        <v>1795</v>
      </c>
    </row>
    <row r="61" spans="1:4" ht="12.75" customHeight="1">
      <c r="A61" s="40" t="s">
        <v>6</v>
      </c>
      <c r="B61" s="41"/>
      <c r="C61" s="36"/>
      <c r="D61" s="36"/>
    </row>
    <row r="62" spans="1:4" ht="12.75" customHeight="1">
      <c r="A62" s="12" t="s">
        <v>66</v>
      </c>
      <c r="B62" s="6"/>
      <c r="C62" s="42"/>
      <c r="D62" s="42"/>
    </row>
    <row r="63" spans="1:4" ht="12.75" customHeight="1">
      <c r="A63" s="43" t="s">
        <v>54</v>
      </c>
      <c r="B63" s="7"/>
      <c r="C63" s="44">
        <v>0</v>
      </c>
      <c r="D63" s="44">
        <v>0</v>
      </c>
    </row>
    <row r="64" spans="1:4" ht="12.75" customHeight="1">
      <c r="A64" s="18" t="s">
        <v>55</v>
      </c>
      <c r="B64" s="31"/>
      <c r="C64" s="44">
        <v>0</v>
      </c>
      <c r="D64" s="44">
        <v>0</v>
      </c>
    </row>
    <row r="65" spans="1:4" ht="12.75" customHeight="1">
      <c r="A65" s="18" t="s">
        <v>79</v>
      </c>
      <c r="B65" s="31"/>
      <c r="C65" s="44">
        <v>16</v>
      </c>
      <c r="D65" s="44">
        <v>16</v>
      </c>
    </row>
    <row r="66" spans="1:4" ht="12.75" customHeight="1">
      <c r="A66" s="18" t="s">
        <v>80</v>
      </c>
      <c r="B66" s="31"/>
      <c r="C66" s="44">
        <v>16</v>
      </c>
      <c r="D66" s="44">
        <v>16</v>
      </c>
    </row>
    <row r="67" spans="1:4" ht="12.75" customHeight="1">
      <c r="A67" s="45" t="s">
        <v>78</v>
      </c>
      <c r="B67" s="23"/>
      <c r="C67" s="46">
        <f>SUM(C63,C64,C65)</f>
        <v>16</v>
      </c>
      <c r="D67" s="46">
        <f>SUM(D63,D64,D65)</f>
        <v>16</v>
      </c>
    </row>
    <row r="68" spans="1:4" ht="12.75" customHeight="1">
      <c r="A68" s="47" t="s">
        <v>76</v>
      </c>
      <c r="B68" s="7"/>
      <c r="C68" s="27"/>
      <c r="D68" s="27"/>
    </row>
    <row r="69" spans="1:4" ht="12.75" customHeight="1">
      <c r="A69" s="28" t="s">
        <v>54</v>
      </c>
      <c r="B69" s="7"/>
      <c r="C69" s="17">
        <v>0</v>
      </c>
      <c r="D69" s="17">
        <v>0</v>
      </c>
    </row>
    <row r="70" spans="1:4" ht="12.75" customHeight="1">
      <c r="A70" s="28" t="s">
        <v>55</v>
      </c>
      <c r="B70" s="31"/>
      <c r="C70" s="17">
        <v>0</v>
      </c>
      <c r="D70" s="17">
        <v>0</v>
      </c>
    </row>
    <row r="71" spans="1:4" ht="12.75" customHeight="1">
      <c r="A71" s="28" t="s">
        <v>56</v>
      </c>
      <c r="B71" s="31"/>
      <c r="C71" s="17">
        <f>14+5</f>
        <v>19</v>
      </c>
      <c r="D71" s="17">
        <v>15</v>
      </c>
    </row>
    <row r="72" spans="1:4" ht="12.75" customHeight="1">
      <c r="A72" s="28" t="s">
        <v>90</v>
      </c>
      <c r="B72" s="31"/>
      <c r="C72" s="17">
        <v>3</v>
      </c>
      <c r="D72" s="17">
        <v>3</v>
      </c>
    </row>
    <row r="73" spans="1:4" ht="12.75" customHeight="1">
      <c r="A73" s="28" t="s">
        <v>91</v>
      </c>
      <c r="B73" s="31"/>
      <c r="C73" s="17">
        <f>SUM(C74:C77)</f>
        <v>4</v>
      </c>
      <c r="D73" s="17">
        <f>SUM(D74:D77)</f>
        <v>3</v>
      </c>
    </row>
    <row r="74" spans="1:4" ht="12.75" customHeight="1">
      <c r="A74" s="48" t="s">
        <v>92</v>
      </c>
      <c r="B74" s="49"/>
      <c r="C74" s="50">
        <v>0</v>
      </c>
      <c r="D74" s="50">
        <v>0</v>
      </c>
    </row>
    <row r="75" spans="1:4" ht="12.75" customHeight="1">
      <c r="A75" s="48" t="s">
        <v>93</v>
      </c>
      <c r="B75" s="49"/>
      <c r="C75" s="50">
        <v>1</v>
      </c>
      <c r="D75" s="50">
        <v>0</v>
      </c>
    </row>
    <row r="76" spans="1:4" ht="12.75" customHeight="1">
      <c r="A76" s="48" t="s">
        <v>94</v>
      </c>
      <c r="B76" s="49"/>
      <c r="C76" s="50">
        <v>3</v>
      </c>
      <c r="D76" s="50">
        <v>3</v>
      </c>
    </row>
    <row r="77" spans="1:4" ht="12.75" customHeight="1">
      <c r="A77" s="48" t="s">
        <v>95</v>
      </c>
      <c r="B77" s="49"/>
      <c r="C77" s="50">
        <v>0</v>
      </c>
      <c r="D77" s="50">
        <v>0</v>
      </c>
    </row>
    <row r="78" spans="1:4" ht="12.75" customHeight="1">
      <c r="A78" s="30"/>
      <c r="B78" s="31"/>
      <c r="C78" s="20"/>
      <c r="D78" s="20"/>
    </row>
    <row r="79" spans="1:4" ht="12.75" customHeight="1">
      <c r="A79" s="28" t="s">
        <v>86</v>
      </c>
      <c r="B79" s="31"/>
      <c r="C79" s="17">
        <f>8+10</f>
        <v>18</v>
      </c>
      <c r="D79" s="17">
        <v>30</v>
      </c>
    </row>
    <row r="80" spans="1:4" ht="12.75" customHeight="1">
      <c r="A80" s="30" t="s">
        <v>81</v>
      </c>
      <c r="B80" s="31"/>
      <c r="C80" s="20">
        <v>10</v>
      </c>
      <c r="D80" s="20">
        <v>22</v>
      </c>
    </row>
    <row r="81" spans="1:4" ht="12.75" customHeight="1">
      <c r="A81" s="30"/>
      <c r="B81" s="31"/>
      <c r="C81" s="20"/>
      <c r="D81" s="20"/>
    </row>
    <row r="82" spans="1:4" ht="12.75" customHeight="1">
      <c r="A82" s="28" t="s">
        <v>87</v>
      </c>
      <c r="B82" s="31"/>
      <c r="C82" s="17">
        <v>0</v>
      </c>
      <c r="D82" s="17">
        <v>0</v>
      </c>
    </row>
    <row r="83" spans="1:4" ht="12.75" customHeight="1">
      <c r="A83" s="28" t="s">
        <v>88</v>
      </c>
      <c r="B83" s="31"/>
      <c r="C83" s="17">
        <f>SUM(C84:C86)</f>
        <v>24</v>
      </c>
      <c r="D83" s="17">
        <f>SUM(D84:D86)</f>
        <v>26</v>
      </c>
    </row>
    <row r="84" spans="1:4" ht="12.75" customHeight="1">
      <c r="A84" s="30" t="s">
        <v>82</v>
      </c>
      <c r="B84" s="31"/>
      <c r="C84" s="20">
        <v>10</v>
      </c>
      <c r="D84" s="20">
        <v>12</v>
      </c>
    </row>
    <row r="85" spans="1:4" ht="12.75" customHeight="1">
      <c r="A85" s="30" t="s">
        <v>83</v>
      </c>
      <c r="B85" s="31"/>
      <c r="C85" s="20">
        <v>14</v>
      </c>
      <c r="D85" s="20">
        <v>14</v>
      </c>
    </row>
    <row r="86" spans="1:4" ht="12.75" customHeight="1">
      <c r="A86" s="30" t="s">
        <v>100</v>
      </c>
      <c r="B86" s="31"/>
      <c r="C86" s="20">
        <v>0</v>
      </c>
      <c r="D86" s="20">
        <v>0</v>
      </c>
    </row>
    <row r="87" spans="1:4" s="25" customFormat="1" ht="12.75" customHeight="1">
      <c r="A87" s="22" t="s">
        <v>89</v>
      </c>
      <c r="B87" s="23"/>
      <c r="C87" s="24">
        <f>SUM(C69,C70,C71,C72,C73,C79,C82,C83)</f>
        <v>68</v>
      </c>
      <c r="D87" s="24">
        <f>SUM(D69,D70,D71,D72,D73,D79,D82,D83)</f>
        <v>77</v>
      </c>
    </row>
    <row r="88" spans="1:4" ht="12.75" customHeight="1">
      <c r="A88" s="32" t="s">
        <v>84</v>
      </c>
      <c r="B88" s="33"/>
      <c r="C88" s="34">
        <f>SUM(C67,C87)</f>
        <v>84</v>
      </c>
      <c r="D88" s="34">
        <f>SUM(D67,D87)</f>
        <v>93</v>
      </c>
    </row>
    <row r="89" spans="1:4" ht="12.75" customHeight="1">
      <c r="A89" s="32" t="s">
        <v>85</v>
      </c>
      <c r="B89" s="33"/>
      <c r="C89" s="34">
        <f>SUM(C60,C88)</f>
        <v>1862</v>
      </c>
      <c r="D89" s="34">
        <f>SUM(D60,D88)</f>
        <v>1888</v>
      </c>
    </row>
    <row r="94" spans="1:4" ht="12.75" customHeight="1">
      <c r="A94" s="3" t="s">
        <v>187</v>
      </c>
      <c r="C94" s="110" t="s">
        <v>182</v>
      </c>
      <c r="D94" s="110"/>
    </row>
    <row r="95" spans="3:4" ht="12.75" customHeight="1">
      <c r="C95" s="109" t="s">
        <v>96</v>
      </c>
      <c r="D95" s="109"/>
    </row>
    <row r="97" spans="3:4" ht="12.75" customHeight="1">
      <c r="C97" s="110" t="s">
        <v>183</v>
      </c>
      <c r="D97" s="110"/>
    </row>
    <row r="98" spans="3:4" ht="12.75" customHeight="1">
      <c r="C98" s="109" t="s">
        <v>97</v>
      </c>
      <c r="D98" s="109"/>
    </row>
  </sheetData>
  <sheetProtection password="CF7A" sheet="1" objects="1" scenarios="1"/>
  <mergeCells count="7">
    <mergeCell ref="A1:D1"/>
    <mergeCell ref="A3:D3"/>
    <mergeCell ref="C95:D95"/>
    <mergeCell ref="C98:D98"/>
    <mergeCell ref="C94:D94"/>
    <mergeCell ref="C97:D97"/>
    <mergeCell ref="A2:D2"/>
  </mergeCells>
  <printOptions horizontalCentered="1"/>
  <pageMargins left="0.5511811023622047" right="0.5511811023622047" top="0.5511811023622047" bottom="0.5511811023622047" header="0.3937007874015748" footer="0.3937007874015748"/>
  <pageSetup fitToHeight="1" fitToWidth="1" horizontalDpi="360" verticalDpi="36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68.7109375" style="3" customWidth="1"/>
    <col min="2" max="2" width="10.7109375" style="4" customWidth="1"/>
    <col min="3" max="4" width="14.8515625" style="3" customWidth="1"/>
    <col min="5" max="16384" width="9.140625" style="3" customWidth="1"/>
  </cols>
  <sheetData>
    <row r="1" spans="1:4" ht="12.75" customHeight="1">
      <c r="A1" s="108" t="s">
        <v>26</v>
      </c>
      <c r="B1" s="108"/>
      <c r="C1" s="108"/>
      <c r="D1" s="108"/>
    </row>
    <row r="2" spans="1:4" ht="12.75" customHeight="1">
      <c r="A2" s="108" t="s">
        <v>28</v>
      </c>
      <c r="B2" s="108"/>
      <c r="C2" s="108"/>
      <c r="D2" s="108"/>
    </row>
    <row r="3" spans="1:4" ht="12.75" customHeight="1">
      <c r="A3" s="108" t="s">
        <v>188</v>
      </c>
      <c r="B3" s="108"/>
      <c r="C3" s="108"/>
      <c r="D3" s="108"/>
    </row>
    <row r="4" ht="12.75" customHeight="1">
      <c r="D4" s="5" t="s">
        <v>60</v>
      </c>
    </row>
    <row r="5" spans="1:4" ht="12.75" customHeight="1">
      <c r="A5" s="6" t="s">
        <v>20</v>
      </c>
      <c r="B5" s="6" t="s">
        <v>21</v>
      </c>
      <c r="C5" s="6" t="s">
        <v>0</v>
      </c>
      <c r="D5" s="6" t="s">
        <v>2</v>
      </c>
    </row>
    <row r="6" spans="1:4" ht="12.75" customHeight="1">
      <c r="A6" s="53"/>
      <c r="B6" s="53"/>
      <c r="C6" s="53" t="s">
        <v>186</v>
      </c>
      <c r="D6" s="53" t="s">
        <v>181</v>
      </c>
    </row>
    <row r="7" spans="1:4" ht="12.75" customHeight="1">
      <c r="A7" s="54" t="s">
        <v>124</v>
      </c>
      <c r="B7" s="55"/>
      <c r="C7" s="56"/>
      <c r="D7" s="57"/>
    </row>
    <row r="8" spans="1:4" ht="12.75" customHeight="1">
      <c r="A8" s="58" t="s">
        <v>129</v>
      </c>
      <c r="B8" s="59"/>
      <c r="C8" s="39">
        <f>SUM(C9:C14)</f>
        <v>57</v>
      </c>
      <c r="D8" s="39">
        <f>SUM(D9:D14)</f>
        <v>60</v>
      </c>
    </row>
    <row r="9" spans="1:4" ht="12.75" customHeight="1">
      <c r="A9" s="18" t="s">
        <v>125</v>
      </c>
      <c r="B9" s="19"/>
      <c r="C9" s="20">
        <v>7</v>
      </c>
      <c r="D9" s="20">
        <v>4</v>
      </c>
    </row>
    <row r="10" spans="1:4" ht="12.75" customHeight="1">
      <c r="A10" s="18" t="s">
        <v>126</v>
      </c>
      <c r="B10" s="19"/>
      <c r="C10" s="20">
        <f>9+1</f>
        <v>10</v>
      </c>
      <c r="D10" s="20">
        <f>6+2</f>
        <v>8</v>
      </c>
    </row>
    <row r="11" spans="1:4" ht="12.75" customHeight="1">
      <c r="A11" s="18" t="s">
        <v>127</v>
      </c>
      <c r="B11" s="19"/>
      <c r="C11" s="20">
        <v>17</v>
      </c>
      <c r="D11" s="20">
        <v>17</v>
      </c>
    </row>
    <row r="12" spans="1:4" ht="12.75" customHeight="1">
      <c r="A12" s="18" t="s">
        <v>128</v>
      </c>
      <c r="B12" s="19"/>
      <c r="C12" s="20">
        <v>15</v>
      </c>
      <c r="D12" s="20">
        <v>27</v>
      </c>
    </row>
    <row r="13" spans="1:4" ht="12.75" customHeight="1">
      <c r="A13" s="18" t="s">
        <v>130</v>
      </c>
      <c r="B13" s="19"/>
      <c r="C13" s="20">
        <v>5</v>
      </c>
      <c r="D13" s="20">
        <v>4</v>
      </c>
    </row>
    <row r="14" spans="1:4" ht="12.75" customHeight="1">
      <c r="A14" s="18" t="s">
        <v>131</v>
      </c>
      <c r="B14" s="19"/>
      <c r="C14" s="20">
        <v>3</v>
      </c>
      <c r="D14" s="20"/>
    </row>
    <row r="15" spans="1:4" ht="12.75" customHeight="1">
      <c r="A15" s="18" t="s">
        <v>132</v>
      </c>
      <c r="B15" s="19"/>
      <c r="C15" s="20">
        <v>0</v>
      </c>
      <c r="D15" s="20">
        <v>0</v>
      </c>
    </row>
    <row r="16" spans="1:4" ht="12.75" customHeight="1">
      <c r="A16" s="18"/>
      <c r="B16" s="19"/>
      <c r="C16" s="20"/>
      <c r="D16" s="20"/>
    </row>
    <row r="17" spans="1:4" ht="12.75" customHeight="1">
      <c r="A17" s="60" t="s">
        <v>133</v>
      </c>
      <c r="B17" s="61"/>
      <c r="C17" s="17">
        <v>0</v>
      </c>
      <c r="D17" s="17">
        <v>0</v>
      </c>
    </row>
    <row r="18" spans="1:4" ht="12.75" customHeight="1">
      <c r="A18" s="60" t="s">
        <v>134</v>
      </c>
      <c r="B18" s="61"/>
      <c r="C18" s="17">
        <v>0</v>
      </c>
      <c r="D18" s="17">
        <v>0</v>
      </c>
    </row>
    <row r="19" spans="1:4" ht="12.75" customHeight="1">
      <c r="A19" s="62"/>
      <c r="B19" s="63"/>
      <c r="C19" s="20"/>
      <c r="D19" s="20"/>
    </row>
    <row r="20" spans="1:4" ht="12.75" customHeight="1">
      <c r="A20" s="64" t="s">
        <v>135</v>
      </c>
      <c r="B20" s="61"/>
      <c r="C20" s="17">
        <f>SUM(C21:C23)</f>
        <v>1</v>
      </c>
      <c r="D20" s="17">
        <f>SUM(D21:D23)</f>
        <v>1</v>
      </c>
    </row>
    <row r="21" spans="1:4" ht="12.75" customHeight="1">
      <c r="A21" s="18" t="s">
        <v>138</v>
      </c>
      <c r="B21" s="63"/>
      <c r="C21" s="20">
        <v>1</v>
      </c>
      <c r="D21" s="20">
        <v>1</v>
      </c>
    </row>
    <row r="22" spans="1:4" ht="12.75" customHeight="1">
      <c r="A22" s="18" t="s">
        <v>136</v>
      </c>
      <c r="B22" s="63"/>
      <c r="C22" s="20">
        <v>0</v>
      </c>
      <c r="D22" s="20">
        <v>0</v>
      </c>
    </row>
    <row r="23" spans="1:4" ht="12.75" customHeight="1">
      <c r="A23" s="18" t="s">
        <v>137</v>
      </c>
      <c r="B23" s="63"/>
      <c r="C23" s="20">
        <v>0</v>
      </c>
      <c r="D23" s="20">
        <v>0</v>
      </c>
    </row>
    <row r="24" spans="1:4" ht="12.75" customHeight="1">
      <c r="A24" s="18"/>
      <c r="B24" s="63"/>
      <c r="C24" s="20"/>
      <c r="D24" s="20"/>
    </row>
    <row r="25" spans="1:4" ht="12.75" customHeight="1">
      <c r="A25" s="64" t="s">
        <v>139</v>
      </c>
      <c r="B25" s="65"/>
      <c r="C25" s="66">
        <v>0</v>
      </c>
      <c r="D25" s="66">
        <v>0</v>
      </c>
    </row>
    <row r="26" spans="1:4" s="68" customFormat="1" ht="12.75" customHeight="1">
      <c r="A26" s="22" t="s">
        <v>140</v>
      </c>
      <c r="B26" s="67"/>
      <c r="C26" s="24">
        <f>SUM(C8,C17,C18,C20,C25)</f>
        <v>58</v>
      </c>
      <c r="D26" s="24">
        <f>SUM(D8,D17,D18,D20,D25)</f>
        <v>61</v>
      </c>
    </row>
    <row r="27" spans="1:4" ht="12.75" customHeight="1">
      <c r="A27" s="54" t="s">
        <v>123</v>
      </c>
      <c r="B27" s="55"/>
      <c r="C27" s="55"/>
      <c r="D27" s="69"/>
    </row>
    <row r="28" spans="1:4" ht="12.75" customHeight="1">
      <c r="A28" s="58" t="s">
        <v>107</v>
      </c>
      <c r="B28" s="59"/>
      <c r="C28" s="39">
        <f>SUM(C29:C35)</f>
        <v>41</v>
      </c>
      <c r="D28" s="39">
        <f>SUM(D29:D35)</f>
        <v>51</v>
      </c>
    </row>
    <row r="29" spans="1:4" ht="12.75" customHeight="1">
      <c r="A29" s="18" t="s">
        <v>101</v>
      </c>
      <c r="B29" s="70"/>
      <c r="C29" s="20">
        <v>0</v>
      </c>
      <c r="D29" s="20">
        <v>0</v>
      </c>
    </row>
    <row r="30" spans="1:4" ht="12.75" customHeight="1">
      <c r="A30" s="18" t="s">
        <v>102</v>
      </c>
      <c r="B30" s="70"/>
      <c r="C30" s="20">
        <v>0</v>
      </c>
      <c r="D30" s="20">
        <v>0</v>
      </c>
    </row>
    <row r="31" spans="1:4" ht="12.75" customHeight="1">
      <c r="A31" s="18" t="s">
        <v>103</v>
      </c>
      <c r="B31" s="70"/>
      <c r="C31" s="20">
        <v>0</v>
      </c>
      <c r="D31" s="20">
        <v>0</v>
      </c>
    </row>
    <row r="32" spans="1:4" ht="12.75" customHeight="1">
      <c r="A32" s="18" t="s">
        <v>104</v>
      </c>
      <c r="B32" s="70"/>
      <c r="C32" s="20">
        <v>0</v>
      </c>
      <c r="D32" s="20">
        <v>0</v>
      </c>
    </row>
    <row r="33" spans="1:4" ht="12.75" customHeight="1">
      <c r="A33" s="18" t="s">
        <v>105</v>
      </c>
      <c r="B33" s="70"/>
      <c r="C33" s="20">
        <v>0</v>
      </c>
      <c r="D33" s="20">
        <v>0</v>
      </c>
    </row>
    <row r="34" spans="1:4" ht="12.75" customHeight="1">
      <c r="A34" s="18" t="s">
        <v>106</v>
      </c>
      <c r="B34" s="70"/>
      <c r="C34" s="20">
        <v>41</v>
      </c>
      <c r="D34" s="20">
        <v>46</v>
      </c>
    </row>
    <row r="35" spans="1:4" ht="12.75" customHeight="1">
      <c r="A35" s="18" t="s">
        <v>108</v>
      </c>
      <c r="B35" s="70"/>
      <c r="C35" s="20">
        <v>0</v>
      </c>
      <c r="D35" s="20">
        <v>5</v>
      </c>
    </row>
    <row r="36" spans="1:4" ht="12.75" customHeight="1">
      <c r="A36" s="18"/>
      <c r="B36" s="70"/>
      <c r="C36" s="20"/>
      <c r="D36" s="20"/>
    </row>
    <row r="37" spans="1:4" ht="12.75" customHeight="1">
      <c r="A37" s="64" t="s">
        <v>120</v>
      </c>
      <c r="B37" s="71"/>
      <c r="C37" s="17">
        <v>0</v>
      </c>
      <c r="D37" s="17">
        <v>0</v>
      </c>
    </row>
    <row r="38" spans="1:4" ht="12.75" customHeight="1">
      <c r="A38" s="64" t="s">
        <v>115</v>
      </c>
      <c r="B38" s="71"/>
      <c r="C38" s="17">
        <v>0</v>
      </c>
      <c r="D38" s="17">
        <v>0</v>
      </c>
    </row>
    <row r="39" spans="1:4" ht="12.75" customHeight="1">
      <c r="A39" s="64" t="s">
        <v>109</v>
      </c>
      <c r="B39" s="71"/>
      <c r="C39" s="17">
        <f>SUM(C40,C41,C42,C44)</f>
        <v>0</v>
      </c>
      <c r="D39" s="17">
        <f>SUM(D40,D41,D42,D44)</f>
        <v>0</v>
      </c>
    </row>
    <row r="40" spans="1:4" ht="12.75" customHeight="1">
      <c r="A40" s="18" t="s">
        <v>110</v>
      </c>
      <c r="B40" s="70"/>
      <c r="C40" s="20">
        <v>0</v>
      </c>
      <c r="D40" s="20">
        <v>0</v>
      </c>
    </row>
    <row r="41" spans="1:4" ht="12.75" customHeight="1">
      <c r="A41" s="18" t="s">
        <v>111</v>
      </c>
      <c r="B41" s="70"/>
      <c r="C41" s="20">
        <v>0</v>
      </c>
      <c r="D41" s="20">
        <v>0</v>
      </c>
    </row>
    <row r="42" spans="1:4" ht="12.75" customHeight="1">
      <c r="A42" s="18" t="s">
        <v>112</v>
      </c>
      <c r="B42" s="70"/>
      <c r="C42" s="20">
        <v>0</v>
      </c>
      <c r="D42" s="20">
        <v>0</v>
      </c>
    </row>
    <row r="43" spans="1:4" ht="12.75" customHeight="1">
      <c r="A43" s="18" t="s">
        <v>113</v>
      </c>
      <c r="B43" s="70"/>
      <c r="C43" s="20">
        <v>0</v>
      </c>
      <c r="D43" s="20">
        <v>0</v>
      </c>
    </row>
    <row r="44" spans="1:4" ht="12.75" customHeight="1">
      <c r="A44" s="18" t="s">
        <v>114</v>
      </c>
      <c r="B44" s="70"/>
      <c r="C44" s="20">
        <v>0</v>
      </c>
      <c r="D44" s="20">
        <v>0</v>
      </c>
    </row>
    <row r="45" spans="1:4" ht="12.75" customHeight="1">
      <c r="A45" s="18"/>
      <c r="B45" s="70"/>
      <c r="C45" s="20"/>
      <c r="D45" s="20"/>
    </row>
    <row r="46" spans="1:4" ht="12.75" customHeight="1">
      <c r="A46" s="64" t="s">
        <v>116</v>
      </c>
      <c r="B46" s="71"/>
      <c r="C46" s="17">
        <f>SUM(C47:C49)</f>
        <v>0</v>
      </c>
      <c r="D46" s="17">
        <f>SUM(D47:D49)</f>
        <v>0</v>
      </c>
    </row>
    <row r="47" spans="1:4" ht="12.75" customHeight="1">
      <c r="A47" s="18" t="s">
        <v>117</v>
      </c>
      <c r="B47" s="70"/>
      <c r="C47" s="20">
        <v>0</v>
      </c>
      <c r="D47" s="20">
        <v>0</v>
      </c>
    </row>
    <row r="48" spans="1:4" ht="12.75" customHeight="1">
      <c r="A48" s="18" t="s">
        <v>118</v>
      </c>
      <c r="B48" s="70"/>
      <c r="C48" s="20">
        <v>0</v>
      </c>
      <c r="D48" s="20">
        <v>0</v>
      </c>
    </row>
    <row r="49" spans="1:4" ht="12.75" customHeight="1">
      <c r="A49" s="18" t="s">
        <v>119</v>
      </c>
      <c r="B49" s="70"/>
      <c r="C49" s="20">
        <v>0</v>
      </c>
      <c r="D49" s="20">
        <v>0</v>
      </c>
    </row>
    <row r="50" spans="1:4" ht="12.75" customHeight="1">
      <c r="A50" s="18"/>
      <c r="B50" s="70"/>
      <c r="C50" s="20"/>
      <c r="D50" s="20"/>
    </row>
    <row r="51" spans="1:4" ht="12.75" customHeight="1">
      <c r="A51" s="72" t="s">
        <v>121</v>
      </c>
      <c r="B51" s="73"/>
      <c r="C51" s="66"/>
      <c r="D51" s="66"/>
    </row>
    <row r="52" spans="1:4" ht="12.75" customHeight="1">
      <c r="A52" s="74" t="s">
        <v>122</v>
      </c>
      <c r="B52" s="75"/>
      <c r="C52" s="76">
        <f>SUM(C28,C37,C38,C39,C46,C51)</f>
        <v>41</v>
      </c>
      <c r="D52" s="76">
        <f>SUM(D28,D37,D38,D39,D46,D51)</f>
        <v>51</v>
      </c>
    </row>
    <row r="53" spans="1:4" ht="12.75" customHeight="1">
      <c r="A53" s="54" t="s">
        <v>147</v>
      </c>
      <c r="B53" s="55"/>
      <c r="C53" s="56"/>
      <c r="D53" s="57"/>
    </row>
    <row r="54" spans="1:4" ht="12.75" customHeight="1">
      <c r="A54" s="77" t="s">
        <v>141</v>
      </c>
      <c r="B54" s="6"/>
      <c r="C54" s="78">
        <f>C52-C26</f>
        <v>-17</v>
      </c>
      <c r="D54" s="78">
        <f>D52-D26</f>
        <v>-10</v>
      </c>
    </row>
    <row r="55" spans="1:4" ht="12.75" customHeight="1">
      <c r="A55" s="30"/>
      <c r="B55" s="31"/>
      <c r="C55" s="20"/>
      <c r="D55" s="20"/>
    </row>
    <row r="56" spans="1:4" ht="12.75" customHeight="1">
      <c r="A56" s="79" t="s">
        <v>142</v>
      </c>
      <c r="B56" s="49"/>
      <c r="C56" s="80">
        <f>SUM(C57,C58)</f>
        <v>0</v>
      </c>
      <c r="D56" s="80">
        <f>SUM(D57,D58)</f>
        <v>0</v>
      </c>
    </row>
    <row r="57" spans="1:4" ht="12.75" customHeight="1">
      <c r="A57" s="30" t="s">
        <v>143</v>
      </c>
      <c r="B57" s="31"/>
      <c r="C57" s="20">
        <v>0</v>
      </c>
      <c r="D57" s="20">
        <v>0</v>
      </c>
    </row>
    <row r="58" spans="1:4" ht="12.75" customHeight="1">
      <c r="A58" s="30" t="s">
        <v>144</v>
      </c>
      <c r="B58" s="31"/>
      <c r="C58" s="20">
        <v>0</v>
      </c>
      <c r="D58" s="20">
        <v>0</v>
      </c>
    </row>
    <row r="59" spans="1:4" ht="12.75" customHeight="1">
      <c r="A59" s="30"/>
      <c r="B59" s="31"/>
      <c r="C59" s="20"/>
      <c r="D59" s="20"/>
    </row>
    <row r="60" spans="1:4" ht="12.75" customHeight="1">
      <c r="A60" s="81" t="s">
        <v>145</v>
      </c>
      <c r="B60" s="82"/>
      <c r="C60" s="83">
        <f>C54-C56</f>
        <v>-17</v>
      </c>
      <c r="D60" s="83">
        <f>D54-D56</f>
        <v>-10</v>
      </c>
    </row>
    <row r="61" spans="1:4" ht="12.75" customHeight="1">
      <c r="A61" s="84" t="s">
        <v>146</v>
      </c>
      <c r="B61" s="85"/>
      <c r="C61" s="86">
        <f>C60</f>
        <v>-17</v>
      </c>
      <c r="D61" s="86">
        <f>D60</f>
        <v>-10</v>
      </c>
    </row>
    <row r="66" spans="1:4" ht="12.75" customHeight="1">
      <c r="A66" s="3" t="s">
        <v>187</v>
      </c>
      <c r="C66" s="110" t="s">
        <v>182</v>
      </c>
      <c r="D66" s="110"/>
    </row>
    <row r="67" spans="3:4" ht="12.75" customHeight="1">
      <c r="C67" s="109" t="s">
        <v>96</v>
      </c>
      <c r="D67" s="109"/>
    </row>
    <row r="69" spans="3:4" ht="12.75" customHeight="1">
      <c r="C69" s="110" t="s">
        <v>183</v>
      </c>
      <c r="D69" s="110"/>
    </row>
    <row r="70" spans="3:4" ht="12.75" customHeight="1">
      <c r="C70" s="109" t="s">
        <v>97</v>
      </c>
      <c r="D70" s="109"/>
    </row>
  </sheetData>
  <sheetProtection password="CF7A" sheet="1" objects="1" scenarios="1"/>
  <mergeCells count="7">
    <mergeCell ref="C69:D69"/>
    <mergeCell ref="C70:D70"/>
    <mergeCell ref="A1:D1"/>
    <mergeCell ref="A2:D2"/>
    <mergeCell ref="A3:D3"/>
    <mergeCell ref="C66:D66"/>
    <mergeCell ref="C67:D67"/>
  </mergeCells>
  <printOptions horizontalCentered="1"/>
  <pageMargins left="0.76" right="0.8" top="0.984251968503937" bottom="0.984251968503937" header="0.5118110236220472" footer="0.5118110236220472"/>
  <pageSetup fitToHeight="1" fitToWidth="1" horizontalDpi="360" verticalDpi="36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workbookViewId="0" topLeftCell="A1">
      <selection activeCell="A1" sqref="A1:H1"/>
    </sheetView>
  </sheetViews>
  <sheetFormatPr defaultColWidth="9.140625" defaultRowHeight="12.75" customHeight="1"/>
  <cols>
    <col min="1" max="1" width="34.00390625" style="3" customWidth="1"/>
    <col min="2" max="8" width="16.140625" style="3" customWidth="1"/>
    <col min="9" max="16384" width="9.140625" style="3" customWidth="1"/>
  </cols>
  <sheetData>
    <row r="1" spans="1:8" ht="12.75" customHeight="1">
      <c r="A1" s="108" t="s">
        <v>27</v>
      </c>
      <c r="B1" s="108"/>
      <c r="C1" s="108"/>
      <c r="D1" s="108"/>
      <c r="E1" s="108"/>
      <c r="F1" s="108"/>
      <c r="G1" s="108"/>
      <c r="H1" s="108"/>
    </row>
    <row r="2" spans="1:8" ht="12.75" customHeight="1">
      <c r="A2" s="108" t="s">
        <v>28</v>
      </c>
      <c r="B2" s="108"/>
      <c r="C2" s="108"/>
      <c r="D2" s="108"/>
      <c r="E2" s="108"/>
      <c r="F2" s="108"/>
      <c r="G2" s="108"/>
      <c r="H2" s="108"/>
    </row>
    <row r="3" spans="1:8" ht="12.75" customHeight="1">
      <c r="A3" s="108" t="s">
        <v>189</v>
      </c>
      <c r="B3" s="108"/>
      <c r="C3" s="108"/>
      <c r="D3" s="108"/>
      <c r="E3" s="108"/>
      <c r="F3" s="108"/>
      <c r="G3" s="108"/>
      <c r="H3" s="108"/>
    </row>
    <row r="4" ht="12.75" customHeight="1">
      <c r="H4" s="87" t="s">
        <v>151</v>
      </c>
    </row>
    <row r="5" spans="1:8" ht="12.75" customHeight="1">
      <c r="A5" s="77" t="s">
        <v>8</v>
      </c>
      <c r="B5" s="6" t="s">
        <v>9</v>
      </c>
      <c r="C5" s="6" t="s">
        <v>11</v>
      </c>
      <c r="D5" s="6" t="s">
        <v>148</v>
      </c>
      <c r="E5" s="6" t="s">
        <v>149</v>
      </c>
      <c r="F5" s="6" t="s">
        <v>14</v>
      </c>
      <c r="G5" s="6" t="s">
        <v>19</v>
      </c>
      <c r="H5" s="6" t="s">
        <v>15</v>
      </c>
    </row>
    <row r="6" spans="1:8" ht="12.75" customHeight="1">
      <c r="A6" s="81"/>
      <c r="B6" s="53" t="s">
        <v>10</v>
      </c>
      <c r="C6" s="53" t="s">
        <v>12</v>
      </c>
      <c r="D6" s="53" t="s">
        <v>13</v>
      </c>
      <c r="E6" s="53" t="s">
        <v>150</v>
      </c>
      <c r="F6" s="53" t="s">
        <v>13</v>
      </c>
      <c r="G6" s="7" t="s">
        <v>16</v>
      </c>
      <c r="H6" s="53"/>
    </row>
    <row r="7" spans="1:8" ht="12.75" customHeight="1">
      <c r="A7" s="84" t="s">
        <v>190</v>
      </c>
      <c r="B7" s="34">
        <v>58</v>
      </c>
      <c r="C7" s="34"/>
      <c r="D7" s="34">
        <v>14</v>
      </c>
      <c r="E7" s="34">
        <v>1449</v>
      </c>
      <c r="F7" s="88">
        <v>506</v>
      </c>
      <c r="G7" s="89">
        <v>-132</v>
      </c>
      <c r="H7" s="90">
        <f>B7+C7+D7+E7+F7+G7</f>
        <v>1895</v>
      </c>
    </row>
    <row r="8" spans="1:8" ht="12.75" customHeight="1">
      <c r="A8" s="91" t="s">
        <v>17</v>
      </c>
      <c r="B8" s="27"/>
      <c r="C8" s="27"/>
      <c r="D8" s="27"/>
      <c r="E8" s="27"/>
      <c r="F8" s="92"/>
      <c r="G8" s="27"/>
      <c r="H8" s="27"/>
    </row>
    <row r="9" spans="1:8" ht="12.75" customHeight="1">
      <c r="A9" s="30" t="s">
        <v>23</v>
      </c>
      <c r="B9" s="20"/>
      <c r="C9" s="20"/>
      <c r="D9" s="20"/>
      <c r="E9" s="20"/>
      <c r="F9" s="20"/>
      <c r="G9" s="93"/>
      <c r="H9" s="94"/>
    </row>
    <row r="10" spans="1:8" ht="12.75" customHeight="1">
      <c r="A10" s="95" t="s">
        <v>18</v>
      </c>
      <c r="B10" s="96"/>
      <c r="C10" s="96"/>
      <c r="D10" s="96"/>
      <c r="E10" s="96"/>
      <c r="F10" s="96"/>
      <c r="G10" s="97">
        <v>-100</v>
      </c>
      <c r="H10" s="90">
        <f>B10+C10+D10+E10+F10+G10</f>
        <v>-100</v>
      </c>
    </row>
    <row r="11" spans="1:8" ht="12.75" customHeight="1">
      <c r="A11" s="95" t="s">
        <v>24</v>
      </c>
      <c r="B11" s="96"/>
      <c r="C11" s="96"/>
      <c r="D11" s="96"/>
      <c r="E11" s="96"/>
      <c r="F11" s="96"/>
      <c r="G11" s="98"/>
      <c r="H11" s="90">
        <f>B11+C11+D11+E11+F11+G11</f>
        <v>0</v>
      </c>
    </row>
    <row r="12" spans="1:8" ht="12.75" customHeight="1">
      <c r="A12" s="32" t="s">
        <v>191</v>
      </c>
      <c r="B12" s="34">
        <f aca="true" t="shared" si="0" ref="B12:H12">B7+B8+B10+B11</f>
        <v>58</v>
      </c>
      <c r="C12" s="34">
        <f t="shared" si="0"/>
        <v>0</v>
      </c>
      <c r="D12" s="34">
        <f t="shared" si="0"/>
        <v>14</v>
      </c>
      <c r="E12" s="34">
        <f t="shared" si="0"/>
        <v>1449</v>
      </c>
      <c r="F12" s="34">
        <f t="shared" si="0"/>
        <v>506</v>
      </c>
      <c r="G12" s="34">
        <f t="shared" si="0"/>
        <v>-232</v>
      </c>
      <c r="H12" s="34">
        <f t="shared" si="0"/>
        <v>1795</v>
      </c>
    </row>
    <row r="13" spans="1:8" ht="12.75" customHeight="1">
      <c r="A13" s="91" t="s">
        <v>17</v>
      </c>
      <c r="B13" s="27"/>
      <c r="C13" s="27"/>
      <c r="D13" s="27"/>
      <c r="E13" s="27"/>
      <c r="F13" s="92"/>
      <c r="G13" s="99"/>
      <c r="H13" s="78"/>
    </row>
    <row r="14" spans="1:8" ht="12.75" customHeight="1">
      <c r="A14" s="30" t="s">
        <v>23</v>
      </c>
      <c r="B14" s="20"/>
      <c r="C14" s="20"/>
      <c r="D14" s="20"/>
      <c r="E14" s="20"/>
      <c r="F14" s="100"/>
      <c r="G14" s="101"/>
      <c r="H14" s="83"/>
    </row>
    <row r="15" spans="1:8" ht="12.75" customHeight="1">
      <c r="A15" s="95" t="s">
        <v>18</v>
      </c>
      <c r="B15" s="96"/>
      <c r="C15" s="96"/>
      <c r="D15" s="96"/>
      <c r="E15" s="96"/>
      <c r="F15" s="96"/>
      <c r="G15" s="102">
        <v>-17</v>
      </c>
      <c r="H15" s="90">
        <f>B15+C15+D15+E15+F15+G15</f>
        <v>-17</v>
      </c>
    </row>
    <row r="16" spans="1:8" ht="12.75" customHeight="1">
      <c r="A16" s="103" t="s">
        <v>24</v>
      </c>
      <c r="B16" s="96"/>
      <c r="C16" s="96"/>
      <c r="D16" s="96"/>
      <c r="E16" s="96"/>
      <c r="F16" s="96"/>
      <c r="G16" s="98"/>
      <c r="H16" s="96"/>
    </row>
    <row r="17" spans="1:8" ht="12.75" customHeight="1">
      <c r="A17" s="32" t="s">
        <v>192</v>
      </c>
      <c r="B17" s="34">
        <f aca="true" t="shared" si="1" ref="B17:H17">B12+B13+B15+B16</f>
        <v>58</v>
      </c>
      <c r="C17" s="34">
        <f t="shared" si="1"/>
        <v>0</v>
      </c>
      <c r="D17" s="34">
        <f t="shared" si="1"/>
        <v>14</v>
      </c>
      <c r="E17" s="34">
        <f t="shared" si="1"/>
        <v>1449</v>
      </c>
      <c r="F17" s="34">
        <f t="shared" si="1"/>
        <v>506</v>
      </c>
      <c r="G17" s="34">
        <f t="shared" si="1"/>
        <v>-249</v>
      </c>
      <c r="H17" s="34">
        <f t="shared" si="1"/>
        <v>1778</v>
      </c>
    </row>
    <row r="23" spans="1:7" ht="12.75" customHeight="1">
      <c r="A23" s="3" t="s">
        <v>187</v>
      </c>
      <c r="C23" s="110" t="s">
        <v>184</v>
      </c>
      <c r="D23" s="110"/>
      <c r="F23" s="51"/>
      <c r="G23" s="51" t="s">
        <v>183</v>
      </c>
    </row>
    <row r="24" spans="3:7" ht="12.75" customHeight="1">
      <c r="C24" s="109" t="s">
        <v>96</v>
      </c>
      <c r="D24" s="109"/>
      <c r="F24" s="52"/>
      <c r="G24" s="52" t="s">
        <v>97</v>
      </c>
    </row>
  </sheetData>
  <sheetProtection password="CF7A" sheet="1" objects="1" scenarios="1"/>
  <mergeCells count="5">
    <mergeCell ref="C24:D24"/>
    <mergeCell ref="A1:H1"/>
    <mergeCell ref="A2:H2"/>
    <mergeCell ref="A3:H3"/>
    <mergeCell ref="C23:D23"/>
  </mergeCells>
  <printOptions horizontalCentered="1"/>
  <pageMargins left="0.75" right="0.75" top="0.5905511811023623" bottom="0.5511811023622047" header="0.5118110236220472" footer="0.5118110236220472"/>
  <pageSetup fitToHeight="1" fitToWidth="1"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workbookViewId="0" topLeftCell="A1">
      <selection activeCell="A1" sqref="A1:C1"/>
    </sheetView>
  </sheetViews>
  <sheetFormatPr defaultColWidth="9.140625" defaultRowHeight="12.75" customHeight="1"/>
  <cols>
    <col min="1" max="1" width="77.57421875" style="3" customWidth="1"/>
    <col min="2" max="3" width="18.28125" style="3" customWidth="1"/>
    <col min="4" max="16384" width="9.140625" style="3" customWidth="1"/>
  </cols>
  <sheetData>
    <row r="1" spans="1:3" ht="12.75" customHeight="1">
      <c r="A1" s="108" t="s">
        <v>22</v>
      </c>
      <c r="B1" s="108"/>
      <c r="C1" s="108"/>
    </row>
    <row r="2" spans="1:4" ht="12.75" customHeight="1">
      <c r="A2" s="108" t="s">
        <v>28</v>
      </c>
      <c r="B2" s="108"/>
      <c r="C2" s="108"/>
      <c r="D2" s="1"/>
    </row>
    <row r="3" spans="1:4" ht="12.75" customHeight="1">
      <c r="A3" s="108" t="s">
        <v>188</v>
      </c>
      <c r="B3" s="108"/>
      <c r="C3" s="108"/>
      <c r="D3" s="1"/>
    </row>
    <row r="4" ht="12.75" customHeight="1">
      <c r="C4" s="87" t="s">
        <v>152</v>
      </c>
    </row>
    <row r="5" spans="1:3" ht="12.75" customHeight="1">
      <c r="A5" s="77"/>
      <c r="B5" s="6" t="s">
        <v>0</v>
      </c>
      <c r="C5" s="6" t="s">
        <v>2</v>
      </c>
    </row>
    <row r="6" spans="1:3" ht="12.75" customHeight="1">
      <c r="A6" s="7" t="s">
        <v>153</v>
      </c>
      <c r="B6" s="7">
        <v>2011</v>
      </c>
      <c r="C6" s="7">
        <v>2010</v>
      </c>
    </row>
    <row r="7" spans="1:3" ht="12.75" customHeight="1">
      <c r="A7" s="81"/>
      <c r="B7" s="53" t="s">
        <v>1</v>
      </c>
      <c r="C7" s="53" t="s">
        <v>1</v>
      </c>
    </row>
    <row r="8" spans="1:3" ht="12.75" customHeight="1">
      <c r="A8" s="37" t="s">
        <v>156</v>
      </c>
      <c r="B8" s="27"/>
      <c r="C8" s="27"/>
    </row>
    <row r="9" spans="1:3" ht="12.75" customHeight="1">
      <c r="A9" s="30" t="s">
        <v>157</v>
      </c>
      <c r="B9" s="20">
        <f>20+57</f>
        <v>77</v>
      </c>
      <c r="C9" s="20">
        <f>34+44</f>
        <v>78</v>
      </c>
    </row>
    <row r="10" spans="1:3" ht="12.75" customHeight="1">
      <c r="A10" s="30" t="s">
        <v>172</v>
      </c>
      <c r="B10" s="20">
        <f>-20-26+4</f>
        <v>-42</v>
      </c>
      <c r="C10" s="20">
        <f>-11-25+4</f>
        <v>-32</v>
      </c>
    </row>
    <row r="11" spans="1:3" ht="12.75" customHeight="1">
      <c r="A11" s="30" t="s">
        <v>173</v>
      </c>
      <c r="B11" s="20">
        <f>-22-2-5-2-1</f>
        <v>-32</v>
      </c>
      <c r="C11" s="20">
        <f>-21-2-4-2-1</f>
        <v>-30</v>
      </c>
    </row>
    <row r="12" spans="1:3" ht="12.75" customHeight="1">
      <c r="A12" s="79" t="s">
        <v>174</v>
      </c>
      <c r="B12" s="17">
        <f>SUM(B9:B11)</f>
        <v>3</v>
      </c>
      <c r="C12" s="17">
        <f>SUM(C9:C11)</f>
        <v>16</v>
      </c>
    </row>
    <row r="13" spans="1:3" ht="12.75" customHeight="1">
      <c r="A13" s="30" t="s">
        <v>175</v>
      </c>
      <c r="B13" s="20">
        <v>0</v>
      </c>
      <c r="C13" s="20">
        <v>0</v>
      </c>
    </row>
    <row r="14" spans="1:3" ht="12.75" customHeight="1">
      <c r="A14" s="30" t="s">
        <v>176</v>
      </c>
      <c r="B14" s="20">
        <v>0</v>
      </c>
      <c r="C14" s="20">
        <v>0</v>
      </c>
    </row>
    <row r="15" spans="1:3" ht="12.75" customHeight="1">
      <c r="A15" s="30" t="s">
        <v>177</v>
      </c>
      <c r="B15" s="20">
        <v>0</v>
      </c>
      <c r="C15" s="20">
        <v>0</v>
      </c>
    </row>
    <row r="16" spans="1:3" ht="12.75" customHeight="1">
      <c r="A16" s="30" t="s">
        <v>178</v>
      </c>
      <c r="B16" s="20">
        <v>0</v>
      </c>
      <c r="C16" s="20">
        <v>0</v>
      </c>
    </row>
    <row r="17" spans="1:3" ht="12.75" customHeight="1">
      <c r="A17" s="30" t="s">
        <v>179</v>
      </c>
      <c r="B17" s="20">
        <v>0</v>
      </c>
      <c r="C17" s="20">
        <v>0</v>
      </c>
    </row>
    <row r="18" spans="1:3" ht="12.75" customHeight="1">
      <c r="A18" s="104" t="s">
        <v>180</v>
      </c>
      <c r="B18" s="105">
        <f>-2-1-2-1</f>
        <v>-6</v>
      </c>
      <c r="C18" s="105">
        <f>-3-1-2</f>
        <v>-6</v>
      </c>
    </row>
    <row r="19" spans="1:3" ht="12.75" customHeight="1">
      <c r="A19" s="84" t="s">
        <v>158</v>
      </c>
      <c r="B19" s="86">
        <f>SUM(B12:B18)</f>
        <v>-3</v>
      </c>
      <c r="C19" s="86">
        <f>SUM(C12:C18)</f>
        <v>10</v>
      </c>
    </row>
    <row r="20" spans="1:3" ht="12.75" customHeight="1">
      <c r="A20" s="37" t="s">
        <v>161</v>
      </c>
      <c r="B20" s="27"/>
      <c r="C20" s="27"/>
    </row>
    <row r="21" spans="1:3" ht="12.75" customHeight="1">
      <c r="A21" s="30" t="s">
        <v>160</v>
      </c>
      <c r="B21" s="20">
        <v>0</v>
      </c>
      <c r="C21" s="20">
        <v>0</v>
      </c>
    </row>
    <row r="22" spans="1:3" ht="12.75" customHeight="1">
      <c r="A22" s="104" t="s">
        <v>162</v>
      </c>
      <c r="B22" s="105">
        <v>0</v>
      </c>
      <c r="C22" s="105">
        <v>0</v>
      </c>
    </row>
    <row r="23" spans="1:3" ht="12.75" customHeight="1">
      <c r="A23" s="32" t="s">
        <v>159</v>
      </c>
      <c r="B23" s="86">
        <f>SUM(B21:B22)</f>
        <v>0</v>
      </c>
      <c r="C23" s="86">
        <f>SUM(C21:C22)</f>
        <v>0</v>
      </c>
    </row>
    <row r="24" spans="1:3" ht="12.75" customHeight="1">
      <c r="A24" s="37" t="s">
        <v>163</v>
      </c>
      <c r="B24" s="27"/>
      <c r="C24" s="27"/>
    </row>
    <row r="25" spans="1:3" ht="12.75" customHeight="1">
      <c r="A25" s="48" t="s">
        <v>164</v>
      </c>
      <c r="B25" s="20">
        <v>0</v>
      </c>
      <c r="C25" s="20">
        <v>0</v>
      </c>
    </row>
    <row r="26" spans="1:3" ht="12.75" customHeight="1">
      <c r="A26" s="30" t="s">
        <v>165</v>
      </c>
      <c r="B26" s="20">
        <v>0</v>
      </c>
      <c r="C26" s="20">
        <v>0</v>
      </c>
    </row>
    <row r="27" spans="1:3" ht="12.75" customHeight="1">
      <c r="A27" s="30" t="s">
        <v>166</v>
      </c>
      <c r="B27" s="20">
        <v>0</v>
      </c>
      <c r="C27" s="20">
        <v>0</v>
      </c>
    </row>
    <row r="28" spans="1:3" ht="12.75" customHeight="1">
      <c r="A28" s="30" t="s">
        <v>167</v>
      </c>
      <c r="B28" s="20">
        <v>0</v>
      </c>
      <c r="C28" s="20">
        <v>0</v>
      </c>
    </row>
    <row r="29" spans="1:3" ht="12.75" customHeight="1">
      <c r="A29" s="30" t="s">
        <v>168</v>
      </c>
      <c r="B29" s="20">
        <v>-4</v>
      </c>
      <c r="C29" s="20">
        <v>-4</v>
      </c>
    </row>
    <row r="30" spans="1:3" ht="12.75" customHeight="1">
      <c r="A30" s="104" t="s">
        <v>170</v>
      </c>
      <c r="B30" s="105">
        <v>0</v>
      </c>
      <c r="C30" s="105">
        <v>0</v>
      </c>
    </row>
    <row r="31" spans="1:3" ht="12.75" customHeight="1">
      <c r="A31" s="32" t="s">
        <v>169</v>
      </c>
      <c r="B31" s="86">
        <f>SUM(B25:B30)</f>
        <v>-4</v>
      </c>
      <c r="C31" s="86">
        <f>SUM(C25:C30)</f>
        <v>-4</v>
      </c>
    </row>
    <row r="32" spans="1:3" ht="12.75" customHeight="1">
      <c r="A32" s="32" t="s">
        <v>171</v>
      </c>
      <c r="B32" s="86">
        <f>SUM(B19,B23,B31)</f>
        <v>-7</v>
      </c>
      <c r="C32" s="86">
        <f>SUM(C19,C23,C31)</f>
        <v>6</v>
      </c>
    </row>
    <row r="33" spans="1:3" ht="12.75" customHeight="1">
      <c r="A33" s="32" t="s">
        <v>155</v>
      </c>
      <c r="B33" s="86">
        <v>42</v>
      </c>
      <c r="C33" s="86">
        <v>60</v>
      </c>
    </row>
    <row r="34" spans="1:3" ht="12.75" customHeight="1">
      <c r="A34" s="32" t="s">
        <v>154</v>
      </c>
      <c r="B34" s="86">
        <f>SUM(B32:B33)</f>
        <v>35</v>
      </c>
      <c r="C34" s="86">
        <f>SUM(C32:C33)</f>
        <v>66</v>
      </c>
    </row>
    <row r="35" spans="1:3" ht="12.75" customHeight="1">
      <c r="A35" s="106"/>
      <c r="B35" s="106"/>
      <c r="C35" s="106"/>
    </row>
    <row r="36" spans="1:3" ht="12.75" customHeight="1">
      <c r="A36" s="106"/>
      <c r="B36" s="106"/>
      <c r="C36" s="106"/>
    </row>
    <row r="38" spans="1:3" ht="12.75" customHeight="1">
      <c r="A38" s="3" t="s">
        <v>187</v>
      </c>
      <c r="B38" s="110" t="s">
        <v>182</v>
      </c>
      <c r="C38" s="110"/>
    </row>
    <row r="39" spans="2:3" ht="12.75" customHeight="1">
      <c r="B39" s="109" t="s">
        <v>96</v>
      </c>
      <c r="C39" s="109"/>
    </row>
    <row r="41" spans="2:3" ht="12.75" customHeight="1">
      <c r="B41" s="110" t="s">
        <v>183</v>
      </c>
      <c r="C41" s="110"/>
    </row>
    <row r="42" spans="2:3" ht="12.75" customHeight="1">
      <c r="B42" s="109" t="s">
        <v>97</v>
      </c>
      <c r="C42" s="109"/>
    </row>
  </sheetData>
  <sheetProtection password="CF7A" sheet="1" objects="1" scenarios="1"/>
  <mergeCells count="7">
    <mergeCell ref="B41:C41"/>
    <mergeCell ref="B39:C39"/>
    <mergeCell ref="B42:C42"/>
    <mergeCell ref="A1:C1"/>
    <mergeCell ref="B38:C38"/>
    <mergeCell ref="A2:C2"/>
    <mergeCell ref="A3:C3"/>
  </mergeCells>
  <printOptions horizontalCentered="1"/>
  <pageMargins left="0.75" right="0.75" top="0.8267716535433072" bottom="0.787401574803149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name</cp:lastModifiedBy>
  <cp:lastPrinted>2011-04-30T12:30:21Z</cp:lastPrinted>
  <dcterms:created xsi:type="dcterms:W3CDTF">2004-01-23T07:54:44Z</dcterms:created>
  <dcterms:modified xsi:type="dcterms:W3CDTF">2011-04-30T12:30:26Z</dcterms:modified>
  <cp:category/>
  <cp:version/>
  <cp:contentType/>
  <cp:contentStatus/>
</cp:coreProperties>
</file>