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9260" windowHeight="4350" activeTab="2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Flow'!$A$1:$D$50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<sst xmlns="http://schemas.openxmlformats.org/spreadsheetml/2006/main" count="594" uniqueCount="532">
  <si>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</si>
  <si>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</si>
  <si>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</si>
  <si>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</si>
  <si>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</si>
  <si>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</si>
  <si>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</si>
  <si>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</si>
  <si>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</si>
  <si>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</si>
  <si>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</si>
  <si>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</si>
  <si>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</si>
  <si>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</si>
  <si>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</si>
  <si>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</si>
  <si>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</si>
  <si>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</si>
  <si>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</si>
  <si>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</si>
  <si>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</si>
  <si>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</si>
  <si>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</si>
  <si>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</si>
  <si>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</si>
  <si>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</si>
  <si>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</si>
  <si>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</si>
  <si>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</si>
  <si>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</si>
  <si>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</si>
  <si>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</si>
  <si>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</si>
  <si>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</si>
  <si>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</si>
  <si>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</si>
  <si>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</si>
  <si>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</si>
  <si>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</si>
  <si>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</si>
  <si>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</si>
  <si>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</si>
  <si>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</si>
  <si>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</si>
  <si>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</si>
  <si>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</si>
  <si>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</si>
  <si>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</si>
  <si>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</si>
  <si>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</si>
  <si>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</si>
  <si>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</si>
  <si>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</si>
  <si>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</si>
  <si>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</si>
  <si>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</si>
  <si>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</si>
  <si>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</si>
  <si>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</si>
  <si>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</si>
  <si>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</si>
  <si>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</si>
  <si>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</si>
  <si>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</si>
  <si>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</si>
  <si>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</si>
  <si>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</si>
  <si>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</si>
  <si>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</si>
  <si>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</si>
  <si>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</si>
  <si>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</si>
  <si>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</si>
  <si>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</si>
  <si>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</si>
  <si>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</si>
  <si>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</si>
  <si>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</si>
  <si>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</si>
  <si>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</si>
  <si>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</si>
  <si>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</si>
  <si>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</si>
  <si>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</si>
  <si>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</si>
  <si>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</si>
  <si>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</si>
  <si>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</si>
  <si>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</si>
  <si>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</si>
  <si>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</si>
  <si>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</si>
  <si>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</si>
  <si>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</si>
  <si>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</si>
  <si>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</si>
  <si>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</si>
  <si>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</si>
  <si>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</si>
  <si>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</si>
  <si>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</si>
  <si>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</si>
  <si>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</si>
  <si>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</si>
  <si>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</si>
  <si>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</si>
  <si>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</si>
  <si>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</si>
  <si>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</si>
  <si>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</si>
  <si>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</si>
  <si>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</si>
  <si>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</si>
  <si>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</si>
  <si>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</si>
  <si>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</si>
  <si>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</si>
  <si>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</si>
  <si>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</si>
  <si>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</si>
  <si>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</si>
  <si>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</si>
  <si>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</si>
  <si>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</si>
  <si>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</si>
  <si>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</si>
  <si>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</si>
  <si>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</si>
  <si>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</si>
  <si>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</si>
  <si>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</si>
  <si>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</si>
  <si>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</si>
  <si>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</si>
  <si>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</si>
  <si>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</si>
  <si>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</si>
  <si>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</si>
  <si>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</si>
  <si>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</si>
  <si>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</si>
  <si>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</si>
  <si>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</si>
  <si>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</si>
  <si>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</si>
  <si>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</si>
  <si>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</si>
  <si>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</si>
  <si>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</si>
  <si>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</si>
  <si>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</si>
  <si>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</si>
  <si>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</si>
  <si>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</si>
  <si>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</si>
  <si>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</si>
  <si>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</si>
  <si>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</si>
  <si>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</si>
  <si>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</si>
  <si>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</si>
  <si>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</si>
  <si>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</si>
  <si>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</si>
  <si>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</si>
  <si>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</si>
  <si>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</si>
  <si>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</si>
  <si>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</si>
  <si>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</si>
  <si>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</si>
  <si>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</si>
  <si>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</si>
  <si>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</si>
  <si>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</si>
  <si>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</si>
  <si>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</si>
  <si>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</si>
  <si>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</si>
  <si>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</si>
  <si>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</si>
  <si>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</si>
  <si>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</si>
  <si>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</si>
  <si>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</si>
  <si>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</si>
  <si>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</si>
  <si>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</si>
  <si>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</si>
  <si>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</si>
  <si>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</si>
  <si>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</si>
  <si>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</si>
  <si>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</si>
  <si>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</si>
  <si>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</si>
  <si>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</si>
  <si>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</si>
  <si>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</si>
  <si>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</si>
  <si>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</si>
  <si>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</si>
  <si>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</si>
  <si>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</si>
  <si>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</si>
  <si>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</si>
  <si>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</si>
  <si>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</si>
  <si>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</si>
  <si>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</si>
  <si>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</si>
  <si>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</si>
  <si>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</si>
  <si>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</si>
  <si>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</si>
  <si>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</si>
  <si>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</si>
  <si>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</si>
  <si>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</si>
  <si>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</si>
  <si>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</si>
  <si>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</si>
  <si>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</si>
  <si>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</si>
  <si>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</si>
  <si>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</si>
  <si>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</si>
  <si>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</si>
  <si>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</si>
  <si>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</si>
  <si>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</si>
  <si>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</si>
  <si>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</si>
  <si>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</si>
  <si>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</si>
  <si>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</si>
  <si>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</si>
  <si>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</si>
  <si>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</si>
  <si>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</si>
  <si>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</si>
  <si>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</si>
  <si>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</si>
  <si>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</si>
  <si>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</si>
  <si>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</si>
  <si>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</si>
  <si>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</si>
  <si>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</si>
  <si>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</si>
  <si>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</si>
  <si>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</si>
  <si>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</si>
  <si>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</si>
  <si>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</si>
  <si>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</si>
  <si>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</si>
  <si>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</si>
  <si>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</si>
  <si>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</si>
  <si>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</si>
  <si>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</si>
  <si>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</si>
  <si>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</si>
  <si>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</si>
  <si>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</si>
  <si>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</si>
  <si>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</si>
  <si>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</si>
  <si>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</si>
  <si>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</si>
  <si>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</si>
  <si>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</si>
  <si>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</si>
  <si>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</si>
  <si>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</si>
  <si>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</si>
  <si>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</si>
  <si>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</si>
  <si>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</si>
  <si>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</si>
  <si>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</si>
  <si>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</si>
  <si>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</si>
  <si>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</si>
  <si>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</si>
  <si>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</si>
  <si>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</si>
  <si>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</si>
  <si>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</si>
  <si>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</si>
  <si>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</si>
  <si>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</si>
  <si>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</si>
  <si>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</si>
  <si>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</si>
  <si>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</si>
  <si>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</si>
  <si>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</si>
  <si>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</si>
  <si>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</si>
  <si>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</si>
  <si>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</si>
  <si>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</si>
  <si>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</si>
  <si>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</si>
  <si>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</si>
  <si>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</si>
  <si>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</si>
  <si>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</si>
  <si>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</si>
  <si>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</si>
  <si>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</si>
  <si>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</si>
  <si>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</si>
  <si>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</si>
  <si>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</si>
  <si>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</si>
  <si>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</si>
  <si>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</si>
  <si>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</si>
  <si>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</si>
  <si>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</si>
  <si>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</si>
  <si>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</si>
  <si>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</si>
  <si>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</si>
  <si>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</si>
  <si>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</si>
  <si>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</si>
  <si>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</si>
  <si>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</si>
  <si>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</si>
  <si>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</si>
  <si>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</si>
  <si>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</si>
  <si>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</si>
  <si>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</si>
  <si>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</si>
  <si>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</si>
  <si>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</si>
  <si>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</si>
  <si>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</si>
  <si>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</si>
  <si>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</si>
  <si>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</si>
  <si>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</si>
  <si>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</si>
  <si>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</si>
  <si>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</si>
  <si>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</si>
  <si>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</si>
  <si>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</si>
  <si>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</si>
  <si>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</si>
  <si>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</si>
  <si>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</si>
  <si>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</si>
  <si>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</si>
  <si>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</si>
  <si>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</si>
  <si>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</si>
  <si>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</si>
  <si>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</si>
  <si>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</si>
  <si>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</si>
  <si>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</si>
  <si>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</si>
  <si>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</si>
  <si>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</si>
  <si>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</si>
  <si>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</si>
  <si>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</si>
  <si>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</si>
  <si>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</si>
  <si>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</si>
  <si>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</si>
  <si>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</si>
  <si>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</si>
  <si>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</si>
  <si>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</si>
  <si>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</si>
  <si>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</si>
  <si>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</si>
  <si>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</si>
  <si>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</si>
  <si>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</si>
  <si>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</si>
  <si>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</si>
  <si>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</si>
  <si>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</si>
  <si>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</si>
  <si>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</si>
  <si>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</si>
  <si>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</si>
  <si>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</si>
  <si>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</si>
  <si>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</si>
  <si>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</si>
  <si>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</si>
  <si>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</si>
  <si>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</si>
  <si>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</si>
  <si>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</si>
  <si>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</si>
  <si>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</si>
  <si>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</si>
  <si>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</si>
  <si>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</si>
  <si>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</si>
  <si>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</si>
  <si>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</si>
  <si>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</si>
  <si>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</si>
  <si>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</si>
  <si>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</si>
  <si>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</si>
  <si>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</si>
  <si>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</si>
  <si>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</si>
  <si>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</si>
  <si>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</si>
  <si>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</si>
  <si>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</si>
  <si>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</si>
  <si>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</si>
  <si>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</si>
  <si>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</si>
  <si>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</si>
  <si>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</si>
  <si>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</si>
  <si>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</si>
  <si>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</si>
  <si>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</si>
  <si>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</si>
  <si>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</si>
  <si>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</si>
  <si>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</si>
  <si>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</si>
  <si>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</si>
  <si>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</si>
  <si>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</si>
  <si>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</si>
  <si>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</si>
  <si>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</si>
  <si>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</si>
  <si>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</si>
  <si>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</si>
  <si>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</si>
  <si>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</si>
  <si>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</si>
  <si>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</si>
  <si>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</si>
  <si>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</si>
  <si>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</si>
  <si>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</si>
  <si>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</si>
  <si>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</si>
  <si>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</si>
  <si>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</si>
  <si>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</si>
  <si>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</si>
  <si>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</si>
  <si>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</si>
  <si>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</si>
  <si>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</si>
  <si>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</si>
  <si>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</si>
  <si>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</si>
  <si>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</si>
  <si>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</si>
  <si>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</si>
  <si>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</si>
  <si>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</si>
  <si>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</si>
  <si>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</si>
  <si>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</si>
  <si>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</si>
  <si>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</si>
  <si>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</si>
  <si>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</si>
  <si>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</si>
  <si>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</si>
  <si>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</si>
  <si>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</si>
  <si>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</si>
  <si>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</si>
  <si>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</si>
  <si>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</si>
  <si>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</si>
  <si>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</si>
  <si>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</si>
  <si>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</si>
  <si>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</si>
  <si>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</si>
  <si>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</si>
  <si>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</si>
  <si>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</si>
  <si>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</si>
  <si>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</si>
  <si>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</si>
  <si>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</si>
  <si>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</si>
  <si>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</si>
  <si>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</si>
  <si>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</si>
  <si>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</si>
  <si>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</si>
  <si>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</si>
  <si>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</si>
  <si>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</si>
  <si>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</si>
  <si>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</si>
  <si>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</si>
  <si>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</si>
  <si>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</si>
  <si>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</si>
  <si>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</si>
  <si>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</si>
  <si>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</si>
  <si>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</si>
  <si>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</si>
  <si>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</si>
  <si>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</si>
  <si>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</si>
  <si>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Accountant:Rosen Radev</t>
  </si>
  <si>
    <t>Accountant: Rosen Radev</t>
  </si>
  <si>
    <t>non-consolidated</t>
  </si>
  <si>
    <t xml:space="preserve">"UNIPACK" AD </t>
  </si>
  <si>
    <t>"UNIPACK" AD</t>
  </si>
  <si>
    <t>01.01.2009 - 30.09.2009</t>
  </si>
  <si>
    <t>Date:20.10.2009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</si>
</sst>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70">
      <selection activeCell="G77" sqref="G77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529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527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530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06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1030</v>
      </c>
      <c r="D12" s="306">
        <v>1055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2">
        <v>5773</v>
      </c>
      <c r="D13" s="306">
        <v>2766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415</v>
      </c>
      <c r="D14" s="306">
        <v>242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430</v>
      </c>
      <c r="D15" s="306">
        <v>454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23</v>
      </c>
      <c r="D16" s="306">
        <v>24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1</v>
      </c>
      <c r="D17" s="306"/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2</v>
      </c>
      <c r="D18" s="306">
        <v>3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7993</v>
      </c>
      <c r="D19" s="43">
        <f>SUM(D11:D18)</f>
        <v>4863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390</v>
      </c>
      <c r="H20" s="310">
        <v>390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2</v>
      </c>
      <c r="D24" s="306">
        <v>2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2821</v>
      </c>
      <c r="H25" s="43">
        <f>H19+H20+H21</f>
        <v>2821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/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2</v>
      </c>
      <c r="D27" s="43">
        <f>SUM(D23:D26)</f>
        <v>2</v>
      </c>
      <c r="E27" s="44" t="s">
        <v>231</v>
      </c>
      <c r="F27" s="33" t="s">
        <v>37</v>
      </c>
      <c r="G27" s="43">
        <f>SUM(G28:G30)</f>
        <v>2644</v>
      </c>
      <c r="H27" s="43">
        <f>SUM(H28:H30)</f>
        <v>1928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2644</v>
      </c>
      <c r="H28" s="306">
        <v>1928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862</v>
      </c>
      <c r="H31" s="306">
        <v>784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3506</v>
      </c>
      <c r="H33" s="43">
        <f>H27+H31+H32</f>
        <v>2712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8599</v>
      </c>
      <c r="H36" s="43">
        <f>H25+H17+H33</f>
        <v>7805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/>
      <c r="H44" s="306"/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2201</v>
      </c>
      <c r="H48" s="306">
        <v>486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2201</v>
      </c>
      <c r="H49" s="43">
        <f>SUM(H43:H48)</f>
        <v>486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/>
      <c r="H53" s="306"/>
    </row>
    <row r="54" spans="1:8" ht="15">
      <c r="A54" s="28" t="s">
        <v>177</v>
      </c>
      <c r="B54" s="38" t="s">
        <v>77</v>
      </c>
      <c r="C54" s="32">
        <v>6</v>
      </c>
      <c r="D54" s="306">
        <v>6</v>
      </c>
      <c r="E54" s="30" t="s">
        <v>250</v>
      </c>
      <c r="F54" s="36" t="s">
        <v>78</v>
      </c>
      <c r="G54" s="306"/>
      <c r="H54" s="306"/>
    </row>
    <row r="55" spans="1:18" ht="15">
      <c r="A55" s="55" t="s">
        <v>178</v>
      </c>
      <c r="B55" s="56" t="s">
        <v>79</v>
      </c>
      <c r="C55" s="43">
        <f>C19+C20+C21+C27+C32+C45+C51+C53+C54</f>
        <v>8001</v>
      </c>
      <c r="D55" s="43">
        <f>D19+D20+D21+D27+D32+D45+D51+D53+D54</f>
        <v>4871</v>
      </c>
      <c r="E55" s="30" t="s">
        <v>251</v>
      </c>
      <c r="F55" s="48" t="s">
        <v>80</v>
      </c>
      <c r="G55" s="43">
        <f>G49+G51+G52+G53+G54</f>
        <v>2201</v>
      </c>
      <c r="H55" s="43">
        <f>H49+H51+H52+H53+H54</f>
        <v>486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3721</v>
      </c>
      <c r="D58" s="306">
        <v>4932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576</v>
      </c>
      <c r="D59" s="306">
        <v>801</v>
      </c>
      <c r="E59" s="41" t="s">
        <v>255</v>
      </c>
      <c r="F59" s="33" t="s">
        <v>83</v>
      </c>
      <c r="G59" s="306"/>
      <c r="H59" s="306"/>
      <c r="M59" s="45"/>
    </row>
    <row r="60" spans="1:8" ht="15">
      <c r="A60" s="28" t="s">
        <v>183</v>
      </c>
      <c r="B60" s="31" t="s">
        <v>84</v>
      </c>
      <c r="C60" s="32">
        <v>47</v>
      </c>
      <c r="D60" s="306">
        <v>48</v>
      </c>
      <c r="E60" s="30" t="s">
        <v>256</v>
      </c>
      <c r="F60" s="33" t="s">
        <v>85</v>
      </c>
      <c r="G60" s="306"/>
      <c r="H60" s="306"/>
    </row>
    <row r="61" spans="1:18" ht="15">
      <c r="A61" s="28" t="s">
        <v>184</v>
      </c>
      <c r="B61" s="35" t="s">
        <v>86</v>
      </c>
      <c r="C61" s="32">
        <v>457</v>
      </c>
      <c r="D61" s="306">
        <v>447</v>
      </c>
      <c r="E61" s="34" t="s">
        <v>257</v>
      </c>
      <c r="F61" s="60" t="s">
        <v>87</v>
      </c>
      <c r="G61" s="43">
        <f>SUM(G62:G68)</f>
        <v>5262</v>
      </c>
      <c r="H61" s="43">
        <f>SUM(H62:H68)</f>
        <v>6153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06"/>
      <c r="E62" s="34" t="s">
        <v>260</v>
      </c>
      <c r="F62" s="33" t="s">
        <v>89</v>
      </c>
      <c r="G62" s="306">
        <v>225</v>
      </c>
      <c r="H62" s="306">
        <v>319</v>
      </c>
    </row>
    <row r="63" spans="1:13" ht="15">
      <c r="A63" s="28" t="s">
        <v>186</v>
      </c>
      <c r="B63" s="31" t="s">
        <v>90</v>
      </c>
      <c r="C63" s="32"/>
      <c r="D63" s="306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4801</v>
      </c>
      <c r="D64" s="43">
        <f>SUM(D58:D63)</f>
        <v>6228</v>
      </c>
      <c r="E64" s="30" t="s">
        <v>259</v>
      </c>
      <c r="F64" s="33" t="s">
        <v>93</v>
      </c>
      <c r="G64" s="306">
        <v>4707</v>
      </c>
      <c r="H64" s="306">
        <v>5390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63</v>
      </c>
      <c r="H65" s="306">
        <v>74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72</v>
      </c>
      <c r="H66" s="306">
        <v>110</v>
      </c>
    </row>
    <row r="67" spans="1:8" ht="15">
      <c r="A67" s="28" t="s">
        <v>189</v>
      </c>
      <c r="B67" s="31" t="s">
        <v>96</v>
      </c>
      <c r="C67" s="32"/>
      <c r="D67" s="306"/>
      <c r="E67" s="30" t="s">
        <v>263</v>
      </c>
      <c r="F67" s="33" t="s">
        <v>97</v>
      </c>
      <c r="G67" s="306">
        <v>59</v>
      </c>
      <c r="H67" s="306">
        <v>39</v>
      </c>
    </row>
    <row r="68" spans="1:8" ht="15">
      <c r="A68" s="28" t="s">
        <v>190</v>
      </c>
      <c r="B68" s="31" t="s">
        <v>98</v>
      </c>
      <c r="C68" s="32">
        <v>3311</v>
      </c>
      <c r="D68" s="306">
        <v>3153</v>
      </c>
      <c r="E68" s="30" t="s">
        <v>264</v>
      </c>
      <c r="F68" s="33" t="s">
        <v>99</v>
      </c>
      <c r="G68" s="306">
        <v>136</v>
      </c>
      <c r="H68" s="306">
        <v>221</v>
      </c>
    </row>
    <row r="69" spans="1:8" ht="15">
      <c r="A69" s="28" t="s">
        <v>191</v>
      </c>
      <c r="B69" s="31" t="s">
        <v>100</v>
      </c>
      <c r="C69" s="32"/>
      <c r="D69" s="306"/>
      <c r="E69" s="41" t="s">
        <v>265</v>
      </c>
      <c r="F69" s="33" t="s">
        <v>101</v>
      </c>
      <c r="G69" s="306">
        <v>613</v>
      </c>
      <c r="H69" s="306">
        <v>142</v>
      </c>
    </row>
    <row r="70" spans="1:8" ht="15">
      <c r="A70" s="28" t="s">
        <v>192</v>
      </c>
      <c r="B70" s="31" t="s">
        <v>102</v>
      </c>
      <c r="C70" s="32"/>
      <c r="D70" s="306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332</v>
      </c>
      <c r="D71" s="306">
        <v>113</v>
      </c>
      <c r="E71" s="44" t="s">
        <v>267</v>
      </c>
      <c r="F71" s="36" t="s">
        <v>105</v>
      </c>
      <c r="G71" s="43">
        <f>G59+G60+G61+G69+G70</f>
        <v>5875</v>
      </c>
      <c r="H71" s="43">
        <f>H59+H60+H61+H69+H70</f>
        <v>6295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>
        <v>11</v>
      </c>
      <c r="D72" s="306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06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25</v>
      </c>
      <c r="D74" s="306">
        <v>13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3679</v>
      </c>
      <c r="D75" s="43">
        <f>SUM(D67:D74)</f>
        <v>3279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40</v>
      </c>
      <c r="H76" s="306"/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5915</v>
      </c>
      <c r="H79" s="312">
        <f>H71+H74+H75+H76</f>
        <v>6295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211</v>
      </c>
      <c r="D87" s="306">
        <v>148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17</v>
      </c>
      <c r="D88" s="306">
        <v>54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>
        <v>6</v>
      </c>
      <c r="D89" s="306">
        <v>6</v>
      </c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06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234</v>
      </c>
      <c r="D91" s="43">
        <f>SUM(D87:D90)</f>
        <v>208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8714</v>
      </c>
      <c r="D93" s="43">
        <f>D64+D75+D84+D91+D92</f>
        <v>9715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16715</v>
      </c>
      <c r="D94" s="312">
        <f>D93+D55</f>
        <v>14586</v>
      </c>
      <c r="E94" s="313" t="s">
        <v>271</v>
      </c>
      <c r="F94" s="48" t="s">
        <v>129</v>
      </c>
      <c r="G94" s="312">
        <f>G79+G55+G39+G36</f>
        <v>16715</v>
      </c>
      <c r="H94" s="312">
        <f>H79+H55+H39+H36</f>
        <v>14586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531</v>
      </c>
      <c r="B97" s="294"/>
      <c r="C97" s="317" t="s">
        <v>526</v>
      </c>
      <c r="D97" s="317"/>
      <c r="E97" s="317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17" t="s">
        <v>524</v>
      </c>
      <c r="D99" s="318"/>
      <c r="E99" s="318"/>
      <c r="F99" s="4"/>
      <c r="G99" s="5"/>
      <c r="H99" s="6"/>
    </row>
    <row r="100" spans="1:5" ht="15">
      <c r="A100" s="80"/>
      <c r="B100" s="80"/>
      <c r="C100" s="315"/>
      <c r="D100" s="316"/>
      <c r="E100" s="316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zoomScalePageLayoutView="0" workbookViewId="0" topLeftCell="A17">
      <selection activeCell="G46" sqref="G46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529</v>
      </c>
      <c r="F2" s="319" t="s">
        <v>523</v>
      </c>
      <c r="G2" s="319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527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01.01.2009 - 30.09.2009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3" t="s">
        <v>330</v>
      </c>
      <c r="B6" s="103"/>
      <c r="C6" s="104"/>
      <c r="D6" s="104"/>
      <c r="E6" s="103" t="s">
        <v>359</v>
      </c>
      <c r="F6" s="105"/>
      <c r="G6" s="106"/>
      <c r="H6" s="106"/>
    </row>
    <row r="7" spans="1:8" ht="12">
      <c r="A7" s="107" t="s">
        <v>329</v>
      </c>
      <c r="B7" s="107"/>
      <c r="C7" s="108"/>
      <c r="D7" s="109"/>
      <c r="E7" s="107" t="s">
        <v>360</v>
      </c>
      <c r="F7" s="105"/>
      <c r="G7" s="106"/>
      <c r="H7" s="106"/>
    </row>
    <row r="8" spans="1:8" ht="12">
      <c r="A8" s="110" t="s">
        <v>181</v>
      </c>
      <c r="B8" s="111" t="s">
        <v>272</v>
      </c>
      <c r="C8" s="298">
        <v>10122</v>
      </c>
      <c r="D8" s="298">
        <v>9604</v>
      </c>
      <c r="E8" s="110" t="s">
        <v>361</v>
      </c>
      <c r="F8" s="113" t="s">
        <v>273</v>
      </c>
      <c r="G8" s="288">
        <v>12656</v>
      </c>
      <c r="H8" s="288">
        <v>11946</v>
      </c>
    </row>
    <row r="9" spans="1:8" ht="12">
      <c r="A9" s="110" t="s">
        <v>331</v>
      </c>
      <c r="B9" s="111" t="s">
        <v>274</v>
      </c>
      <c r="C9" s="298">
        <v>642</v>
      </c>
      <c r="D9" s="298">
        <v>780</v>
      </c>
      <c r="E9" s="110" t="s">
        <v>362</v>
      </c>
      <c r="F9" s="113" t="s">
        <v>275</v>
      </c>
      <c r="G9" s="288">
        <v>487</v>
      </c>
      <c r="H9" s="288">
        <v>352</v>
      </c>
    </row>
    <row r="10" spans="1:8" ht="12">
      <c r="A10" s="110" t="s">
        <v>332</v>
      </c>
      <c r="B10" s="111" t="s">
        <v>276</v>
      </c>
      <c r="C10" s="298">
        <v>214</v>
      </c>
      <c r="D10" s="298">
        <v>138</v>
      </c>
      <c r="E10" s="114" t="s">
        <v>363</v>
      </c>
      <c r="F10" s="113" t="s">
        <v>277</v>
      </c>
      <c r="G10" s="288">
        <v>46</v>
      </c>
      <c r="H10" s="288">
        <v>63</v>
      </c>
    </row>
    <row r="11" spans="1:8" ht="12">
      <c r="A11" s="110" t="s">
        <v>333</v>
      </c>
      <c r="B11" s="111" t="s">
        <v>278</v>
      </c>
      <c r="C11" s="298">
        <v>854</v>
      </c>
      <c r="D11" s="298">
        <v>814</v>
      </c>
      <c r="E11" s="114" t="s">
        <v>265</v>
      </c>
      <c r="F11" s="113" t="s">
        <v>279</v>
      </c>
      <c r="G11" s="288">
        <v>571</v>
      </c>
      <c r="H11" s="288">
        <v>474</v>
      </c>
    </row>
    <row r="12" spans="1:18" ht="12">
      <c r="A12" s="110" t="s">
        <v>334</v>
      </c>
      <c r="B12" s="111" t="s">
        <v>280</v>
      </c>
      <c r="C12" s="298">
        <v>157</v>
      </c>
      <c r="D12" s="298">
        <v>170</v>
      </c>
      <c r="E12" s="115" t="s">
        <v>364</v>
      </c>
      <c r="F12" s="116" t="s">
        <v>281</v>
      </c>
      <c r="G12" s="289">
        <f>SUM(G8:G11)</f>
        <v>13760</v>
      </c>
      <c r="H12" s="289">
        <f>SUM(H8:H11)</f>
        <v>12835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8" ht="12">
      <c r="A13" s="110" t="s">
        <v>335</v>
      </c>
      <c r="B13" s="111" t="s">
        <v>282</v>
      </c>
      <c r="C13" s="298">
        <v>570</v>
      </c>
      <c r="D13" s="298">
        <v>711</v>
      </c>
      <c r="E13" s="114"/>
      <c r="F13" s="118"/>
      <c r="G13" s="290"/>
      <c r="H13" s="290"/>
    </row>
    <row r="14" spans="1:8" ht="24">
      <c r="A14" s="110" t="s">
        <v>336</v>
      </c>
      <c r="B14" s="111" t="s">
        <v>283</v>
      </c>
      <c r="C14" s="119">
        <v>188</v>
      </c>
      <c r="D14" s="119">
        <v>-150</v>
      </c>
      <c r="E14" s="107" t="s">
        <v>365</v>
      </c>
      <c r="F14" s="120" t="s">
        <v>284</v>
      </c>
      <c r="G14" s="288"/>
      <c r="H14" s="288"/>
    </row>
    <row r="15" spans="1:8" ht="12">
      <c r="A15" s="110" t="s">
        <v>337</v>
      </c>
      <c r="B15" s="111" t="s">
        <v>285</v>
      </c>
      <c r="C15" s="119">
        <v>20</v>
      </c>
      <c r="D15" s="119">
        <v>28</v>
      </c>
      <c r="E15" s="110" t="s">
        <v>366</v>
      </c>
      <c r="F15" s="118" t="s">
        <v>286</v>
      </c>
      <c r="G15" s="291"/>
      <c r="H15" s="291"/>
    </row>
    <row r="16" spans="1:8" ht="12">
      <c r="A16" s="121" t="s">
        <v>338</v>
      </c>
      <c r="B16" s="111" t="s">
        <v>287</v>
      </c>
      <c r="C16" s="122"/>
      <c r="D16" s="122"/>
      <c r="E16" s="107"/>
      <c r="F16" s="105"/>
      <c r="G16" s="290"/>
      <c r="H16" s="290"/>
    </row>
    <row r="17" spans="1:8" ht="12">
      <c r="A17" s="121" t="s">
        <v>339</v>
      </c>
      <c r="B17" s="111" t="s">
        <v>288</v>
      </c>
      <c r="C17" s="122"/>
      <c r="D17" s="122"/>
      <c r="E17" s="107" t="s">
        <v>367</v>
      </c>
      <c r="F17" s="105"/>
      <c r="G17" s="290"/>
      <c r="H17" s="290"/>
    </row>
    <row r="18" spans="1:15" ht="12">
      <c r="A18" s="115" t="s">
        <v>340</v>
      </c>
      <c r="B18" s="123" t="s">
        <v>289</v>
      </c>
      <c r="C18" s="124">
        <f>SUM(C8:C14)+C15</f>
        <v>12767</v>
      </c>
      <c r="D18" s="124">
        <f>SUM(D8:D14)+D15</f>
        <v>12095</v>
      </c>
      <c r="E18" s="125" t="s">
        <v>368</v>
      </c>
      <c r="F18" s="118" t="s">
        <v>290</v>
      </c>
      <c r="G18" s="288">
        <v>4</v>
      </c>
      <c r="H18" s="288">
        <v>7</v>
      </c>
      <c r="I18" s="117"/>
      <c r="J18" s="117"/>
      <c r="K18" s="117"/>
      <c r="L18" s="117"/>
      <c r="M18" s="117"/>
      <c r="N18" s="117"/>
      <c r="O18" s="117"/>
    </row>
    <row r="19" spans="1:8" ht="12">
      <c r="A19" s="107"/>
      <c r="B19" s="111"/>
      <c r="C19" s="126"/>
      <c r="D19" s="126"/>
      <c r="E19" s="127" t="s">
        <v>369</v>
      </c>
      <c r="F19" s="118" t="s">
        <v>291</v>
      </c>
      <c r="G19" s="288"/>
      <c r="H19" s="288"/>
    </row>
    <row r="20" spans="1:8" ht="24">
      <c r="A20" s="107" t="s">
        <v>341</v>
      </c>
      <c r="B20" s="128"/>
      <c r="C20" s="126"/>
      <c r="D20" s="126"/>
      <c r="E20" s="110" t="s">
        <v>370</v>
      </c>
      <c r="F20" s="118" t="s">
        <v>292</v>
      </c>
      <c r="G20" s="288"/>
      <c r="H20" s="288"/>
    </row>
    <row r="21" spans="1:8" ht="12">
      <c r="A21" s="105" t="s">
        <v>342</v>
      </c>
      <c r="B21" s="128" t="s">
        <v>293</v>
      </c>
      <c r="C21" s="112">
        <v>96</v>
      </c>
      <c r="D21" s="112">
        <v>14</v>
      </c>
      <c r="E21" s="125" t="s">
        <v>371</v>
      </c>
      <c r="F21" s="118" t="s">
        <v>294</v>
      </c>
      <c r="G21" s="288">
        <v>1</v>
      </c>
      <c r="H21" s="288">
        <v>1</v>
      </c>
    </row>
    <row r="22" spans="1:8" ht="12">
      <c r="A22" s="110" t="s">
        <v>343</v>
      </c>
      <c r="B22" s="128" t="s">
        <v>295</v>
      </c>
      <c r="C22" s="112"/>
      <c r="D22" s="112"/>
      <c r="E22" s="110" t="s">
        <v>372</v>
      </c>
      <c r="F22" s="118" t="s">
        <v>296</v>
      </c>
      <c r="G22" s="288"/>
      <c r="H22" s="288"/>
    </row>
    <row r="23" spans="1:18" ht="12">
      <c r="A23" s="110" t="s">
        <v>344</v>
      </c>
      <c r="B23" s="128" t="s">
        <v>297</v>
      </c>
      <c r="C23" s="112">
        <v>3</v>
      </c>
      <c r="D23" s="112">
        <v>9</v>
      </c>
      <c r="E23" s="115" t="s">
        <v>373</v>
      </c>
      <c r="F23" s="120" t="s">
        <v>298</v>
      </c>
      <c r="G23" s="289">
        <f>SUM(G18:G22)</f>
        <v>5</v>
      </c>
      <c r="H23" s="289">
        <f>SUM(H18:H22)</f>
        <v>8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8" ht="12">
      <c r="A24" s="110" t="s">
        <v>345</v>
      </c>
      <c r="B24" s="128" t="s">
        <v>299</v>
      </c>
      <c r="C24" s="112">
        <v>37</v>
      </c>
      <c r="D24" s="112">
        <v>14</v>
      </c>
      <c r="E24" s="127"/>
      <c r="F24" s="105"/>
      <c r="G24" s="290"/>
      <c r="H24" s="290"/>
    </row>
    <row r="25" spans="1:14" ht="12">
      <c r="A25" s="115" t="s">
        <v>346</v>
      </c>
      <c r="B25" s="129" t="s">
        <v>300</v>
      </c>
      <c r="C25" s="124">
        <f>SUM(C21:C24)</f>
        <v>136</v>
      </c>
      <c r="D25" s="124">
        <f>SUM(D21:D24)</f>
        <v>37</v>
      </c>
      <c r="E25" s="110"/>
      <c r="F25" s="105"/>
      <c r="G25" s="290"/>
      <c r="H25" s="290"/>
      <c r="I25" s="117"/>
      <c r="J25" s="117"/>
      <c r="K25" s="117"/>
      <c r="L25" s="117"/>
      <c r="M25" s="117"/>
      <c r="N25" s="117"/>
    </row>
    <row r="26" spans="1:8" ht="12">
      <c r="A26" s="115"/>
      <c r="B26" s="129"/>
      <c r="C26" s="126"/>
      <c r="D26" s="126"/>
      <c r="E26" s="110"/>
      <c r="F26" s="105"/>
      <c r="G26" s="290"/>
      <c r="H26" s="290"/>
    </row>
    <row r="27" spans="1:18" ht="24">
      <c r="A27" s="103" t="s">
        <v>347</v>
      </c>
      <c r="B27" s="101" t="s">
        <v>301</v>
      </c>
      <c r="C27" s="109">
        <f>C25+C18</f>
        <v>12903</v>
      </c>
      <c r="D27" s="109">
        <f>D25+D18</f>
        <v>12132</v>
      </c>
      <c r="E27" s="103" t="s">
        <v>374</v>
      </c>
      <c r="F27" s="120" t="s">
        <v>302</v>
      </c>
      <c r="G27" s="289">
        <f>G12+G14+G23</f>
        <v>13765</v>
      </c>
      <c r="H27" s="289">
        <f>H12+H14+H23</f>
        <v>12843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8" ht="12">
      <c r="A28" s="103"/>
      <c r="B28" s="101"/>
      <c r="C28" s="126"/>
      <c r="D28" s="126"/>
      <c r="E28" s="103"/>
      <c r="F28" s="118"/>
      <c r="G28" s="290"/>
      <c r="H28" s="290"/>
    </row>
    <row r="29" spans="1:18" ht="12">
      <c r="A29" s="103" t="s">
        <v>348</v>
      </c>
      <c r="B29" s="101" t="s">
        <v>303</v>
      </c>
      <c r="C29" s="109">
        <v>862</v>
      </c>
      <c r="D29" s="109">
        <v>711</v>
      </c>
      <c r="E29" s="103" t="s">
        <v>375</v>
      </c>
      <c r="F29" s="120" t="s">
        <v>304</v>
      </c>
      <c r="G29" s="146">
        <f>IF((C27-G27)&gt;0,C27-G27,0)</f>
        <v>0</v>
      </c>
      <c r="H29" s="146">
        <f>IF((D27-H27)&gt;0,D27-H27,0)</f>
        <v>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</row>
    <row r="30" spans="1:8" ht="24">
      <c r="A30" s="130" t="s">
        <v>349</v>
      </c>
      <c r="B30" s="129" t="s">
        <v>305</v>
      </c>
      <c r="C30" s="112"/>
      <c r="D30" s="112"/>
      <c r="E30" s="107" t="s">
        <v>376</v>
      </c>
      <c r="F30" s="118" t="s">
        <v>306</v>
      </c>
      <c r="G30" s="288"/>
      <c r="H30" s="288"/>
    </row>
    <row r="31" spans="1:8" ht="12">
      <c r="A31" s="107" t="s">
        <v>350</v>
      </c>
      <c r="B31" s="131" t="s">
        <v>307</v>
      </c>
      <c r="C31" s="112"/>
      <c r="D31" s="112"/>
      <c r="E31" s="107" t="s">
        <v>377</v>
      </c>
      <c r="F31" s="118" t="s">
        <v>308</v>
      </c>
      <c r="G31" s="288"/>
      <c r="H31" s="288"/>
    </row>
    <row r="32" spans="1:18" ht="12">
      <c r="A32" s="132" t="s">
        <v>351</v>
      </c>
      <c r="B32" s="129" t="s">
        <v>309</v>
      </c>
      <c r="C32" s="124">
        <f>C27+C30+C31</f>
        <v>12903</v>
      </c>
      <c r="D32" s="124">
        <f>D27+D30+D31</f>
        <v>12132</v>
      </c>
      <c r="E32" s="103" t="s">
        <v>378</v>
      </c>
      <c r="F32" s="120" t="s">
        <v>310</v>
      </c>
      <c r="G32" s="146">
        <f>G31+G30+G27</f>
        <v>13765</v>
      </c>
      <c r="H32" s="146">
        <f>H31+H30+H27</f>
        <v>12843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ht="12">
      <c r="A33" s="132" t="s">
        <v>521</v>
      </c>
      <c r="B33" s="101" t="s">
        <v>311</v>
      </c>
      <c r="C33" s="109">
        <v>862</v>
      </c>
      <c r="D33" s="109">
        <v>711</v>
      </c>
      <c r="E33" s="132" t="s">
        <v>379</v>
      </c>
      <c r="F33" s="120" t="s">
        <v>312</v>
      </c>
      <c r="G33" s="289">
        <f>IF((C32-G32)&gt;0,C32-G32,0)</f>
        <v>0</v>
      </c>
      <c r="H33" s="289">
        <f>IF((D32-H32)&gt;0,D32-H32,0)</f>
        <v>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4" ht="12">
      <c r="A34" s="107" t="s">
        <v>352</v>
      </c>
      <c r="B34" s="129" t="s">
        <v>313</v>
      </c>
      <c r="C34" s="124"/>
      <c r="D34" s="124"/>
      <c r="E34" s="133"/>
      <c r="F34" s="105"/>
      <c r="G34" s="290"/>
      <c r="H34" s="290"/>
      <c r="I34" s="117"/>
      <c r="J34" s="117"/>
      <c r="K34" s="117"/>
      <c r="L34" s="117"/>
      <c r="M34" s="117"/>
      <c r="N34" s="117"/>
    </row>
    <row r="35" spans="1:8" ht="12">
      <c r="A35" s="134" t="s">
        <v>353</v>
      </c>
      <c r="B35" s="128" t="s">
        <v>314</v>
      </c>
      <c r="C35" s="112"/>
      <c r="D35" s="112"/>
      <c r="E35" s="133"/>
      <c r="F35" s="105"/>
      <c r="G35" s="290"/>
      <c r="H35" s="290"/>
    </row>
    <row r="36" spans="1:8" ht="12">
      <c r="A36" s="134" t="s">
        <v>354</v>
      </c>
      <c r="B36" s="135" t="s">
        <v>315</v>
      </c>
      <c r="C36" s="119"/>
      <c r="D36" s="119"/>
      <c r="E36" s="133"/>
      <c r="F36" s="136"/>
      <c r="G36" s="290"/>
      <c r="H36" s="290"/>
    </row>
    <row r="37" spans="1:8" ht="12">
      <c r="A37" s="137" t="s">
        <v>355</v>
      </c>
      <c r="B37" s="135" t="s">
        <v>316</v>
      </c>
      <c r="C37" s="138"/>
      <c r="D37" s="138"/>
      <c r="E37" s="133"/>
      <c r="F37" s="136"/>
      <c r="G37" s="290"/>
      <c r="H37" s="290"/>
    </row>
    <row r="38" spans="1:18" ht="12">
      <c r="A38" s="139" t="s">
        <v>356</v>
      </c>
      <c r="B38" s="140" t="s">
        <v>317</v>
      </c>
      <c r="C38" s="141">
        <f>C33-C34</f>
        <v>862</v>
      </c>
      <c r="D38" s="141">
        <f>D33-D34</f>
        <v>711</v>
      </c>
      <c r="E38" s="142" t="s">
        <v>380</v>
      </c>
      <c r="F38" s="143" t="s">
        <v>318</v>
      </c>
      <c r="G38" s="292"/>
      <c r="H38" s="292"/>
      <c r="I38" s="117"/>
      <c r="J38" s="117"/>
      <c r="K38" s="117"/>
      <c r="L38" s="117"/>
      <c r="M38" s="117"/>
      <c r="N38" s="117"/>
      <c r="O38" s="117"/>
      <c r="P38" s="117"/>
      <c r="Q38" s="117"/>
      <c r="R38" s="117"/>
    </row>
    <row r="39" spans="1:8" ht="12">
      <c r="A39" s="103" t="s">
        <v>357</v>
      </c>
      <c r="B39" s="102" t="s">
        <v>319</v>
      </c>
      <c r="C39" s="144"/>
      <c r="D39" s="144"/>
      <c r="E39" s="103" t="s">
        <v>381</v>
      </c>
      <c r="F39" s="143" t="s">
        <v>320</v>
      </c>
      <c r="G39" s="288"/>
      <c r="H39" s="288"/>
    </row>
    <row r="40" spans="1:18" ht="12">
      <c r="A40" s="103" t="s">
        <v>522</v>
      </c>
      <c r="B40" s="100" t="s">
        <v>321</v>
      </c>
      <c r="C40" s="104">
        <f>C38</f>
        <v>862</v>
      </c>
      <c r="D40" s="104">
        <f>D38</f>
        <v>711</v>
      </c>
      <c r="E40" s="103" t="s">
        <v>382</v>
      </c>
      <c r="F40" s="143" t="s">
        <v>322</v>
      </c>
      <c r="G40" s="104"/>
      <c r="H40" s="104">
        <f>IF(D38=0,IF(H38-H39&gt;0,H38-H39+D39,0),IF(D38-D39&lt;0,D39-D38+H39,0))</f>
        <v>0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ht="12">
      <c r="A41" s="145" t="s">
        <v>358</v>
      </c>
      <c r="B41" s="100" t="s">
        <v>323</v>
      </c>
      <c r="C41" s="146">
        <f>C32+C33</f>
        <v>13765</v>
      </c>
      <c r="D41" s="146">
        <f>D32+D33</f>
        <v>12843</v>
      </c>
      <c r="E41" s="145" t="s">
        <v>358</v>
      </c>
      <c r="F41" s="140" t="s">
        <v>324</v>
      </c>
      <c r="G41" s="146">
        <f>G38+G32</f>
        <v>13765</v>
      </c>
      <c r="H41" s="146">
        <f>H38+H32</f>
        <v>12843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8" ht="12">
      <c r="A42" s="147"/>
      <c r="B42" s="148"/>
      <c r="C42" s="149"/>
      <c r="D42" s="149"/>
      <c r="E42" s="150"/>
      <c r="F42" s="151"/>
      <c r="G42" s="152"/>
      <c r="H42" s="152"/>
    </row>
    <row r="43" spans="1:15" ht="12">
      <c r="A43" s="153"/>
      <c r="B43" s="154"/>
      <c r="C43" s="154"/>
      <c r="D43" s="320"/>
      <c r="E43" s="320"/>
      <c r="F43" s="320"/>
      <c r="G43" s="320"/>
      <c r="H43" s="320"/>
      <c r="I43" s="117"/>
      <c r="J43" s="117"/>
      <c r="K43" s="117"/>
      <c r="L43" s="117"/>
      <c r="M43" s="117"/>
      <c r="N43" s="117"/>
      <c r="O43" s="117"/>
    </row>
    <row r="44" spans="1:8" ht="12">
      <c r="A44" s="155"/>
      <c r="B44" s="156"/>
      <c r="C44" s="152"/>
      <c r="D44" s="152"/>
      <c r="E44" s="151"/>
      <c r="F44" s="151"/>
      <c r="G44" s="157"/>
      <c r="H44" s="157"/>
    </row>
    <row r="45" spans="1:8" ht="12.75" customHeight="1">
      <c r="A45" s="155"/>
      <c r="B45" s="156"/>
      <c r="C45" s="94"/>
      <c r="D45" s="321"/>
      <c r="E45" s="321"/>
      <c r="F45" s="321"/>
      <c r="G45" s="321"/>
      <c r="H45" s="321"/>
    </row>
    <row r="46" spans="1:8" ht="14.25">
      <c r="A46" s="314" t="str">
        <f>'Balance Sheet'!A97</f>
        <v>Date:20.10.2009</v>
      </c>
      <c r="B46" s="294"/>
      <c r="C46" s="317" t="s">
        <v>526</v>
      </c>
      <c r="D46" s="317"/>
      <c r="E46" s="317"/>
      <c r="F46" s="151"/>
      <c r="G46" s="157"/>
      <c r="H46" s="157"/>
    </row>
    <row r="47" spans="1:8" ht="15">
      <c r="A47" s="295"/>
      <c r="B47" s="295"/>
      <c r="C47" s="293"/>
      <c r="D47" s="296"/>
      <c r="E47" s="293"/>
      <c r="F47" s="151"/>
      <c r="G47" s="157"/>
      <c r="H47" s="157"/>
    </row>
    <row r="48" spans="1:8" ht="15">
      <c r="A48" s="297"/>
      <c r="B48" s="297"/>
      <c r="C48" s="317" t="s">
        <v>524</v>
      </c>
      <c r="D48" s="318"/>
      <c r="E48" s="318"/>
      <c r="F48" s="151"/>
      <c r="G48" s="157"/>
      <c r="H48" s="157"/>
    </row>
    <row r="49" spans="1:8" ht="12">
      <c r="A49" s="158"/>
      <c r="B49" s="158"/>
      <c r="C49" s="159"/>
      <c r="D49" s="159"/>
      <c r="E49" s="158"/>
      <c r="F49" s="158"/>
      <c r="G49" s="160"/>
      <c r="H49" s="160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6" ht="12">
      <c r="A102" s="158"/>
      <c r="B102" s="158"/>
      <c r="C102" s="161"/>
      <c r="D102" s="161"/>
      <c r="E102" s="158"/>
      <c r="F102" s="158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</sheetData>
  <sheetProtection/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zoomScalePageLayoutView="0" workbookViewId="0" topLeftCell="A16">
      <selection activeCell="D46" sqref="D46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529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527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12.75" thickBot="1">
      <c r="A6" s="93" t="s">
        <v>4</v>
      </c>
      <c r="B6" s="301" t="str">
        <f>'Balance Sheet'!E5</f>
        <v>01.01.2009 - 30.09.2009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8" t="s">
        <v>422</v>
      </c>
      <c r="B8" s="179"/>
      <c r="C8" s="180"/>
      <c r="D8" s="180"/>
      <c r="E8" s="181"/>
      <c r="F8" s="181"/>
      <c r="G8" s="165"/>
    </row>
    <row r="9" spans="1:7" ht="12">
      <c r="A9" s="182" t="s">
        <v>423</v>
      </c>
      <c r="B9" s="183" t="s">
        <v>383</v>
      </c>
      <c r="C9" s="184">
        <v>14918</v>
      </c>
      <c r="D9" s="184">
        <v>14030</v>
      </c>
      <c r="E9" s="181"/>
      <c r="F9" s="181"/>
      <c r="G9" s="165"/>
    </row>
    <row r="10" spans="1:13" ht="12">
      <c r="A10" s="182" t="s">
        <v>424</v>
      </c>
      <c r="B10" s="183" t="s">
        <v>384</v>
      </c>
      <c r="C10" s="184">
        <v>-13072</v>
      </c>
      <c r="D10" s="184">
        <v>-12074</v>
      </c>
      <c r="E10" s="185"/>
      <c r="F10" s="185"/>
      <c r="G10" s="186"/>
      <c r="H10" s="187"/>
      <c r="I10" s="187"/>
      <c r="J10" s="187"/>
      <c r="K10" s="187"/>
      <c r="L10" s="187"/>
      <c r="M10" s="187"/>
    </row>
    <row r="11" spans="1:13" ht="12">
      <c r="A11" s="182" t="s">
        <v>425</v>
      </c>
      <c r="B11" s="183" t="s">
        <v>385</v>
      </c>
      <c r="C11" s="184"/>
      <c r="D11" s="184"/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 customHeight="1">
      <c r="A12" s="182" t="s">
        <v>426</v>
      </c>
      <c r="B12" s="183" t="s">
        <v>386</v>
      </c>
      <c r="C12" s="184">
        <v>-1023</v>
      </c>
      <c r="D12" s="184">
        <v>-1039</v>
      </c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>
      <c r="A13" s="182" t="s">
        <v>427</v>
      </c>
      <c r="B13" s="183" t="s">
        <v>387</v>
      </c>
      <c r="C13" s="184"/>
      <c r="D13" s="184"/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8" t="s">
        <v>428</v>
      </c>
      <c r="B14" s="183" t="s">
        <v>388</v>
      </c>
      <c r="C14" s="184">
        <v>-70</v>
      </c>
      <c r="D14" s="184">
        <v>-27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9" t="s">
        <v>429</v>
      </c>
      <c r="B15" s="183" t="s">
        <v>389</v>
      </c>
      <c r="C15" s="184"/>
      <c r="D15" s="184"/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2" t="s">
        <v>430</v>
      </c>
      <c r="B16" s="183" t="s">
        <v>390</v>
      </c>
      <c r="C16" s="184"/>
      <c r="D16" s="184">
        <v>-5</v>
      </c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8" t="s">
        <v>431</v>
      </c>
      <c r="B17" s="190" t="s">
        <v>391</v>
      </c>
      <c r="C17" s="184">
        <v>-4</v>
      </c>
      <c r="D17" s="184">
        <v>-3</v>
      </c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2" t="s">
        <v>432</v>
      </c>
      <c r="B18" s="183" t="s">
        <v>392</v>
      </c>
      <c r="C18" s="184">
        <v>-464</v>
      </c>
      <c r="D18" s="184">
        <v>-786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91" t="s">
        <v>433</v>
      </c>
      <c r="B19" s="192" t="s">
        <v>393</v>
      </c>
      <c r="C19" s="180">
        <f>SUM(C9:C18)</f>
        <v>285</v>
      </c>
      <c r="D19" s="180">
        <f>SUM(D9:D18)</f>
        <v>96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78" t="s">
        <v>434</v>
      </c>
      <c r="B20" s="193"/>
      <c r="C20" s="194"/>
      <c r="D20" s="194"/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82" t="s">
        <v>435</v>
      </c>
      <c r="B21" s="183" t="s">
        <v>394</v>
      </c>
      <c r="C21" s="184">
        <v>41</v>
      </c>
      <c r="D21" s="184"/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436</v>
      </c>
      <c r="B22" s="183" t="s">
        <v>395</v>
      </c>
      <c r="C22" s="184"/>
      <c r="D22" s="184"/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437</v>
      </c>
      <c r="B23" s="183" t="s">
        <v>396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438</v>
      </c>
      <c r="B24" s="183" t="s">
        <v>397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439</v>
      </c>
      <c r="B25" s="183" t="s">
        <v>398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440</v>
      </c>
      <c r="B26" s="183" t="s">
        <v>399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441</v>
      </c>
      <c r="B27" s="183" t="s">
        <v>400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442</v>
      </c>
      <c r="B28" s="183" t="s">
        <v>401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8" t="s">
        <v>431</v>
      </c>
      <c r="B29" s="183" t="s">
        <v>402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2" t="s">
        <v>443</v>
      </c>
      <c r="B30" s="183" t="s">
        <v>403</v>
      </c>
      <c r="C30" s="184">
        <v>29</v>
      </c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91" t="s">
        <v>444</v>
      </c>
      <c r="B31" s="192" t="s">
        <v>404</v>
      </c>
      <c r="C31" s="180">
        <f>SUM(C21:C30)</f>
        <v>70</v>
      </c>
      <c r="D31" s="180">
        <f>SUM(D21:D30)</f>
        <v>0</v>
      </c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7" ht="12">
      <c r="A32" s="178" t="s">
        <v>445</v>
      </c>
      <c r="B32" s="193"/>
      <c r="C32" s="194"/>
      <c r="D32" s="194"/>
      <c r="E32" s="181"/>
      <c r="F32" s="181"/>
      <c r="G32" s="165"/>
    </row>
    <row r="33" spans="1:7" ht="12">
      <c r="A33" s="182" t="s">
        <v>446</v>
      </c>
      <c r="B33" s="183" t="s">
        <v>405</v>
      </c>
      <c r="C33" s="184"/>
      <c r="D33" s="184"/>
      <c r="E33" s="181"/>
      <c r="F33" s="181"/>
      <c r="G33" s="165"/>
    </row>
    <row r="34" spans="1:7" ht="12">
      <c r="A34" s="188" t="s">
        <v>447</v>
      </c>
      <c r="B34" s="183" t="s">
        <v>406</v>
      </c>
      <c r="C34" s="184"/>
      <c r="D34" s="184"/>
      <c r="E34" s="181"/>
      <c r="F34" s="181"/>
      <c r="G34" s="165"/>
    </row>
    <row r="35" spans="1:7" ht="12">
      <c r="A35" s="182" t="s">
        <v>448</v>
      </c>
      <c r="B35" s="183" t="s">
        <v>407</v>
      </c>
      <c r="C35" s="184"/>
      <c r="D35" s="184"/>
      <c r="E35" s="181"/>
      <c r="F35" s="181"/>
      <c r="G35" s="165"/>
    </row>
    <row r="36" spans="1:7" ht="12">
      <c r="A36" s="182" t="s">
        <v>449</v>
      </c>
      <c r="B36" s="183" t="s">
        <v>408</v>
      </c>
      <c r="C36" s="184"/>
      <c r="D36" s="184"/>
      <c r="E36" s="181"/>
      <c r="F36" s="181"/>
      <c r="G36" s="165"/>
    </row>
    <row r="37" spans="1:7" ht="12">
      <c r="A37" s="182" t="s">
        <v>450</v>
      </c>
      <c r="B37" s="183" t="s">
        <v>409</v>
      </c>
      <c r="C37" s="184">
        <v>-250</v>
      </c>
      <c r="D37" s="184">
        <v>-29</v>
      </c>
      <c r="E37" s="181"/>
      <c r="F37" s="181"/>
      <c r="G37" s="165"/>
    </row>
    <row r="38" spans="1:7" ht="12">
      <c r="A38" s="182" t="s">
        <v>451</v>
      </c>
      <c r="B38" s="183" t="s">
        <v>410</v>
      </c>
      <c r="C38" s="184">
        <v>-11</v>
      </c>
      <c r="D38" s="184"/>
      <c r="E38" s="181"/>
      <c r="F38" s="181"/>
      <c r="G38" s="165"/>
    </row>
    <row r="39" spans="1:7" ht="12">
      <c r="A39" s="182" t="s">
        <v>512</v>
      </c>
      <c r="B39" s="183" t="s">
        <v>411</v>
      </c>
      <c r="C39" s="184">
        <v>-68</v>
      </c>
      <c r="D39" s="184">
        <v>-227</v>
      </c>
      <c r="E39" s="181"/>
      <c r="F39" s="181"/>
      <c r="G39" s="165"/>
    </row>
    <row r="40" spans="1:8" ht="12">
      <c r="A40" s="182" t="s">
        <v>513</v>
      </c>
      <c r="B40" s="183" t="s">
        <v>412</v>
      </c>
      <c r="C40" s="184"/>
      <c r="D40" s="184"/>
      <c r="E40" s="181"/>
      <c r="F40" s="181"/>
      <c r="G40" s="186"/>
      <c r="H40" s="187"/>
    </row>
    <row r="41" spans="1:8" ht="12">
      <c r="A41" s="191" t="s">
        <v>514</v>
      </c>
      <c r="B41" s="192" t="s">
        <v>413</v>
      </c>
      <c r="C41" s="180">
        <f>SUM(C33:C40)</f>
        <v>-329</v>
      </c>
      <c r="D41" s="180">
        <f>SUM(D33:D40)</f>
        <v>-256</v>
      </c>
      <c r="E41" s="181"/>
      <c r="F41" s="181"/>
      <c r="G41" s="186"/>
      <c r="H41" s="187"/>
    </row>
    <row r="42" spans="1:8" ht="12">
      <c r="A42" s="195" t="s">
        <v>515</v>
      </c>
      <c r="B42" s="192" t="s">
        <v>414</v>
      </c>
      <c r="C42" s="180">
        <f>C19+C31+C41</f>
        <v>26</v>
      </c>
      <c r="D42" s="180">
        <f>D19+D31+D41</f>
        <v>-160</v>
      </c>
      <c r="E42" s="181"/>
      <c r="F42" s="181"/>
      <c r="G42" s="186"/>
      <c r="H42" s="187"/>
    </row>
    <row r="43" spans="1:8" ht="12">
      <c r="A43" s="178" t="s">
        <v>516</v>
      </c>
      <c r="B43" s="193" t="s">
        <v>415</v>
      </c>
      <c r="C43" s="196">
        <v>208</v>
      </c>
      <c r="D43" s="196">
        <v>389</v>
      </c>
      <c r="E43" s="181"/>
      <c r="F43" s="181"/>
      <c r="G43" s="186"/>
      <c r="H43" s="187"/>
    </row>
    <row r="44" spans="1:8" ht="12">
      <c r="A44" s="178" t="s">
        <v>517</v>
      </c>
      <c r="B44" s="193" t="s">
        <v>416</v>
      </c>
      <c r="C44" s="180">
        <f>C43+C42</f>
        <v>234</v>
      </c>
      <c r="D44" s="180">
        <f>D43+D42</f>
        <v>229</v>
      </c>
      <c r="E44" s="181"/>
      <c r="F44" s="181"/>
      <c r="G44" s="186"/>
      <c r="H44" s="187"/>
    </row>
    <row r="45" spans="1:8" ht="12">
      <c r="A45" s="182" t="s">
        <v>518</v>
      </c>
      <c r="B45" s="193" t="s">
        <v>417</v>
      </c>
      <c r="C45" s="197">
        <v>228</v>
      </c>
      <c r="D45" s="197">
        <v>223</v>
      </c>
      <c r="E45" s="181"/>
      <c r="F45" s="181"/>
      <c r="G45" s="186"/>
      <c r="H45" s="187"/>
    </row>
    <row r="46" spans="1:8" ht="12">
      <c r="A46" s="182" t="s">
        <v>519</v>
      </c>
      <c r="B46" s="193" t="s">
        <v>418</v>
      </c>
      <c r="C46" s="197">
        <v>6</v>
      </c>
      <c r="D46" s="197">
        <v>6</v>
      </c>
      <c r="E46" s="165"/>
      <c r="F46" s="165"/>
      <c r="G46" s="186"/>
      <c r="H46" s="187"/>
    </row>
    <row r="47" spans="1:8" ht="12">
      <c r="A47" s="181"/>
      <c r="B47" s="198"/>
      <c r="C47" s="199"/>
      <c r="D47" s="199"/>
      <c r="E47" s="165"/>
      <c r="F47" s="165"/>
      <c r="G47" s="186"/>
      <c r="H47" s="187"/>
    </row>
    <row r="48" spans="1:8" ht="14.25">
      <c r="A48" s="314" t="str">
        <f>'Balance Sheet'!A97</f>
        <v>Date:20.10.2009</v>
      </c>
      <c r="B48" s="294"/>
      <c r="C48" s="317" t="s">
        <v>525</v>
      </c>
      <c r="D48" s="317"/>
      <c r="E48" s="317"/>
      <c r="G48" s="187"/>
      <c r="H48" s="187"/>
    </row>
    <row r="49" spans="1:8" ht="15">
      <c r="A49" s="295"/>
      <c r="B49" s="295"/>
      <c r="C49" s="293"/>
      <c r="D49" s="296"/>
      <c r="E49" s="293"/>
      <c r="G49" s="187"/>
      <c r="H49" s="187"/>
    </row>
    <row r="50" spans="1:8" ht="15">
      <c r="A50" s="297"/>
      <c r="B50" s="297"/>
      <c r="C50" s="317" t="s">
        <v>524</v>
      </c>
      <c r="D50" s="318"/>
      <c r="E50" s="318"/>
      <c r="G50" s="187"/>
      <c r="H50" s="187"/>
    </row>
    <row r="51" spans="1:8" ht="12">
      <c r="A51" s="201"/>
      <c r="B51" s="201"/>
      <c r="C51" s="200"/>
      <c r="D51" s="200"/>
      <c r="G51" s="187"/>
      <c r="H51" s="187"/>
    </row>
    <row r="52" spans="7:8" ht="12"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</sheetData>
  <sheetProtection sheet="1"/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0">
      <selection activeCell="I17" sqref="I17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3" t="s">
        <v>475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4" t="s">
        <v>528</v>
      </c>
      <c r="D3" s="325"/>
      <c r="E3" s="325"/>
      <c r="F3" s="325"/>
      <c r="G3" s="325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4" t="s">
        <v>527</v>
      </c>
      <c r="D4" s="324"/>
      <c r="E4" s="326"/>
      <c r="F4" s="324"/>
      <c r="G4" s="324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27" t="str">
        <f>'Balance Sheet'!E5</f>
        <v>01.01.2009 - 30.09.2009</v>
      </c>
      <c r="D5" s="328"/>
      <c r="E5" s="328"/>
      <c r="F5" s="328"/>
      <c r="G5" s="328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v>2272</v>
      </c>
      <c r="D11" s="251">
        <v>0</v>
      </c>
      <c r="E11" s="251">
        <v>390</v>
      </c>
      <c r="F11" s="251">
        <v>608</v>
      </c>
      <c r="G11" s="251">
        <v>0</v>
      </c>
      <c r="H11" s="252">
        <v>1823</v>
      </c>
      <c r="I11" s="251">
        <v>2712</v>
      </c>
      <c r="J11" s="251"/>
      <c r="K11" s="252"/>
      <c r="L11" s="253">
        <f>SUM(C11:K11)</f>
        <v>7805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390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2712</v>
      </c>
      <c r="J15" s="261">
        <f t="shared" si="2"/>
        <v>0</v>
      </c>
      <c r="K15" s="261">
        <f t="shared" si="2"/>
        <v>0</v>
      </c>
      <c r="L15" s="253">
        <f t="shared" si="1"/>
        <v>7805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862</v>
      </c>
      <c r="J16" s="267">
        <v>0</v>
      </c>
      <c r="K16" s="252"/>
      <c r="L16" s="253">
        <f t="shared" si="1"/>
        <v>862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v>0</v>
      </c>
      <c r="D17" s="268">
        <f aca="true" t="shared" si="3" ref="D17:K17">D18+D19</f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f t="shared" si="3"/>
        <v>-68</v>
      </c>
      <c r="J17" s="268">
        <f>J18+J19</f>
        <v>0</v>
      </c>
      <c r="K17" s="268">
        <f t="shared" si="3"/>
        <v>0</v>
      </c>
      <c r="L17" s="253">
        <f t="shared" si="1"/>
        <v>-68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>
        <v>-68</v>
      </c>
      <c r="J18" s="252"/>
      <c r="K18" s="252"/>
      <c r="L18" s="253">
        <f t="shared" si="1"/>
        <v>-68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390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3506</v>
      </c>
      <c r="J29" s="257">
        <f t="shared" si="7"/>
        <v>0</v>
      </c>
      <c r="K29" s="257">
        <f t="shared" si="7"/>
        <v>0</v>
      </c>
      <c r="L29" s="253">
        <f>SUM(C29:K29)</f>
        <v>8599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390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3506</v>
      </c>
      <c r="J32" s="257">
        <f t="shared" si="8"/>
        <v>0</v>
      </c>
      <c r="K32" s="257">
        <f t="shared" si="8"/>
        <v>0</v>
      </c>
      <c r="L32" s="253">
        <f>SUM(C32:K32)</f>
        <v>8599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Date:20.10.2009</v>
      </c>
      <c r="B34" s="294"/>
      <c r="C34" s="317" t="s">
        <v>526</v>
      </c>
      <c r="D34" s="317"/>
      <c r="E34" s="317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2"/>
      <c r="G35" s="322"/>
      <c r="H35" s="322"/>
      <c r="I35" s="322"/>
      <c r="J35" s="277"/>
      <c r="K35" s="277"/>
      <c r="L35" s="322"/>
      <c r="M35" s="322"/>
      <c r="N35" s="260"/>
    </row>
    <row r="36" spans="1:13" ht="15">
      <c r="A36" s="297"/>
      <c r="B36" s="297"/>
      <c r="C36" s="317" t="s">
        <v>524</v>
      </c>
      <c r="D36" s="318"/>
      <c r="E36" s="318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User</cp:lastModifiedBy>
  <cp:lastPrinted>2009-10-20T10:17:32Z</cp:lastPrinted>
  <dcterms:created xsi:type="dcterms:W3CDTF">2006-10-19T06:45:18Z</dcterms:created>
  <dcterms:modified xsi:type="dcterms:W3CDTF">2009-10-20T12:16:46Z</dcterms:modified>
  <cp:category/>
  <cp:version/>
  <cp:contentType/>
  <cp:contentStatus/>
</cp:coreProperties>
</file>