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<sst xmlns="http://schemas.openxmlformats.org/spreadsheetml/2006/main" count="1060" uniqueCount="874">
  <si>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</si>
  <si>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</si>
  <si>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</si>
  <si>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</si>
  <si>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</si>
  <si>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</si>
  <si>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</si>
  <si>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</si>
  <si>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</si>
  <si>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</si>
  <si>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</si>
  <si>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</si>
  <si>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</si>
  <si>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</si>
  <si>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</si>
  <si>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</si>
  <si>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</si>
  <si>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</si>
  <si>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</si>
  <si>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</si>
  <si>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</si>
  <si>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</si>
  <si>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</si>
  <si>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</si>
  <si>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</si>
  <si>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</si>
  <si>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</si>
  <si>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</si>
  <si>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</si>
  <si>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</si>
  <si>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</si>
  <si>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</si>
  <si>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</si>
  <si>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</si>
  <si>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</si>
  <si>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</si>
  <si>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</si>
  <si>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</si>
  <si>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</si>
  <si>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</si>
  <si>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</si>
  <si>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</si>
  <si>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</si>
  <si>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</si>
  <si>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</si>
  <si>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</si>
  <si>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</si>
  <si>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</si>
  <si>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</si>
  <si>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</si>
  <si>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</si>
  <si>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</si>
  <si>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</si>
  <si>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</si>
  <si>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</si>
  <si>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</si>
  <si>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</si>
  <si>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</si>
  <si>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</si>
  <si>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</si>
  <si>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</si>
  <si>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</si>
  <si>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</si>
  <si>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</si>
  <si>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</si>
  <si>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</si>
  <si>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</si>
  <si>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</si>
  <si>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</si>
  <si>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</si>
  <si>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</si>
  <si>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</si>
  <si>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</si>
  <si>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</si>
  <si>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</si>
  <si>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</si>
  <si>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</si>
  <si>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</si>
  <si>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</si>
  <si>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</si>
  <si>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</si>
  <si>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</si>
  <si>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</si>
  <si>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</si>
  <si>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</si>
  <si>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</si>
  <si>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</si>
  <si>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</si>
  <si>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</si>
  <si>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</si>
  <si>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</si>
  <si>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</si>
  <si>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</si>
  <si>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</si>
  <si>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</si>
  <si>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</si>
  <si>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</si>
  <si>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</si>
  <si>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</si>
  <si>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</si>
  <si>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</si>
  <si>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</si>
  <si>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</si>
  <si>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</si>
  <si>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</si>
  <si>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</si>
  <si>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</si>
  <si>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</si>
  <si>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</si>
  <si>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</si>
  <si>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</si>
  <si>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</si>
  <si>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</si>
  <si>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</si>
  <si>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</si>
  <si>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</si>
  <si>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</si>
  <si>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</si>
  <si>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</si>
  <si>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</si>
  <si>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</si>
  <si>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</si>
  <si>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</si>
  <si>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</si>
  <si>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</si>
  <si>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</si>
  <si>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</si>
  <si>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</si>
  <si>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</si>
  <si>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</si>
  <si>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</si>
  <si>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</si>
  <si>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</si>
  <si>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</si>
  <si>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</si>
  <si>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</si>
  <si>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</si>
  <si>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</si>
  <si>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</si>
  <si>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</si>
  <si>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</si>
  <si>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</si>
  <si>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</si>
  <si>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</si>
  <si>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</si>
  <si>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</si>
  <si>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</si>
  <si>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</si>
  <si>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</si>
  <si>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</si>
  <si>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</si>
  <si>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</si>
  <si>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</si>
  <si>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</si>
  <si>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</si>
  <si>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</si>
  <si>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</si>
  <si>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</si>
  <si>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</si>
  <si>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</si>
  <si>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</si>
  <si>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</si>
  <si>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</si>
  <si>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</si>
  <si>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</si>
  <si>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</si>
  <si>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</si>
  <si>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</si>
  <si>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</si>
  <si>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</si>
  <si>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</si>
  <si>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</si>
  <si>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</si>
  <si>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</si>
  <si>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</si>
  <si>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</si>
  <si>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</si>
  <si>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</si>
  <si>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</si>
  <si>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</si>
  <si>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</si>
  <si>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</si>
  <si>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</si>
  <si>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</si>
  <si>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</si>
  <si>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</si>
  <si>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</si>
  <si>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</si>
  <si>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</si>
  <si>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</si>
  <si>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</si>
  <si>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</si>
  <si>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</si>
  <si>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</si>
  <si>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</si>
  <si>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</si>
  <si>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</si>
  <si>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</si>
  <si>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</si>
  <si>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</si>
  <si>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</si>
  <si>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</si>
  <si>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</si>
  <si>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</si>
  <si>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</si>
  <si>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</si>
  <si>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</si>
  <si>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</si>
  <si>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</si>
  <si>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</si>
  <si>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</si>
  <si>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</si>
  <si>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</si>
  <si>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</si>
  <si>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</si>
  <si>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</si>
  <si>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</si>
  <si>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</si>
  <si>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</si>
  <si>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</si>
  <si>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</si>
  <si>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</si>
  <si>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</si>
  <si>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</si>
  <si>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</si>
  <si>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</si>
  <si>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</si>
  <si>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</si>
  <si>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</si>
  <si>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</si>
  <si>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</si>
  <si>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</si>
  <si>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</si>
  <si>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</si>
  <si>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</si>
  <si>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</si>
  <si>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</si>
  <si>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</si>
  <si>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</si>
  <si>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</si>
  <si>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</si>
  <si>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</si>
  <si>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</si>
  <si>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</si>
  <si>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</si>
  <si>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</si>
  <si>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</si>
  <si>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</si>
  <si>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</si>
  <si>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</si>
  <si>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</si>
  <si>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</si>
  <si>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</si>
  <si>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</si>
  <si>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</si>
  <si>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</si>
  <si>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</si>
  <si>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</si>
  <si>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</si>
  <si>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</si>
  <si>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</si>
  <si>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</si>
  <si>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</si>
  <si>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</si>
  <si>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</si>
  <si>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</si>
  <si>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</si>
  <si>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</si>
  <si>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</si>
  <si>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</si>
  <si>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</si>
  <si>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</si>
  <si>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</si>
  <si>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</si>
  <si>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</si>
  <si>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</si>
  <si>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</si>
  <si>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</si>
  <si>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</si>
  <si>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</si>
  <si>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</si>
  <si>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</si>
  <si>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</si>
  <si>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</si>
  <si>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</si>
  <si>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</si>
  <si>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</si>
  <si>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</si>
  <si>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</si>
  <si>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</si>
  <si>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</si>
  <si>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</si>
  <si>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</si>
  <si>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</si>
  <si>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</si>
  <si>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</si>
  <si>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</si>
  <si>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</si>
  <si>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</si>
  <si>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</si>
  <si>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</si>
  <si>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</si>
  <si>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</si>
  <si>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</si>
  <si>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</si>
  <si>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</si>
  <si>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</si>
  <si>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</si>
  <si>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</si>
  <si>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</si>
  <si>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</si>
  <si>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</si>
  <si>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</si>
  <si>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</si>
  <si>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</si>
  <si>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</si>
  <si>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</si>
  <si>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</si>
  <si>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</si>
  <si>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</si>
  <si>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</si>
  <si>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</si>
  <si>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</si>
  <si>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</si>
  <si>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</si>
  <si>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</si>
  <si>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</si>
  <si>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</si>
  <si>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</si>
  <si>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</si>
  <si>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</si>
  <si>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</si>
  <si>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</si>
  <si>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</si>
  <si>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</si>
  <si>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</si>
  <si>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</si>
  <si>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</si>
  <si>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</si>
  <si>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</si>
  <si>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</si>
  <si>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</si>
  <si>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</si>
  <si>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</si>
  <si>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</si>
  <si>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</si>
  <si>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</si>
  <si>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</si>
  <si>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</si>
  <si>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</si>
  <si>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</si>
  <si>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</si>
  <si>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</si>
  <si>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</si>
  <si>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</si>
  <si>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</si>
  <si>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</si>
  <si>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</si>
  <si>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</si>
  <si>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</si>
  <si>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</si>
  <si>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</si>
  <si>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</si>
  <si>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</si>
  <si>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</si>
  <si>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</si>
  <si>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</si>
  <si>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</si>
  <si>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</si>
  <si>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</si>
  <si>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</si>
  <si>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</si>
  <si>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</si>
  <si>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</si>
  <si>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</si>
  <si>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</si>
  <si>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</si>
  <si>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</si>
  <si>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</si>
  <si>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</si>
  <si>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</si>
  <si>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</si>
  <si>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</si>
  <si>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</si>
  <si>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</si>
  <si>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</si>
  <si>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</si>
  <si>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</si>
  <si>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</si>
  <si>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</si>
  <si>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</si>
  <si>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</si>
  <si>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</si>
  <si>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</si>
  <si>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</si>
  <si>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</si>
  <si>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</si>
  <si>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</si>
  <si>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</si>
  <si>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</si>
  <si>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</si>
  <si>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</si>
  <si>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</si>
  <si>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</si>
  <si>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</si>
  <si>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</si>
  <si>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</si>
  <si>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</si>
  <si>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</si>
  <si>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</si>
  <si>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</si>
  <si>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</si>
  <si>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</si>
  <si>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</si>
  <si>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</si>
  <si>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</si>
  <si>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</si>
  <si>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</si>
  <si>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</si>
  <si>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</si>
  <si>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</si>
  <si>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</si>
  <si>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</si>
  <si>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</si>
  <si>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</si>
  <si>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</si>
  <si>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</si>
  <si>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</si>
  <si>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</si>
  <si>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</si>
  <si>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</si>
  <si>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</si>
  <si>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</si>
  <si>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</si>
  <si>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</si>
  <si>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</si>
  <si>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</si>
  <si>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</si>
  <si>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</si>
  <si>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</si>
  <si>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</si>
  <si>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</si>
  <si>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</si>
  <si>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</si>
  <si>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</si>
  <si>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</si>
  <si>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</si>
  <si>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</si>
  <si>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</si>
  <si>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</si>
  <si>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</si>
  <si>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</si>
  <si>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</si>
  <si>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</si>
  <si>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</si>
  <si>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</si>
  <si>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</si>
  <si>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</si>
  <si>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</si>
  <si>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</si>
  <si>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</si>
  <si>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</si>
  <si>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</si>
  <si>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</si>
  <si>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</si>
  <si>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</si>
  <si>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</si>
  <si>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</si>
  <si>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</si>
  <si>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</si>
  <si>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</si>
  <si>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</si>
  <si>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</si>
  <si>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</si>
  <si>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</si>
  <si>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</si>
  <si>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</si>
  <si>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</si>
  <si>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</si>
  <si>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</si>
  <si>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</si>
  <si>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</si>
  <si>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</si>
  <si>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</si>
  <si>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</si>
  <si>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</si>
  <si>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</si>
  <si>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</si>
  <si>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</si>
  <si>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</si>
  <si>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</si>
  <si>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</si>
  <si>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</si>
  <si>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</si>
  <si>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</si>
  <si>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</si>
  <si>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</si>
  <si>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</si>
  <si>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</si>
  <si>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</si>
  <si>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</si>
  <si>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</si>
  <si>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</si>
  <si>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</si>
  <si>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</si>
  <si>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</si>
  <si>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</si>
  <si>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</si>
  <si>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</si>
  <si>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</si>
  <si>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</si>
  <si>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</si>
  <si>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</si>
  <si>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</si>
  <si>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</si>
  <si>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</si>
  <si>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</si>
  <si>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</si>
  <si>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</si>
  <si>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</si>
  <si>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</si>
  <si>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</si>
  <si>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</si>
  <si>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</si>
  <si>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</si>
  <si>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</si>
  <si>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</si>
  <si>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</si>
  <si>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</si>
  <si>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</si>
  <si>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</si>
  <si>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</si>
  <si>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</si>
  <si>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</si>
  <si>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</si>
  <si>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</si>
  <si>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</si>
  <si>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</si>
  <si>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</si>
  <si>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</si>
  <si>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</si>
  <si>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</si>
  <si>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</si>
  <si>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</si>
  <si>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</si>
  <si>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</si>
  <si>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</si>
  <si>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</si>
  <si>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</si>
  <si>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</si>
  <si>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</si>
  <si>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</si>
  <si>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</si>
  <si>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</si>
  <si>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</si>
  <si>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</si>
  <si>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</si>
  <si>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</si>
  <si>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</si>
  <si>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</si>
  <si>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</si>
  <si>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</si>
  <si>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</si>
  <si>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</si>
  <si>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</si>
  <si>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</si>
  <si>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</si>
  <si>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</si>
  <si>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</si>
  <si>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</si>
  <si>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</si>
  <si>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</si>
  <si>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</si>
  <si>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</si>
  <si>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</si>
  <si>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</si>
  <si>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</si>
  <si>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</si>
  <si>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</si>
  <si>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</si>
  <si>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</si>
  <si>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</si>
  <si>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</si>
  <si>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</si>
  <si>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</si>
  <si>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</si>
  <si>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</si>
  <si>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</si>
  <si>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</si>
  <si>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</si>
  <si>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</si>
  <si>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</si>
  <si>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</si>
  <si>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</si>
  <si>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</si>
  <si>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</si>
  <si>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</si>
  <si>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</si>
  <si>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</si>
  <si>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</si>
  <si>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</si>
  <si>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</si>
  <si>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</si>
  <si>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</si>
  <si>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</si>
  <si>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</si>
  <si>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</si>
  <si>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</si>
  <si>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</si>
  <si>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</si>
  <si>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</si>
  <si>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</si>
  <si>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</si>
  <si>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</si>
  <si>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</si>
  <si>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</si>
  <si>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</si>
  <si>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</si>
  <si>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</si>
  <si>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</si>
  <si>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</si>
  <si>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</si>
  <si>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</si>
  <si>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</si>
  <si>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</si>
  <si>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</si>
  <si>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</si>
  <si>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</si>
  <si>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</si>
  <si>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</si>
  <si>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</si>
  <si>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</si>
  <si>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</si>
  <si>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</si>
  <si>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</si>
  <si>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</si>
  <si>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</si>
  <si>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</si>
  <si>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</si>
  <si>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</si>
  <si>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</si>
  <si>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</si>
  <si>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</si>
  <si>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</si>
  <si>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</si>
  <si>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</si>
  <si>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</si>
  <si>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</si>
  <si>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</si>
  <si>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</si>
  <si>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</si>
  <si>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</si>
  <si>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</si>
  <si>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</si>
  <si>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</si>
  <si>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</si>
  <si>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</si>
  <si>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</si>
  <si>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</si>
  <si>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</si>
  <si>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</si>
  <si>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</si>
  <si>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</si>
  <si>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</si>
  <si>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</si>
  <si>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</si>
  <si>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</si>
  <si>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</si>
  <si>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</si>
  <si>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</si>
  <si>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</si>
  <si>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</si>
  <si>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</si>
  <si>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</si>
  <si>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</si>
  <si>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</si>
  <si>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</si>
  <si>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</si>
  <si>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</si>
  <si>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</si>
  <si>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</si>
  <si>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</si>
  <si>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</si>
  <si>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</si>
  <si>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</si>
  <si>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</si>
  <si>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</si>
  <si>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</si>
  <si>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</si>
  <si>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</si>
  <si>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</si>
  <si>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</si>
  <si>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</si>
  <si>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</si>
  <si>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</si>
  <si>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</si>
  <si>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</si>
  <si>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</si>
  <si>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</si>
  <si>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</si>
  <si>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</si>
  <si>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</si>
  <si>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</si>
  <si>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</si>
  <si>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</si>
  <si>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</si>
  <si>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</si>
  <si>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</si>
  <si>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</si>
  <si>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</si>
  <si>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</si>
  <si>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</si>
  <si>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</si>
  <si>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</si>
  <si>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</si>
  <si>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</si>
  <si>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</si>
  <si>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</si>
  <si>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</si>
  <si>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</si>
  <si>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</si>
  <si>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</si>
  <si>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</si>
  <si>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</si>
  <si>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</si>
  <si>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</si>
  <si>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</si>
  <si>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</si>
  <si>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</si>
  <si>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</si>
  <si>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</si>
  <si>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</si>
  <si>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</si>
  <si>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</si>
  <si>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</si>
  <si>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</si>
  <si>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</si>
  <si>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</si>
  <si>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</si>
  <si>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</si>
  <si>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</si>
  <si>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</si>
  <si>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</si>
  <si>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</si>
  <si>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</si>
  <si>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</si>
  <si>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</si>
  <si>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</si>
  <si>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</si>
  <si>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</si>
  <si>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</si>
  <si>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</si>
  <si>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</si>
  <si>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</si>
  <si>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</si>
  <si>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</si>
  <si>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</si>
  <si>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</si>
  <si>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</si>
  <si>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</si>
  <si>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</si>
  <si>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</si>
  <si>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</si>
  <si>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</si>
  <si>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</si>
  <si>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</si>
  <si>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</si>
  <si>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</si>
  <si>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</si>
  <si>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</si>
  <si>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</si>
  <si>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</si>
  <si>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</si>
  <si>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</si>
  <si>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</si>
  <si>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</si>
  <si>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</si>
  <si>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</si>
  <si>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</si>
  <si>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</si>
  <si>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</si>
  <si>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</si>
  <si>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</si>
  <si>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</si>
  <si>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</si>
  <si>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</si>
  <si>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</si>
  <si>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</si>
  <si>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</si>
  <si>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</si>
  <si>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</si>
  <si>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</si>
  <si>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</si>
  <si>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</si>
  <si>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</si>
  <si>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</si>
  <si>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</si>
  <si>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</si>
  <si>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</si>
  <si>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</si>
  <si>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</si>
  <si>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</si>
  <si>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</si>
  <si>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</si>
  <si>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</si>
  <si>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</si>
  <si>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</si>
  <si>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</si>
  <si>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</si>
  <si>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</si>
  <si>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</si>
  <si>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</si>
  <si>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</si>
  <si>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</si>
  <si>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</si>
  <si>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</si>
  <si>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</si>
  <si>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</si>
  <si>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</si>
  <si>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</si>
  <si>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</si>
  <si>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</si>
  <si>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</si>
  <si>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</si>
  <si>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</si>
  <si>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</si>
  <si>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</si>
  <si>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</si>
  <si>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</si>
  <si>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</si>
  <si>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</si>
  <si>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</si>
  <si>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</si>
  <si>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</si>
  <si>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</si>
  <si>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</si>
  <si>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</si>
  <si>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</si>
  <si>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</si>
  <si>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</si>
  <si>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</si>
  <si>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</si>
  <si>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</si>
  <si>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</si>
  <si>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</si>
  <si>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</si>
  <si>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</si>
  <si>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</si>
  <si>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</si>
  <si>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</si>
  <si>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</si>
  <si>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</si>
  <si>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</si>
  <si>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</si>
  <si>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</si>
  <si>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</si>
  <si>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</si>
  <si>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</si>
  <si>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</si>
  <si>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</si>
  <si>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</si>
  <si>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</si>
  <si>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</si>
  <si>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</si>
  <si>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</si>
  <si>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</si>
  <si>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</si>
  <si>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</si>
  <si>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</si>
  <si>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</si>
  <si>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</si>
  <si>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</si>
  <si>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</si>
  <si>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01.01.2013-31.12.2013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</si>
</sst>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70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569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573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-281</v>
      </c>
      <c r="H27" s="154">
        <f>SUM(H28:H30)</f>
        <v>-91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-344</v>
      </c>
      <c r="H29" s="316">
        <v>-154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-43</v>
      </c>
      <c r="H32" s="316">
        <v>-190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-324</v>
      </c>
      <c r="H33" s="154">
        <f>H27+H31+H32</f>
        <v>-281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2739</v>
      </c>
      <c r="H36" s="154">
        <f>H25+H17+H33</f>
        <v>2782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2270</v>
      </c>
      <c r="D55" s="155">
        <f>D19+D20+D21+D27+D32+D45+D51+D53+D54</f>
        <v>2233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/>
      <c r="E61" s="243" t="s">
        <v>189</v>
      </c>
      <c r="F61" s="272" t="s">
        <v>190</v>
      </c>
      <c r="G61" s="154">
        <f>SUM(G62:G68)</f>
        <v>15</v>
      </c>
      <c r="H61" s="154">
        <f>SUM(H62:H68)</f>
        <v>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</v>
      </c>
      <c r="D64" s="155">
        <f>SUM(D58:D63)</f>
        <v>120</v>
      </c>
      <c r="E64" s="237" t="s">
        <v>200</v>
      </c>
      <c r="F64" s="242" t="s">
        <v>201</v>
      </c>
      <c r="G64" s="152">
        <v>8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5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127</v>
      </c>
      <c r="D87" s="151">
        <v>134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128</v>
      </c>
      <c r="D91" s="155">
        <f>SUM(D87:D90)</f>
        <v>135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484</v>
      </c>
      <c r="D93" s="155">
        <f>D64+D75+D84+D91+D92</f>
        <v>571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2754</v>
      </c>
      <c r="D94" s="164">
        <f>D93+D55</f>
        <v>2804</v>
      </c>
      <c r="E94" s="449" t="s">
        <v>270</v>
      </c>
      <c r="F94" s="289" t="s">
        <v>271</v>
      </c>
      <c r="G94" s="165">
        <f>G36+G39+G55+G79</f>
        <v>2754</v>
      </c>
      <c r="H94" s="165">
        <f>H36+H39+H55+H79</f>
        <v>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35</v>
      </c>
      <c r="D10" s="46">
        <v>49</v>
      </c>
      <c r="E10" s="298" t="s">
        <v>289</v>
      </c>
      <c r="F10" s="549" t="s">
        <v>290</v>
      </c>
      <c r="G10" s="550"/>
      <c r="H10" s="550">
        <v>257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11</v>
      </c>
      <c r="D12" s="46">
        <v>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43</v>
      </c>
      <c r="D19" s="49">
        <f>SUM(D9:D15)+D16</f>
        <v>424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23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43</v>
      </c>
      <c r="D28" s="50">
        <f>D26+D19</f>
        <v>447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43</v>
      </c>
      <c r="H30" s="53">
        <f>IF((D28-H28)&gt;0,D28-H28,0)</f>
        <v>190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43</v>
      </c>
      <c r="D33" s="49">
        <f>D28-D31+D32</f>
        <v>447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43</v>
      </c>
      <c r="H34" s="548">
        <f>IF((D33-H33)&gt;0,D33-H33,0)</f>
        <v>190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43</v>
      </c>
      <c r="H39" s="559">
        <f>IF(H34&gt;0,IF(D35+H34&lt;0,0,D35+H34),IF(D34-D35&lt;0,D35-D34,0))</f>
        <v>190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43</v>
      </c>
      <c r="H41" s="52">
        <f>IF(D39=0,IF(H39-H40&gt;0,H39-H40+D40,0),IF(D39-D40&lt;0,D40-D39+H40,0))</f>
        <v>190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43</v>
      </c>
      <c r="D42" s="53">
        <f>D33+D35+D39</f>
        <v>447</v>
      </c>
      <c r="E42" s="128" t="s">
        <v>380</v>
      </c>
      <c r="F42" s="129" t="s">
        <v>381</v>
      </c>
      <c r="G42" s="53">
        <f>G39+G33</f>
        <v>43</v>
      </c>
      <c r="H42" s="53">
        <f>H39+H33</f>
        <v>447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8">
      <selection activeCell="C22" sqref="C2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</v>
      </c>
      <c r="D10" s="54">
        <v>215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-88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9</v>
      </c>
      <c r="D14" s="54">
        <v>-34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</v>
      </c>
      <c r="D20" s="55">
        <f>SUM(D10:D19)</f>
        <v>121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</v>
      </c>
      <c r="D43" s="55">
        <f>D42+D32+D20</f>
        <v>121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135</v>
      </c>
      <c r="D44" s="132">
        <v>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128</v>
      </c>
      <c r="D45" s="55">
        <f>D44+D43</f>
        <v>135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-344</v>
      </c>
      <c r="K11" s="60"/>
      <c r="L11" s="344">
        <f>SUM(C11:K11)</f>
        <v>2782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-344</v>
      </c>
      <c r="K15" s="61">
        <f t="shared" si="2"/>
        <v>0</v>
      </c>
      <c r="L15" s="344">
        <f t="shared" si="1"/>
        <v>2782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-43</v>
      </c>
      <c r="K16" s="60"/>
      <c r="L16" s="344">
        <f t="shared" si="1"/>
        <v>-43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-387</v>
      </c>
      <c r="K29" s="59">
        <f t="shared" si="6"/>
        <v>0</v>
      </c>
      <c r="L29" s="344">
        <f t="shared" si="1"/>
        <v>2739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-387</v>
      </c>
      <c r="K32" s="59">
        <f t="shared" si="7"/>
        <v>0</v>
      </c>
      <c r="L32" s="344">
        <f t="shared" si="1"/>
        <v>2739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25">
      <selection activeCell="F19" sqref="F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01.01.2013-31.12.2013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569</v>
      </c>
      <c r="E9" s="189">
        <v>20</v>
      </c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>
        <v>2</v>
      </c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573</v>
      </c>
      <c r="E17" s="194">
        <f>SUM(E9:E16)</f>
        <v>22</v>
      </c>
      <c r="F17" s="194">
        <f>SUM(F9:F16)</f>
        <v>0</v>
      </c>
      <c r="G17" s="74">
        <f t="shared" si="2"/>
        <v>595</v>
      </c>
      <c r="H17" s="75">
        <f>SUM(H9:H16)</f>
        <v>0</v>
      </c>
      <c r="I17" s="75">
        <f>SUM(I9:I16)</f>
        <v>0</v>
      </c>
      <c r="J17" s="74">
        <f t="shared" si="3"/>
        <v>595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15</v>
      </c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2233</v>
      </c>
      <c r="E40" s="438">
        <f>E17+E18+E19+E25+E38+E39</f>
        <v>37</v>
      </c>
      <c r="F40" s="438">
        <f aca="true" t="shared" si="13" ref="F40:R40">F17+F18+F19+F25+F38+F39</f>
        <v>0</v>
      </c>
      <c r="G40" s="438">
        <f t="shared" si="13"/>
        <v>2270</v>
      </c>
      <c r="H40" s="438">
        <f t="shared" si="13"/>
        <v>0</v>
      </c>
      <c r="I40" s="438">
        <f t="shared" si="13"/>
        <v>0</v>
      </c>
      <c r="J40" s="438">
        <f t="shared" si="13"/>
        <v>2270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</v>
      </c>
      <c r="D33" s="105">
        <f>SUM(D34:D37)</f>
        <v>1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3</v>
      </c>
      <c r="D35" s="108">
        <v>1</v>
      </c>
      <c r="E35" s="120">
        <f t="shared" si="0"/>
        <v>2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9</v>
      </c>
      <c r="D38" s="105">
        <f>SUM(D39:D42)</f>
        <v>11</v>
      </c>
      <c r="E38" s="121">
        <f>SUM(E39:E42)</f>
        <v>-2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9</v>
      </c>
      <c r="D42" s="108">
        <v>11</v>
      </c>
      <c r="E42" s="120">
        <f t="shared" si="0"/>
        <v>-2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15</v>
      </c>
      <c r="D96" s="104">
        <f>D85+D80+D75+D71+D95</f>
        <v>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15</v>
      </c>
      <c r="D97" s="104">
        <f>D96+D68+D66</f>
        <v>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01.01.2013-31.12.2013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01.01.2013-31.12.2013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2014-01-23T13:19:55Z</dcterms:modified>
  <cp:category/>
  <cp:version/>
  <cp:contentType/>
  <cp:contentStatus/>
</cp:coreProperties>
</file>