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_1">'справка №1-БАЛАНС'!#REF!</definedName>
    <definedName name="Excel_BuiltIn_Print_Area_1">'справка №4-ОСК'!$A$1:$M$38</definedName>
    <definedName name="Excel_BuiltIn_Print_Area_2">'справка №8'!$A:$XFD</definedName>
    <definedName name="_xlnm.Print_Area" localSheetId="2">'справка №3-ОПП по прекия метод'!$A$1:$D$52</definedName>
    <definedName name="_xlnm.Print_Area" localSheetId="3">'справка №4-ОСК'!$A$1:$M$40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<sst xmlns="http://schemas.openxmlformats.org/spreadsheetml/2006/main" count="1059" uniqueCount="872">
  <si>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</si>
  <si>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</si>
  <si>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</si>
  <si>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</si>
  <si>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</si>
  <si>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</si>
  <si>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</si>
  <si>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</si>
  <si>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</si>
  <si>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</si>
  <si>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</si>
  <si>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</si>
  <si>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</si>
  <si>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</si>
  <si>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</si>
  <si>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</si>
  <si>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</si>
  <si>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</si>
  <si>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</si>
  <si>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</si>
  <si>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</si>
  <si>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</si>
  <si>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</si>
  <si>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</si>
  <si>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</si>
  <si>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</si>
  <si>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</si>
  <si>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</si>
  <si>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</si>
  <si>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</si>
  <si>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</si>
  <si>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</si>
  <si>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</si>
  <si>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</si>
  <si>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</si>
  <si>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</si>
  <si>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</si>
  <si>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</si>
  <si>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</si>
  <si>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</si>
  <si>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</si>
  <si>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</si>
  <si>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</si>
  <si>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</si>
  <si>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</si>
  <si>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</si>
  <si>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</si>
  <si>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</si>
  <si>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</si>
  <si>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</si>
  <si>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</si>
  <si>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</si>
  <si>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</si>
  <si>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</si>
  <si>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</si>
  <si>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</si>
  <si>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</si>
  <si>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</si>
  <si>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</si>
  <si>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</si>
  <si>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</si>
  <si>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</si>
  <si>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</si>
  <si>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</si>
  <si>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</si>
  <si>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</si>
  <si>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</si>
  <si>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</si>
  <si>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</si>
  <si>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</si>
  <si>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</si>
  <si>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</si>
  <si>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</si>
  <si>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</si>
  <si>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</si>
  <si>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</si>
  <si>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</si>
  <si>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</si>
  <si>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</si>
  <si>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</si>
  <si>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</si>
  <si>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</si>
  <si>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</si>
  <si>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</si>
  <si>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</si>
  <si>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</si>
  <si>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</si>
  <si>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</si>
  <si>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</si>
  <si>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</si>
  <si>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</si>
  <si>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</si>
  <si>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</si>
  <si>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</si>
  <si>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</si>
  <si>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</si>
  <si>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</si>
  <si>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</si>
  <si>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</si>
  <si>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</si>
  <si>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</si>
  <si>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</si>
  <si>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</si>
  <si>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</si>
  <si>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</si>
  <si>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</si>
  <si>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</si>
  <si>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</si>
  <si>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</si>
  <si>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</si>
  <si>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</si>
  <si>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</si>
  <si>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</si>
  <si>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</si>
  <si>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</si>
  <si>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</si>
  <si>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</si>
  <si>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</si>
  <si>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</si>
  <si>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</si>
  <si>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</si>
  <si>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</si>
  <si>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</si>
  <si>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</si>
  <si>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</si>
  <si>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</si>
  <si>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</si>
  <si>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</si>
  <si>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</si>
  <si>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</si>
  <si>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</si>
  <si>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</si>
  <si>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</si>
  <si>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</si>
  <si>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</si>
  <si>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</si>
  <si>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</si>
  <si>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</si>
  <si>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</si>
  <si>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</si>
  <si>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</si>
  <si>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</si>
  <si>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</si>
  <si>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</si>
  <si>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</si>
  <si>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</si>
  <si>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</si>
  <si>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</si>
  <si>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</si>
  <si>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</si>
  <si>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</si>
  <si>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</si>
  <si>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</si>
  <si>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</si>
  <si>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</si>
  <si>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</si>
  <si>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</si>
  <si>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</si>
  <si>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</si>
  <si>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</si>
  <si>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</si>
  <si>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</si>
  <si>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</si>
  <si>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</si>
  <si>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</si>
  <si>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</si>
  <si>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</si>
  <si>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</si>
  <si>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</si>
  <si>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</si>
  <si>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</si>
  <si>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</si>
  <si>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</si>
  <si>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</si>
  <si>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</si>
  <si>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</si>
  <si>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</si>
  <si>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</si>
  <si>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</si>
  <si>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</si>
  <si>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</si>
  <si>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</si>
  <si>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</si>
  <si>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</si>
  <si>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</si>
  <si>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</si>
  <si>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</si>
  <si>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</si>
  <si>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</si>
  <si>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</si>
  <si>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</si>
  <si>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</si>
  <si>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</si>
  <si>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</si>
  <si>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</si>
  <si>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</si>
  <si>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</si>
  <si>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</si>
  <si>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</si>
  <si>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</si>
  <si>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</si>
  <si>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</si>
  <si>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</si>
  <si>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</si>
  <si>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</si>
  <si>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</si>
  <si>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</si>
  <si>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</si>
  <si>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</si>
  <si>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</si>
  <si>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</si>
  <si>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</si>
  <si>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</si>
  <si>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</si>
  <si>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</si>
  <si>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</si>
  <si>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</si>
  <si>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</si>
  <si>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</si>
  <si>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</si>
  <si>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</si>
  <si>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</si>
  <si>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</si>
  <si>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</si>
  <si>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</si>
  <si>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</si>
  <si>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</si>
  <si>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</si>
  <si>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</si>
  <si>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</si>
  <si>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</si>
  <si>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</si>
  <si>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</si>
  <si>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</si>
  <si>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</si>
  <si>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</si>
  <si>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</si>
  <si>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</si>
  <si>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</si>
  <si>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</si>
  <si>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</si>
  <si>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</si>
  <si>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</si>
  <si>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</si>
  <si>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</si>
  <si>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</si>
  <si>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</si>
  <si>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</si>
  <si>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</si>
  <si>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</si>
  <si>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</si>
  <si>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</si>
  <si>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</si>
  <si>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</si>
  <si>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</si>
  <si>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</si>
  <si>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</si>
  <si>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</si>
  <si>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</si>
  <si>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</si>
  <si>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</si>
  <si>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</si>
  <si>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</si>
  <si>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</si>
  <si>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</si>
  <si>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</si>
  <si>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</si>
  <si>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</si>
  <si>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</si>
  <si>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</si>
  <si>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</si>
  <si>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</si>
  <si>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</si>
  <si>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</si>
  <si>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</si>
  <si>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</si>
  <si>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29.03.2018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</si>
  <si>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</si>
  <si>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</si>
  <si>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</si>
  <si>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</si>
  <si>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</si>
  <si>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</si>
  <si>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</si>
  <si>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</si>
  <si>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</si>
  <si>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</si>
  <si>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</si>
  <si>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</si>
  <si>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</si>
  <si>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</si>
  <si>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</si>
  <si>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</si>
  <si>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</si>
  <si>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</si>
  <si>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</si>
  <si>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</si>
  <si>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</si>
  <si>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</si>
  <si>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</si>
  <si>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</si>
  <si>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</si>
  <si>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</si>
  <si>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</si>
  <si>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</si>
  <si>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</si>
  <si>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</si>
  <si>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</si>
  <si>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</si>
  <si>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</si>
  <si>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</si>
  <si>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</si>
  <si>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</si>
  <si>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</si>
  <si>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</si>
  <si>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</si>
  <si>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</si>
  <si>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</si>
  <si>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</si>
  <si>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</si>
  <si>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</si>
  <si>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</si>
  <si>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</si>
  <si>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</si>
  <si>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</si>
  <si>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</si>
  <si>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</si>
  <si>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</si>
  <si>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</si>
  <si>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</si>
  <si>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</si>
  <si>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</si>
  <si>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</si>
  <si>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</si>
  <si>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</si>
  <si>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</si>
  <si>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</si>
  <si>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</si>
  <si>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</si>
  <si>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</si>
  <si>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</si>
  <si>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</si>
  <si>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</si>
  <si>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</si>
  <si>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</si>
  <si>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</si>
  <si>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</si>
  <si>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</si>
  <si>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</si>
  <si>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</si>
  <si>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</si>
  <si>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</si>
  <si>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</si>
  <si>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</si>
  <si>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</si>
  <si>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</si>
  <si>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</si>
  <si>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</si>
  <si>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</si>
  <si>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</si>
  <si>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</si>
  <si>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</si>
  <si>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</si>
  <si>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</si>
  <si>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</si>
  <si>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</si>
  <si>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</si>
  <si>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</si>
  <si>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</si>
  <si>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</si>
  <si>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</si>
  <si>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</si>
  <si>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</si>
  <si>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</si>
  <si>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</si>
  <si>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</si>
  <si>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</si>
  <si>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</si>
  <si>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</si>
  <si>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</si>
  <si>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</si>
  <si>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</si>
  <si>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</si>
  <si>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</si>
  <si>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</si>
  <si>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</si>
  <si>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</si>
  <si>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</si>
  <si>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</si>
  <si>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</si>
  <si>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</si>
  <si>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</si>
  <si>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</si>
  <si>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</si>
  <si>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</si>
  <si>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</si>
  <si>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</si>
  <si>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</si>
  <si>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</si>
  <si>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</si>
  <si>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</si>
  <si>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</si>
  <si>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</si>
  <si>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</si>
  <si>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</si>
  <si>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</si>
  <si>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</si>
  <si>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</si>
  <si>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</si>
  <si>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</si>
  <si>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</si>
  <si>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</si>
  <si>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</si>
  <si>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</si>
  <si>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</si>
  <si>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</si>
  <si>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</si>
  <si>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</si>
  <si>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</si>
  <si>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</si>
  <si>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</si>
  <si>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</si>
  <si>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</si>
  <si>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</si>
  <si>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</si>
  <si>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</si>
  <si>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</si>
  <si>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</si>
  <si>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</si>
  <si>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</si>
  <si>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</si>
  <si>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</si>
  <si>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</si>
  <si>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</si>
  <si>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</si>
  <si>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</si>
  <si>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</si>
  <si>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</si>
  <si>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</si>
  <si>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</si>
  <si>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</si>
  <si>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</si>
  <si>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</si>
  <si>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</si>
  <si>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</si>
  <si>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</si>
  <si>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</si>
  <si>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</si>
  <si>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</si>
  <si>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</si>
  <si>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</si>
  <si>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</si>
  <si>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</si>
  <si>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</si>
  <si>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</si>
  <si>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</si>
  <si>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</si>
  <si>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</si>
  <si>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</si>
  <si>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</si>
  <si>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</si>
  <si>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</si>
  <si>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</si>
  <si>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</si>
  <si>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</si>
  <si>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</si>
  <si>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</si>
  <si>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</si>
  <si>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</si>
  <si>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</si>
  <si>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съставяне:29.03.2018г.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</si>
  <si>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</si>
  <si>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</si>
  <si>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</si>
  <si>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</si>
  <si>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</si>
  <si>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</si>
  <si>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</si>
  <si>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</si>
  <si>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</si>
  <si>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</si>
  <si>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</si>
  <si>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</si>
  <si>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</si>
  <si>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</si>
  <si>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</si>
  <si>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</si>
  <si>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</si>
  <si>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</si>
  <si>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</si>
  <si>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</si>
  <si>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</si>
  <si>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</si>
  <si>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</si>
  <si>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</si>
  <si>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</si>
  <si>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</si>
  <si>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</si>
  <si>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</si>
  <si>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</si>
  <si>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</si>
  <si>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</si>
  <si>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</si>
  <si>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</si>
  <si>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</si>
  <si>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</si>
  <si>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</si>
  <si>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</si>
  <si>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</si>
  <si>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</si>
  <si>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</si>
  <si>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</si>
  <si>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</si>
  <si>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</si>
  <si>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</si>
  <si>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</si>
  <si>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</si>
  <si>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</si>
  <si>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</si>
  <si>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</si>
  <si>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</si>
  <si>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</si>
  <si>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</si>
  <si>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</si>
  <si>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</si>
  <si>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</si>
  <si>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</si>
  <si>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</si>
  <si>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</si>
  <si>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</si>
  <si>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</si>
  <si>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</si>
  <si>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</si>
  <si>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</si>
  <si>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съставяне:30.01.2017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</si>
  <si>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</si>
  <si>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</si>
  <si>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</si>
  <si>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</si>
  <si>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</si>
  <si>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</si>
  <si>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</si>
  <si>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</si>
  <si>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</si>
  <si>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</si>
  <si>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</si>
  <si>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</si>
  <si>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</si>
  <si>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</si>
  <si>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</si>
  <si>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</si>
  <si>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</si>
  <si>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</si>
  <si>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</si>
  <si>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</si>
  <si>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</si>
  <si>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</si>
  <si>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</si>
  <si>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</si>
  <si>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</si>
  <si>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</si>
  <si>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</si>
  <si>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</si>
  <si>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</si>
  <si>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</si>
  <si>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</si>
  <si>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</si>
  <si>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</si>
  <si>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</si>
  <si>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</si>
  <si>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</si>
  <si>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</si>
  <si>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</si>
  <si>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</si>
  <si>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</si>
  <si>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</si>
  <si>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</si>
  <si>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</si>
  <si>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</si>
  <si>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</si>
  <si>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</si>
  <si>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</si>
  <si>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</si>
  <si>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</si>
  <si>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</si>
  <si>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</si>
  <si>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</si>
  <si>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</si>
  <si>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</si>
  <si>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</si>
  <si>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</si>
  <si>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</si>
  <si>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</si>
  <si>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</si>
  <si>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</si>
  <si>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</si>
  <si>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</si>
  <si>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</si>
  <si>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</si>
  <si>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</si>
  <si>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</si>
  <si>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</si>
  <si>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</si>
  <si>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</si>
  <si>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</si>
  <si>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</si>
  <si>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</si>
  <si>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</si>
  <si>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</si>
  <si>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</si>
  <si>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</si>
  <si>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</si>
  <si>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</si>
  <si>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</si>
  <si>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</si>
  <si>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</si>
  <si>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</si>
  <si>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</si>
  <si>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</si>
  <si>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</si>
  <si>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</si>
  <si>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</si>
  <si>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</si>
  <si>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</si>
  <si>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</si>
  <si>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</si>
  <si>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</si>
  <si>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съставяне:28.03.2018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</si>
  <si>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</si>
  <si>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</si>
  <si>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</si>
  <si>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</si>
  <si>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</si>
  <si>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</si>
  <si>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</si>
  <si>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</si>
  <si>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</si>
  <si>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</si>
  <si>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</si>
  <si>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</si>
  <si>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</si>
  <si>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</si>
  <si>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</si>
  <si>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</si>
  <si>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</si>
  <si>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</si>
  <si>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</si>
  <si>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</si>
  <si>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</si>
  <si>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</si>
  <si>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</si>
  <si>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</si>
  <si>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</si>
  <si>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</si>
  <si>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</si>
  <si>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</si>
  <si>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</si>
  <si>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</si>
  <si>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</si>
  <si>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</si>
  <si>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</si>
  <si>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</si>
  <si>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</si>
  <si>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</si>
  <si>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</si>
  <si>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</si>
  <si>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</si>
  <si>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</si>
  <si>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</si>
  <si>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</si>
  <si>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</si>
  <si>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</si>
  <si>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</si>
  <si>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</si>
  <si>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</si>
  <si>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</si>
  <si>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</si>
  <si>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</si>
  <si>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</si>
  <si>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</si>
  <si>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</si>
  <si>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</si>
  <si>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</si>
  <si>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</si>
  <si>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</si>
  <si>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</si>
  <si>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</si>
  <si>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</si>
  <si>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</si>
  <si>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</si>
  <si>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</si>
  <si>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</si>
  <si>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</si>
  <si>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</si>
  <si>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</si>
  <si>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</si>
  <si>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</si>
  <si>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</si>
  <si>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</si>
  <si>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</si>
  <si>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</si>
  <si>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</si>
  <si>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</si>
  <si>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</si>
  <si>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</si>
  <si>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</si>
  <si>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</si>
  <si>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</si>
  <si>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</si>
  <si>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</si>
  <si>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</si>
  <si>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</si>
  <si>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</si>
  <si>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</si>
  <si>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</si>
  <si>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</si>
  <si>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</si>
  <si>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</si>
  <si>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</si>
  <si>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</si>
  <si>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</si>
  <si>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</si>
  <si>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</si>
  <si>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</si>
  <si>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</si>
  <si>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</si>
  <si>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</si>
  <si>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</si>
  <si>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</si>
  <si>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</si>
  <si>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</si>
  <si>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</si>
  <si>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</si>
  <si>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</si>
  <si>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</si>
  <si>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</si>
  <si>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</si>
  <si>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</si>
  <si>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</si>
  <si>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</si>
  <si>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</si>
  <si>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</si>
  <si>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</si>
  <si>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</si>
  <si>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</si>
  <si>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</si>
  <si>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</si>
  <si>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</si>
  <si>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</si>
  <si>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</si>
  <si>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</si>
  <si>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</si>
  <si>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</si>
  <si>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</si>
  <si>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</si>
  <si>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</si>
  <si>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</si>
  <si>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</si>
  <si>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</si>
  <si>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</si>
  <si>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</si>
  <si>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</si>
  <si>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</si>
  <si>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</si>
  <si>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</si>
  <si>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</si>
  <si>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</si>
  <si>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</si>
  <si>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</si>
  <si>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</si>
  <si>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</si>
  <si>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</si>
  <si>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</si>
  <si>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</si>
  <si>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</si>
  <si>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</si>
  <si>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</si>
  <si>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</si>
  <si>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</si>
  <si>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</si>
  <si>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</si>
  <si>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</si>
  <si>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</si>
  <si>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</si>
  <si>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</si>
  <si>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</si>
  <si>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</si>
  <si>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</si>
  <si>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</si>
  <si>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</si>
  <si>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</si>
  <si>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</si>
  <si>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</si>
  <si>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</si>
  <si>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</si>
  <si>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</si>
  <si>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</si>
  <si>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</si>
  <si>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</si>
  <si>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</si>
  <si>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</si>
  <si>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 28.03.2018 г.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</si>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</sst>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68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6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64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64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7" fillId="34" borderId="17" xfId="0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4" borderId="15" xfId="0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0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1" fontId="7" fillId="36" borderId="15" xfId="0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1" fontId="7" fillId="37" borderId="15" xfId="0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7" fillId="36" borderId="17" xfId="0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1" fontId="7" fillId="35" borderId="26" xfId="0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/>
    </xf>
    <xf numFmtId="0" fontId="14" fillId="0" borderId="0" xfId="63" applyFont="1" applyBorder="1" applyAlignment="1" applyProtection="1">
      <alignment vertical="top" wrapText="1"/>
      <protection/>
    </xf>
    <xf numFmtId="0" fontId="13" fillId="0" borderId="0" xfId="63" applyFont="1" applyAlignment="1" applyProtection="1">
      <alignment vertical="top"/>
      <protection/>
    </xf>
    <xf numFmtId="0" fontId="13" fillId="0" borderId="0" xfId="65" applyFont="1" applyAlignment="1" applyProtection="1">
      <alignment horizontal="left" wrapText="1"/>
      <protection/>
    </xf>
    <xf numFmtId="0" fontId="13" fillId="0" borderId="0" xfId="63" applyFont="1" applyAlignment="1" applyProtection="1">
      <alignment vertical="top" wrapText="1"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" wrapText="1"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4" fillId="0" borderId="17" xfId="65" applyFont="1" applyBorder="1" applyAlignment="1" applyProtection="1">
      <alignment horizontal="center" vertical="center" wrapText="1"/>
      <protection/>
    </xf>
    <xf numFmtId="0" fontId="14" fillId="0" borderId="30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166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166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166" fontId="13" fillId="0" borderId="10" xfId="65" applyNumberFormat="1" applyFont="1" applyBorder="1" applyAlignment="1" applyProtection="1">
      <alignment horizontal="center" vertical="center"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4" borderId="10" xfId="0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1" fontId="13" fillId="34" borderId="10" xfId="0" applyNumberFormat="1" applyFont="1" applyFill="1" applyBorder="1" applyAlignment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1" fontId="13" fillId="37" borderId="10" xfId="0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1" fontId="13" fillId="35" borderId="10" xfId="0" applyNumberFormat="1" applyFont="1" applyFill="1" applyBorder="1" applyAlignment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5" borderId="10" xfId="0" applyNumberFormat="1" applyFont="1" applyFill="1" applyBorder="1" applyAlignment="1" applyProtection="1">
      <alignment vertical="center"/>
      <protection locked="0"/>
    </xf>
    <xf numFmtId="166" fontId="15" fillId="0" borderId="10" xfId="65" applyNumberFormat="1" applyFont="1" applyBorder="1" applyAlignment="1" applyProtection="1">
      <alignment horizontal="center" vertical="center"/>
      <protection/>
    </xf>
    <xf numFmtId="166" fontId="13" fillId="0" borderId="10" xfId="65" applyNumberFormat="1" applyFont="1" applyBorder="1" applyAlignment="1" applyProtection="1">
      <alignment vertical="center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3" fillId="0" borderId="35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166" fontId="13" fillId="0" borderId="10" xfId="65" applyNumberFormat="1" applyFont="1" applyBorder="1" applyProtection="1">
      <alignment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5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49" fontId="13" fillId="0" borderId="35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1" fontId="14" fillId="37" borderId="10" xfId="0" applyNumberFormat="1" applyFont="1" applyFill="1" applyBorder="1" applyAlignment="1" applyProtection="1">
      <alignment vertical="center"/>
      <protection locked="0"/>
    </xf>
    <xf numFmtId="0" fontId="13" fillId="0" borderId="24" xfId="65" applyFont="1" applyBorder="1" applyAlignment="1" applyProtection="1">
      <alignment vertical="center" wrapText="1"/>
      <protection/>
    </xf>
    <xf numFmtId="1" fontId="14" fillId="34" borderId="35" xfId="65" applyNumberFormat="1" applyFont="1" applyFill="1" applyBorder="1" applyAlignment="1" applyProtection="1">
      <alignment vertical="center"/>
      <protection locked="0"/>
    </xf>
    <xf numFmtId="1" fontId="14" fillId="34" borderId="35" xfId="0" applyNumberFormat="1" applyFont="1" applyFill="1" applyBorder="1" applyAlignment="1" applyProtection="1">
      <alignment vertical="center"/>
      <protection locked="0"/>
    </xf>
    <xf numFmtId="0" fontId="14" fillId="0" borderId="17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166" fontId="14" fillId="0" borderId="35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166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1" fontId="14" fillId="34" borderId="10" xfId="0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20" fillId="0" borderId="0" xfId="64" applyFont="1" applyAlignment="1" applyProtection="1">
      <alignment wrapText="1"/>
      <protection/>
    </xf>
    <xf numFmtId="0" fontId="20" fillId="0" borderId="0" xfId="64" applyFont="1" applyFill="1" applyAlignment="1" applyProtection="1">
      <alignment wrapText="1"/>
      <protection/>
    </xf>
    <xf numFmtId="0" fontId="20" fillId="0" borderId="0" xfId="64" applyFont="1" applyAlignment="1" applyProtection="1">
      <alignment wrapText="1"/>
      <protection locked="0"/>
    </xf>
    <xf numFmtId="0" fontId="20" fillId="0" borderId="0" xfId="64" applyFont="1" applyFill="1" applyAlignment="1" applyProtection="1">
      <alignment wrapText="1"/>
      <protection locked="0"/>
    </xf>
    <xf numFmtId="0" fontId="21" fillId="0" borderId="0" xfId="64" applyFont="1" applyBorder="1" applyAlignment="1" applyProtection="1">
      <alignment horizontal="center" vertical="center" wrapText="1"/>
      <protection/>
    </xf>
    <xf numFmtId="0" fontId="21" fillId="0" borderId="0" xfId="64" applyFont="1" applyFill="1" applyBorder="1" applyAlignment="1" applyProtection="1">
      <alignment horizontal="center" vertical="center" wrapText="1"/>
      <protection/>
    </xf>
    <xf numFmtId="0" fontId="20" fillId="0" borderId="0" xfId="64" applyFont="1" applyAlignment="1" applyProtection="1">
      <alignment horizontal="center" wrapText="1"/>
      <protection/>
    </xf>
    <xf numFmtId="0" fontId="21" fillId="0" borderId="0" xfId="63" applyFont="1" applyBorder="1" applyAlignment="1" applyProtection="1">
      <alignment horizontal="left" vertical="top"/>
      <protection/>
    </xf>
    <xf numFmtId="0" fontId="20" fillId="0" borderId="0" xfId="63" applyFont="1" applyFill="1" applyAlignment="1" applyProtection="1">
      <alignment vertical="top"/>
      <protection/>
    </xf>
    <xf numFmtId="0" fontId="20" fillId="0" borderId="0" xfId="63" applyFont="1" applyFill="1" applyAlignment="1" applyProtection="1">
      <alignment horizontal="right" vertical="top" wrapText="1"/>
      <protection/>
    </xf>
    <xf numFmtId="0" fontId="21" fillId="0" borderId="0" xfId="63" applyFont="1" applyBorder="1" applyAlignment="1" applyProtection="1">
      <alignment vertical="top"/>
      <protection/>
    </xf>
    <xf numFmtId="167" fontId="21" fillId="0" borderId="0" xfId="63" applyNumberFormat="1" applyFont="1" applyBorder="1" applyAlignment="1" applyProtection="1">
      <alignment horizontal="left" vertical="top"/>
      <protection/>
    </xf>
    <xf numFmtId="0" fontId="21" fillId="0" borderId="0" xfId="63" applyFont="1" applyFill="1" applyBorder="1" applyAlignment="1" applyProtection="1">
      <alignment vertical="top" wrapText="1"/>
      <protection/>
    </xf>
    <xf numFmtId="0" fontId="21" fillId="0" borderId="0" xfId="64" applyFont="1" applyFill="1" applyBorder="1" applyAlignment="1" applyProtection="1">
      <alignment horizontal="right" vertical="center" wrapText="1"/>
      <protection/>
    </xf>
    <xf numFmtId="0" fontId="21" fillId="0" borderId="0" xfId="64" applyFont="1" applyAlignment="1" applyProtection="1">
      <alignment wrapText="1"/>
      <protection/>
    </xf>
    <xf numFmtId="0" fontId="21" fillId="0" borderId="10" xfId="64" applyFont="1" applyBorder="1" applyAlignment="1" applyProtection="1">
      <alignment horizontal="center" vertical="center" wrapText="1"/>
      <protection/>
    </xf>
    <xf numFmtId="164" fontId="21" fillId="0" borderId="10" xfId="64" applyNumberFormat="1" applyFont="1" applyFill="1" applyBorder="1" applyAlignment="1" applyProtection="1">
      <alignment horizontal="center" vertical="center" wrapText="1"/>
      <protection/>
    </xf>
    <xf numFmtId="0" fontId="20" fillId="0" borderId="0" xfId="64" applyFont="1" applyBorder="1" applyAlignment="1" applyProtection="1">
      <alignment horizontal="center" wrapText="1"/>
      <protection/>
    </xf>
    <xf numFmtId="49" fontId="21" fillId="0" borderId="10" xfId="64" applyNumberFormat="1" applyFont="1" applyFill="1" applyBorder="1" applyAlignment="1" applyProtection="1">
      <alignment horizontal="center" vertical="center" wrapText="1"/>
      <protection/>
    </xf>
    <xf numFmtId="0" fontId="22" fillId="0" borderId="10" xfId="64" applyFont="1" applyBorder="1" applyAlignment="1" applyProtection="1">
      <alignment wrapText="1"/>
      <protection/>
    </xf>
    <xf numFmtId="49" fontId="22" fillId="0" borderId="10" xfId="64" applyNumberFormat="1" applyFont="1" applyBorder="1" applyAlignment="1" applyProtection="1">
      <alignment wrapText="1"/>
      <protection/>
    </xf>
    <xf numFmtId="166" fontId="20" fillId="0" borderId="10" xfId="64" applyNumberFormat="1" applyFont="1" applyFill="1" applyBorder="1" applyAlignment="1" applyProtection="1">
      <alignment wrapText="1"/>
      <protection/>
    </xf>
    <xf numFmtId="0" fontId="20" fillId="0" borderId="0" xfId="64" applyFont="1" applyBorder="1" applyAlignment="1" applyProtection="1">
      <alignment wrapText="1"/>
      <protection/>
    </xf>
    <xf numFmtId="0" fontId="20" fillId="0" borderId="10" xfId="64" applyFont="1" applyBorder="1" applyAlignment="1" applyProtection="1">
      <alignment wrapText="1"/>
      <protection/>
    </xf>
    <xf numFmtId="49" fontId="20" fillId="0" borderId="10" xfId="64" applyNumberFormat="1" applyFont="1" applyBorder="1" applyAlignment="1" applyProtection="1">
      <alignment horizontal="center" wrapText="1"/>
      <protection/>
    </xf>
    <xf numFmtId="1" fontId="20" fillId="37" borderId="10" xfId="64" applyNumberFormat="1" applyFont="1" applyFill="1" applyBorder="1" applyAlignment="1" applyProtection="1">
      <alignment wrapText="1"/>
      <protection locked="0"/>
    </xf>
    <xf numFmtId="1" fontId="20" fillId="37" borderId="10" xfId="0" applyNumberFormat="1" applyFont="1" applyFill="1" applyBorder="1" applyAlignment="1" applyProtection="1">
      <alignment wrapText="1"/>
      <protection locked="0"/>
    </xf>
    <xf numFmtId="1" fontId="20" fillId="0" borderId="0" xfId="64" applyNumberFormat="1" applyFont="1" applyBorder="1" applyAlignment="1" applyProtection="1">
      <alignment wrapText="1"/>
      <protection/>
    </xf>
    <xf numFmtId="1" fontId="20" fillId="0" borderId="0" xfId="64" applyNumberFormat="1" applyFont="1" applyAlignment="1" applyProtection="1">
      <alignment wrapText="1"/>
      <protection/>
    </xf>
    <xf numFmtId="0" fontId="20" fillId="0" borderId="10" xfId="64" applyFont="1" applyFill="1" applyBorder="1" applyAlignment="1" applyProtection="1">
      <alignment wrapText="1"/>
      <protection/>
    </xf>
    <xf numFmtId="49" fontId="20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21" fillId="0" borderId="10" xfId="64" applyNumberFormat="1" applyFont="1" applyBorder="1" applyAlignment="1" applyProtection="1">
      <alignment horizontal="center" wrapText="1"/>
      <protection/>
    </xf>
    <xf numFmtId="49" fontId="22" fillId="0" borderId="10" xfId="64" applyNumberFormat="1" applyFont="1" applyBorder="1" applyAlignment="1" applyProtection="1">
      <alignment horizontal="center" wrapText="1"/>
      <protection/>
    </xf>
    <xf numFmtId="1" fontId="20" fillId="0" borderId="10" xfId="64" applyNumberFormat="1" applyFont="1" applyFill="1" applyBorder="1" applyAlignment="1" applyProtection="1">
      <alignment wrapText="1"/>
      <protection/>
    </xf>
    <xf numFmtId="0" fontId="21" fillId="0" borderId="10" xfId="64" applyFont="1" applyBorder="1" applyAlignment="1" applyProtection="1">
      <alignment wrapText="1"/>
      <protection/>
    </xf>
    <xf numFmtId="1" fontId="20" fillId="34" borderId="10" xfId="64" applyNumberFormat="1" applyFont="1" applyFill="1" applyBorder="1" applyAlignment="1" applyProtection="1">
      <alignment wrapText="1"/>
      <protection locked="0"/>
    </xf>
    <xf numFmtId="1" fontId="20" fillId="34" borderId="10" xfId="0" applyNumberFormat="1" applyFont="1" applyFill="1" applyBorder="1" applyAlignment="1" applyProtection="1">
      <alignment wrapText="1"/>
      <protection locked="0"/>
    </xf>
    <xf numFmtId="1" fontId="20" fillId="35" borderId="10" xfId="64" applyNumberFormat="1" applyFont="1" applyFill="1" applyBorder="1" applyAlignment="1" applyProtection="1">
      <alignment wrapText="1"/>
      <protection locked="0"/>
    </xf>
    <xf numFmtId="1" fontId="20" fillId="35" borderId="10" xfId="0" applyNumberFormat="1" applyFont="1" applyFill="1" applyBorder="1" applyAlignment="1" applyProtection="1">
      <alignment wrapText="1"/>
      <protection locked="0"/>
    </xf>
    <xf numFmtId="49" fontId="20" fillId="0" borderId="0" xfId="64" applyNumberFormat="1" applyFont="1" applyBorder="1" applyAlignment="1" applyProtection="1">
      <alignment wrapText="1"/>
      <protection/>
    </xf>
    <xf numFmtId="1" fontId="20" fillId="0" borderId="0" xfId="64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 locked="0"/>
    </xf>
    <xf numFmtId="49" fontId="21" fillId="0" borderId="0" xfId="0" applyNumberFormat="1" applyFont="1" applyAlignment="1" applyProtection="1">
      <alignment horizontal="left" vertical="top"/>
      <protection locked="0"/>
    </xf>
    <xf numFmtId="0" fontId="21" fillId="0" borderId="0" xfId="63" applyFont="1" applyFill="1" applyAlignment="1" applyProtection="1">
      <alignment horizontal="right" vertical="top" wrapText="1"/>
      <protection locked="0"/>
    </xf>
    <xf numFmtId="0" fontId="21" fillId="0" borderId="0" xfId="64" applyFont="1" applyAlignment="1" applyProtection="1">
      <alignment horizontal="center"/>
      <protection/>
    </xf>
    <xf numFmtId="0" fontId="23" fillId="0" borderId="0" xfId="66" applyFont="1" applyAlignment="1">
      <alignment wrapText="1"/>
      <protection/>
    </xf>
    <xf numFmtId="49" fontId="23" fillId="0" borderId="0" xfId="66" applyNumberFormat="1" applyFont="1" applyAlignment="1">
      <alignment horizontal="center" wrapText="1"/>
      <protection/>
    </xf>
    <xf numFmtId="0" fontId="23" fillId="0" borderId="0" xfId="66" applyFont="1">
      <alignment/>
      <protection/>
    </xf>
    <xf numFmtId="0" fontId="24" fillId="0" borderId="0" xfId="66" applyFont="1">
      <alignment/>
      <protection/>
    </xf>
    <xf numFmtId="0" fontId="24" fillId="0" borderId="0" xfId="66" applyFont="1" applyAlignment="1" applyProtection="1">
      <alignment horizontal="center" wrapText="1"/>
      <protection/>
    </xf>
    <xf numFmtId="49" fontId="24" fillId="0" borderId="0" xfId="66" applyNumberFormat="1" applyFont="1" applyAlignment="1" applyProtection="1">
      <alignment horizontal="center" wrapText="1"/>
      <protection/>
    </xf>
    <xf numFmtId="0" fontId="24" fillId="0" borderId="0" xfId="66" applyFont="1" applyAlignment="1" applyProtection="1">
      <alignment horizontal="center"/>
      <protection/>
    </xf>
    <xf numFmtId="0" fontId="23" fillId="0" borderId="0" xfId="66" applyFont="1" applyProtection="1">
      <alignment/>
      <protection/>
    </xf>
    <xf numFmtId="0" fontId="24" fillId="0" borderId="0" xfId="63" applyFont="1" applyBorder="1" applyAlignment="1" applyProtection="1">
      <alignment vertical="top" wrapText="1"/>
      <protection/>
    </xf>
    <xf numFmtId="0" fontId="23" fillId="0" borderId="0" xfId="66" applyFont="1" applyAlignment="1" applyProtection="1">
      <alignment horizontal="left"/>
      <protection/>
    </xf>
    <xf numFmtId="0" fontId="24" fillId="0" borderId="0" xfId="66" applyFont="1" applyBorder="1" applyAlignment="1" applyProtection="1">
      <alignment horizontal="left" vertical="center" wrapText="1"/>
      <protection/>
    </xf>
    <xf numFmtId="0" fontId="24" fillId="0" borderId="0" xfId="66" applyFont="1" applyAlignment="1">
      <alignment/>
      <protection/>
    </xf>
    <xf numFmtId="0" fontId="24" fillId="0" borderId="0" xfId="66" applyFont="1" applyBorder="1" applyAlignment="1" applyProtection="1">
      <alignment horizontal="left" vertical="top" wrapText="1"/>
      <protection/>
    </xf>
    <xf numFmtId="0" fontId="24" fillId="0" borderId="0" xfId="66" applyFont="1" applyProtection="1">
      <alignment/>
      <protection/>
    </xf>
    <xf numFmtId="0" fontId="24" fillId="0" borderId="0" xfId="64" applyFont="1" applyAlignment="1" applyProtection="1">
      <alignment wrapText="1"/>
      <protection/>
    </xf>
    <xf numFmtId="0" fontId="24" fillId="0" borderId="0" xfId="64" applyFont="1" applyAlignment="1" applyProtection="1">
      <alignment horizontal="right" wrapText="1"/>
      <protection/>
    </xf>
    <xf numFmtId="0" fontId="24" fillId="0" borderId="0" xfId="64" applyFont="1" applyAlignment="1">
      <alignment wrapText="1"/>
      <protection/>
    </xf>
    <xf numFmtId="0" fontId="24" fillId="0" borderId="18" xfId="66" applyFont="1" applyBorder="1" applyAlignment="1">
      <alignment horizontal="center" vertical="center" wrapText="1"/>
      <protection/>
    </xf>
    <xf numFmtId="49" fontId="24" fillId="0" borderId="18" xfId="66" applyNumberFormat="1" applyFont="1" applyBorder="1" applyAlignment="1">
      <alignment horizontal="center" vertical="center" wrapText="1"/>
      <protection/>
    </xf>
    <xf numFmtId="0" fontId="24" fillId="0" borderId="28" xfId="66" applyFont="1" applyBorder="1" applyAlignment="1">
      <alignment horizontal="center" vertical="center" wrapText="1"/>
      <protection/>
    </xf>
    <xf numFmtId="0" fontId="24" fillId="0" borderId="28" xfId="66" applyFont="1" applyBorder="1" applyAlignment="1">
      <alignment horizontal="left" vertical="center" wrapText="1"/>
      <protection/>
    </xf>
    <xf numFmtId="0" fontId="24" fillId="33" borderId="28" xfId="66" applyFont="1" applyFill="1" applyBorder="1" applyAlignment="1">
      <alignment horizontal="center" vertical="center" wrapText="1"/>
      <protection/>
    </xf>
    <xf numFmtId="0" fontId="24" fillId="0" borderId="0" xfId="66" applyFont="1" applyBorder="1" applyAlignment="1">
      <alignment horizontal="center" vertical="center" wrapText="1"/>
      <protection/>
    </xf>
    <xf numFmtId="0" fontId="24" fillId="0" borderId="0" xfId="66" applyFont="1" applyAlignment="1">
      <alignment horizontal="center" vertical="center" wrapText="1"/>
      <protection/>
    </xf>
    <xf numFmtId="0" fontId="24" fillId="0" borderId="26" xfId="66" applyFont="1" applyBorder="1" applyAlignment="1">
      <alignment horizontal="center" vertical="center" wrapText="1"/>
      <protection/>
    </xf>
    <xf numFmtId="49" fontId="24" fillId="0" borderId="26" xfId="66" applyNumberFormat="1" applyFont="1" applyBorder="1" applyAlignment="1">
      <alignment horizontal="center" vertical="center" wrapText="1"/>
      <protection/>
    </xf>
    <xf numFmtId="0" fontId="24" fillId="0" borderId="36" xfId="66" applyFont="1" applyBorder="1" applyAlignment="1">
      <alignment horizontal="center" vertical="center" wrapText="1"/>
      <protection/>
    </xf>
    <xf numFmtId="0" fontId="24" fillId="0" borderId="37" xfId="66" applyFont="1" applyBorder="1" applyAlignment="1">
      <alignment horizontal="center" vertical="center" wrapText="1"/>
      <protection/>
    </xf>
    <xf numFmtId="0" fontId="24" fillId="0" borderId="10" xfId="66" applyFont="1" applyBorder="1" applyAlignment="1">
      <alignment horizontal="center" vertical="center" wrapText="1"/>
      <protection/>
    </xf>
    <xf numFmtId="0" fontId="24" fillId="0" borderId="18" xfId="66" applyFont="1" applyBorder="1" applyAlignment="1">
      <alignment horizontal="left" vertical="center" wrapText="1"/>
      <protection/>
    </xf>
    <xf numFmtId="0" fontId="24" fillId="33" borderId="36" xfId="66" applyFont="1" applyFill="1" applyBorder="1" applyAlignment="1">
      <alignment horizontal="center" vertical="center" wrapText="1"/>
      <protection/>
    </xf>
    <xf numFmtId="0" fontId="24" fillId="0" borderId="21" xfId="66" applyFont="1" applyBorder="1" applyAlignment="1">
      <alignment horizontal="center" vertical="center" wrapText="1"/>
      <protection/>
    </xf>
    <xf numFmtId="0" fontId="23" fillId="0" borderId="21" xfId="0" applyFont="1" applyBorder="1" applyAlignment="1">
      <alignment horizontal="center" vertical="center" wrapText="1"/>
    </xf>
    <xf numFmtId="0" fontId="24" fillId="0" borderId="30" xfId="66" applyFont="1" applyBorder="1" applyAlignment="1">
      <alignment horizontal="center" vertical="center" wrapText="1"/>
      <protection/>
    </xf>
    <xf numFmtId="0" fontId="24" fillId="0" borderId="38" xfId="66" applyFont="1" applyBorder="1" applyAlignment="1">
      <alignment horizontal="center" vertical="center" wrapText="1"/>
      <protection/>
    </xf>
    <xf numFmtId="0" fontId="23" fillId="0" borderId="21" xfId="0" applyFont="1" applyBorder="1" applyAlignment="1">
      <alignment vertical="center" wrapText="1"/>
    </xf>
    <xf numFmtId="0" fontId="24" fillId="33" borderId="30" xfId="66" applyFont="1" applyFill="1" applyBorder="1" applyAlignment="1">
      <alignment horizontal="center" vertical="center" wrapText="1"/>
      <protection/>
    </xf>
    <xf numFmtId="49" fontId="24" fillId="0" borderId="30" xfId="66" applyNumberFormat="1" applyFont="1" applyBorder="1" applyAlignment="1">
      <alignment horizontal="center" vertical="center" wrapText="1"/>
      <protection/>
    </xf>
    <xf numFmtId="0" fontId="24" fillId="0" borderId="30" xfId="66" applyFont="1" applyFill="1" applyBorder="1" applyAlignment="1">
      <alignment horizontal="center" vertical="center" wrapText="1"/>
      <protection/>
    </xf>
    <xf numFmtId="49" fontId="24" fillId="0" borderId="10" xfId="66" applyNumberFormat="1" applyFont="1" applyBorder="1" applyAlignment="1">
      <alignment horizontal="center" vertical="center" wrapText="1"/>
      <protection/>
    </xf>
    <xf numFmtId="49" fontId="23" fillId="0" borderId="10" xfId="66" applyNumberFormat="1" applyFont="1" applyBorder="1" applyAlignment="1" applyProtection="1">
      <alignment horizontal="center" vertical="center" wrapText="1"/>
      <protection/>
    </xf>
    <xf numFmtId="49" fontId="23" fillId="0" borderId="10" xfId="66" applyNumberFormat="1" applyFont="1" applyBorder="1" applyAlignment="1">
      <alignment horizontal="center" vertical="center" wrapText="1"/>
      <protection/>
    </xf>
    <xf numFmtId="49" fontId="23" fillId="33" borderId="10" xfId="66" applyNumberFormat="1" applyFont="1" applyFill="1" applyBorder="1" applyAlignment="1">
      <alignment horizontal="center" vertical="center" wrapText="1"/>
      <protection/>
    </xf>
    <xf numFmtId="49" fontId="23" fillId="0" borderId="10" xfId="66" applyNumberFormat="1" applyFont="1" applyFill="1" applyBorder="1" applyAlignment="1">
      <alignment horizontal="center" vertical="center" wrapText="1"/>
      <protection/>
    </xf>
    <xf numFmtId="0" fontId="24" fillId="0" borderId="10" xfId="66" applyFont="1" applyBorder="1" applyAlignment="1">
      <alignment vertical="center" wrapText="1"/>
      <protection/>
    </xf>
    <xf numFmtId="166" fontId="23" fillId="0" borderId="10" xfId="66" applyNumberFormat="1" applyFont="1" applyFill="1" applyBorder="1" applyAlignment="1" applyProtection="1">
      <alignment vertical="center"/>
      <protection/>
    </xf>
    <xf numFmtId="1" fontId="23" fillId="37" borderId="10" xfId="0" applyNumberFormat="1" applyFont="1" applyFill="1" applyBorder="1" applyAlignment="1" applyProtection="1">
      <alignment vertical="center"/>
      <protection locked="0"/>
    </xf>
    <xf numFmtId="1" fontId="23" fillId="0" borderId="10" xfId="66" applyNumberFormat="1" applyFont="1" applyFill="1" applyBorder="1" applyAlignment="1" applyProtection="1">
      <alignment vertical="center"/>
      <protection/>
    </xf>
    <xf numFmtId="166" fontId="23" fillId="0" borderId="0" xfId="66" applyNumberFormat="1" applyFont="1" applyBorder="1" applyProtection="1">
      <alignment/>
      <protection/>
    </xf>
    <xf numFmtId="166" fontId="23" fillId="0" borderId="10" xfId="66" applyNumberFormat="1" applyFont="1" applyBorder="1" applyAlignment="1" applyProtection="1">
      <alignment vertical="center"/>
      <protection/>
    </xf>
    <xf numFmtId="0" fontId="23" fillId="0" borderId="0" xfId="66" applyFont="1" applyBorder="1" applyProtection="1">
      <alignment/>
      <protection/>
    </xf>
    <xf numFmtId="0" fontId="23" fillId="0" borderId="10" xfId="66" applyFont="1" applyBorder="1" applyAlignment="1">
      <alignment vertical="center" wrapText="1"/>
      <protection/>
    </xf>
    <xf numFmtId="1" fontId="23" fillId="37" borderId="10" xfId="66" applyNumberFormat="1" applyFont="1" applyFill="1" applyBorder="1" applyAlignment="1" applyProtection="1">
      <alignment vertical="center"/>
      <protection locked="0"/>
    </xf>
    <xf numFmtId="0" fontId="23" fillId="0" borderId="0" xfId="66" applyFont="1" applyBorder="1">
      <alignment/>
      <protection/>
    </xf>
    <xf numFmtId="166" fontId="23" fillId="0" borderId="28" xfId="66" applyNumberFormat="1" applyFont="1" applyBorder="1" applyAlignment="1" applyProtection="1">
      <alignment vertical="center"/>
      <protection/>
    </xf>
    <xf numFmtId="49" fontId="24" fillId="0" borderId="17" xfId="66" applyNumberFormat="1" applyFont="1" applyBorder="1" applyAlignment="1">
      <alignment horizontal="center" vertical="center" wrapText="1"/>
      <protection/>
    </xf>
    <xf numFmtId="1" fontId="23" fillId="33" borderId="17" xfId="66" applyNumberFormat="1" applyFont="1" applyFill="1" applyBorder="1" applyAlignment="1" applyProtection="1">
      <alignment vertical="center"/>
      <protection locked="0"/>
    </xf>
    <xf numFmtId="1" fontId="23" fillId="33" borderId="24" xfId="66" applyNumberFormat="1" applyFont="1" applyFill="1" applyBorder="1" applyAlignment="1" applyProtection="1">
      <alignment vertical="center"/>
      <protection locked="0"/>
    </xf>
    <xf numFmtId="1" fontId="23" fillId="33" borderId="35" xfId="66" applyNumberFormat="1" applyFont="1" applyFill="1" applyBorder="1" applyAlignment="1" applyProtection="1">
      <alignment vertical="center"/>
      <protection locked="0"/>
    </xf>
    <xf numFmtId="1" fontId="23" fillId="0" borderId="17" xfId="66" applyNumberFormat="1" applyFont="1" applyFill="1" applyBorder="1" applyAlignment="1" applyProtection="1">
      <alignment vertical="center"/>
      <protection locked="0"/>
    </xf>
    <xf numFmtId="1" fontId="23" fillId="0" borderId="17" xfId="66" applyNumberFormat="1" applyFont="1" applyFill="1" applyBorder="1" applyAlignment="1" applyProtection="1">
      <alignment vertical="center"/>
      <protection/>
    </xf>
    <xf numFmtId="166" fontId="23" fillId="0" borderId="30" xfId="66" applyNumberFormat="1" applyFont="1" applyBorder="1" applyAlignment="1" applyProtection="1">
      <alignment vertical="center"/>
      <protection/>
    </xf>
    <xf numFmtId="0" fontId="23" fillId="0" borderId="10" xfId="66" applyFont="1" applyBorder="1" applyAlignment="1">
      <alignment wrapText="1"/>
      <protection/>
    </xf>
    <xf numFmtId="49" fontId="23" fillId="0" borderId="10" xfId="66" applyNumberFormat="1" applyFont="1" applyBorder="1" applyAlignment="1">
      <alignment horizontal="center" wrapText="1"/>
      <protection/>
    </xf>
    <xf numFmtId="1" fontId="23" fillId="34" borderId="10" xfId="66" applyNumberFormat="1" applyFont="1" applyFill="1" applyBorder="1" applyAlignment="1" applyProtection="1">
      <alignment vertical="center"/>
      <protection locked="0"/>
    </xf>
    <xf numFmtId="1" fontId="23" fillId="34" borderId="10" xfId="0" applyNumberFormat="1" applyFont="1" applyFill="1" applyBorder="1" applyAlignment="1" applyProtection="1">
      <alignment vertical="center"/>
      <protection locked="0"/>
    </xf>
    <xf numFmtId="0" fontId="24" fillId="0" borderId="0" xfId="66" applyFont="1" applyBorder="1" applyAlignment="1" applyProtection="1">
      <alignment vertical="center" wrapText="1"/>
      <protection locked="0"/>
    </xf>
    <xf numFmtId="49" fontId="24" fillId="0" borderId="0" xfId="66" applyNumberFormat="1" applyFont="1" applyBorder="1" applyAlignment="1" applyProtection="1">
      <alignment horizontal="center" vertical="center" wrapText="1"/>
      <protection locked="0"/>
    </xf>
    <xf numFmtId="166" fontId="23" fillId="0" borderId="0" xfId="66" applyNumberFormat="1" applyFont="1" applyBorder="1" applyAlignment="1" applyProtection="1">
      <alignment vertical="center"/>
      <protection locked="0"/>
    </xf>
    <xf numFmtId="0" fontId="23" fillId="0" borderId="0" xfId="66" applyFont="1" applyBorder="1" applyProtection="1">
      <alignment/>
      <protection locked="0"/>
    </xf>
    <xf numFmtId="0" fontId="24" fillId="0" borderId="0" xfId="66" applyFont="1" applyBorder="1" applyAlignment="1" applyProtection="1">
      <alignment horizontal="left" wrapText="1"/>
      <protection locked="0"/>
    </xf>
    <xf numFmtId="49" fontId="24" fillId="0" borderId="0" xfId="66" applyNumberFormat="1" applyFont="1" applyBorder="1" applyAlignment="1" applyProtection="1">
      <alignment horizontal="center" wrapText="1"/>
      <protection locked="0"/>
    </xf>
    <xf numFmtId="0" fontId="24" fillId="0" borderId="0" xfId="66" applyFont="1" applyBorder="1" applyProtection="1">
      <alignment/>
      <protection locked="0"/>
    </xf>
    <xf numFmtId="0" fontId="23" fillId="0" borderId="0" xfId="66" applyFont="1" applyAlignment="1" applyProtection="1">
      <alignment wrapText="1"/>
      <protection locked="0"/>
    </xf>
    <xf numFmtId="49" fontId="23" fillId="0" borderId="0" xfId="66" applyNumberFormat="1" applyFont="1" applyAlignment="1" applyProtection="1">
      <alignment horizontal="center" wrapText="1"/>
      <protection locked="0"/>
    </xf>
    <xf numFmtId="0" fontId="23" fillId="0" borderId="0" xfId="66" applyFont="1" applyProtection="1">
      <alignment/>
      <protection locked="0"/>
    </xf>
    <xf numFmtId="0" fontId="25" fillId="0" borderId="0" xfId="62" applyFont="1">
      <alignment/>
      <protection/>
    </xf>
    <xf numFmtId="0" fontId="25" fillId="0" borderId="0" xfId="62" applyFont="1" applyProtection="1">
      <alignment/>
      <protection locked="0"/>
    </xf>
    <xf numFmtId="0" fontId="26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left"/>
      <protection/>
    </xf>
    <xf numFmtId="0" fontId="26" fillId="0" borderId="0" xfId="61" applyFont="1" applyAlignment="1" applyProtection="1">
      <alignment horizontal="left"/>
      <protection/>
    </xf>
    <xf numFmtId="0" fontId="25" fillId="0" borderId="0" xfId="63" applyFont="1" applyAlignment="1" applyProtection="1">
      <alignment vertical="top"/>
      <protection/>
    </xf>
    <xf numFmtId="0" fontId="25" fillId="0" borderId="0" xfId="61" applyFont="1" applyBorder="1" applyAlignment="1" applyProtection="1">
      <alignment vertical="top" wrapText="1"/>
      <protection/>
    </xf>
    <xf numFmtId="0" fontId="25" fillId="0" borderId="0" xfId="61" applyFont="1" applyBorder="1" applyAlignment="1" applyProtection="1">
      <alignment horizontal="center" vertical="top" wrapText="1"/>
      <protection/>
    </xf>
    <xf numFmtId="0" fontId="25" fillId="0" borderId="0" xfId="63" applyFont="1" applyAlignment="1" applyProtection="1">
      <alignment vertical="top" wrapText="1"/>
      <protection/>
    </xf>
    <xf numFmtId="0" fontId="25" fillId="0" borderId="0" xfId="61" applyFont="1" applyProtection="1">
      <alignment/>
      <protection/>
    </xf>
    <xf numFmtId="0" fontId="26" fillId="0" borderId="0" xfId="61" applyFont="1" applyBorder="1" applyAlignment="1" applyProtection="1">
      <alignment vertical="top" wrapText="1"/>
      <protection/>
    </xf>
    <xf numFmtId="0" fontId="26" fillId="0" borderId="0" xfId="61" applyFont="1" applyAlignment="1" applyProtection="1">
      <alignment horizontal="left" vertical="center" wrapText="1"/>
      <protection/>
    </xf>
    <xf numFmtId="0" fontId="26" fillId="0" borderId="10" xfId="61" applyFont="1" applyBorder="1" applyAlignment="1" applyProtection="1">
      <alignment horizontal="center" vertical="center" wrapText="1"/>
      <protection/>
    </xf>
    <xf numFmtId="49" fontId="26" fillId="0" borderId="10" xfId="61" applyNumberFormat="1" applyFont="1" applyBorder="1" applyAlignment="1" applyProtection="1">
      <alignment horizontal="center" vertical="center" wrapText="1"/>
      <protection/>
    </xf>
    <xf numFmtId="0" fontId="26" fillId="0" borderId="0" xfId="62" applyFont="1">
      <alignment/>
      <protection/>
    </xf>
    <xf numFmtId="0" fontId="26" fillId="0" borderId="10" xfId="61" applyFont="1" applyBorder="1" applyAlignment="1" applyProtection="1">
      <alignment horizontal="center"/>
      <protection/>
    </xf>
    <xf numFmtId="0" fontId="26" fillId="0" borderId="10" xfId="61" applyFont="1" applyBorder="1" applyAlignment="1" applyProtection="1">
      <alignment wrapText="1"/>
      <protection/>
    </xf>
    <xf numFmtId="0" fontId="26" fillId="0" borderId="10" xfId="61" applyFont="1" applyBorder="1" applyAlignment="1" applyProtection="1">
      <alignment vertical="top" wrapText="1"/>
      <protection/>
    </xf>
    <xf numFmtId="49" fontId="26" fillId="33" borderId="10" xfId="61" applyNumberFormat="1" applyFont="1" applyFill="1" applyBorder="1" applyAlignment="1" applyProtection="1">
      <alignment vertical="top" wrapText="1"/>
      <protection/>
    </xf>
    <xf numFmtId="0" fontId="25" fillId="33" borderId="10" xfId="61" applyFont="1" applyFill="1" applyBorder="1" applyAlignment="1" applyProtection="1">
      <alignment horizontal="left" vertical="center" wrapText="1"/>
      <protection/>
    </xf>
    <xf numFmtId="0" fontId="25" fillId="0" borderId="10" xfId="61" applyFont="1" applyBorder="1" applyProtection="1">
      <alignment/>
      <protection/>
    </xf>
    <xf numFmtId="49" fontId="25" fillId="0" borderId="10" xfId="61" applyNumberFormat="1" applyFont="1" applyBorder="1" applyAlignment="1" applyProtection="1">
      <alignment horizontal="center" vertical="center" wrapText="1"/>
      <protection/>
    </xf>
    <xf numFmtId="1" fontId="25" fillId="34" borderId="10" xfId="61" applyNumberFormat="1" applyFont="1" applyFill="1" applyBorder="1" applyAlignment="1" applyProtection="1">
      <alignment vertical="center" wrapText="1"/>
      <protection locked="0"/>
    </xf>
    <xf numFmtId="1" fontId="25" fillId="34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61" applyFont="1" applyFill="1" applyBorder="1" applyAlignment="1" applyProtection="1">
      <alignment horizontal="center" vertical="center" wrapText="1"/>
      <protection/>
    </xf>
    <xf numFmtId="1" fontId="2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62" applyFont="1" applyProtection="1">
      <alignment/>
      <protection/>
    </xf>
    <xf numFmtId="0" fontId="25" fillId="0" borderId="10" xfId="61" applyFont="1" applyBorder="1" applyAlignment="1" applyProtection="1">
      <alignment/>
      <protection/>
    </xf>
    <xf numFmtId="0" fontId="25" fillId="0" borderId="10" xfId="61" applyFont="1" applyBorder="1" applyAlignment="1" applyProtection="1">
      <alignment wrapText="1"/>
      <protection/>
    </xf>
    <xf numFmtId="49" fontId="25" fillId="0" borderId="10" xfId="61" applyNumberFormat="1" applyFont="1" applyBorder="1" applyAlignment="1" applyProtection="1">
      <alignment horizontal="center" vertical="center"/>
      <protection/>
    </xf>
    <xf numFmtId="1" fontId="25" fillId="34" borderId="10" xfId="61" applyNumberFormat="1" applyFont="1" applyFill="1" applyBorder="1" applyAlignment="1" applyProtection="1">
      <alignment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 locked="0"/>
    </xf>
    <xf numFmtId="1" fontId="25" fillId="34" borderId="10" xfId="61" applyNumberFormat="1" applyFont="1" applyFill="1" applyBorder="1" applyAlignment="1" applyProtection="1">
      <alignment horizontal="center" vertical="center"/>
      <protection locked="0"/>
    </xf>
    <xf numFmtId="1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62" applyFont="1" applyAlignment="1" applyProtection="1">
      <alignment/>
      <protection/>
    </xf>
    <xf numFmtId="0" fontId="25" fillId="0" borderId="0" xfId="62" applyFont="1" applyAlignment="1">
      <alignment/>
      <protection/>
    </xf>
    <xf numFmtId="0" fontId="25" fillId="0" borderId="10" xfId="61" applyFont="1" applyBorder="1" applyAlignment="1" applyProtection="1">
      <alignment vertical="center" wrapText="1"/>
      <protection/>
    </xf>
    <xf numFmtId="0" fontId="27" fillId="0" borderId="10" xfId="61" applyFont="1" applyBorder="1" applyAlignment="1" applyProtection="1">
      <alignment horizontal="right"/>
      <protection/>
    </xf>
    <xf numFmtId="49" fontId="27" fillId="0" borderId="10" xfId="61" applyNumberFormat="1" applyFont="1" applyBorder="1" applyAlignment="1" applyProtection="1">
      <alignment horizontal="center" vertical="center" wrapText="1"/>
      <protection/>
    </xf>
    <xf numFmtId="1" fontId="27" fillId="0" borderId="10" xfId="61" applyNumberFormat="1" applyFont="1" applyBorder="1" applyAlignment="1" applyProtection="1">
      <alignment vertical="center" wrapText="1"/>
      <protection/>
    </xf>
    <xf numFmtId="1" fontId="27" fillId="0" borderId="10" xfId="61" applyNumberFormat="1" applyFont="1" applyBorder="1" applyAlignment="1" applyProtection="1">
      <alignment horizontal="center" vertical="center" wrapText="1"/>
      <protection/>
    </xf>
    <xf numFmtId="0" fontId="27" fillId="0" borderId="10" xfId="61" applyFont="1" applyBorder="1" applyAlignment="1" applyProtection="1">
      <alignment horizontal="center" vertical="center" wrapText="1"/>
      <protection/>
    </xf>
    <xf numFmtId="0" fontId="26" fillId="0" borderId="10" xfId="61" applyFont="1" applyBorder="1" applyProtection="1">
      <alignment/>
      <protection/>
    </xf>
    <xf numFmtId="0" fontId="26" fillId="0" borderId="10" xfId="61" applyFont="1" applyBorder="1" applyAlignment="1" applyProtection="1">
      <alignment horizontal="left"/>
      <protection/>
    </xf>
    <xf numFmtId="1" fontId="27" fillId="34" borderId="10" xfId="61" applyNumberFormat="1" applyFont="1" applyFill="1" applyBorder="1" applyAlignment="1" applyProtection="1">
      <alignment vertical="center" wrapText="1"/>
      <protection locked="0"/>
    </xf>
    <xf numFmtId="1" fontId="27" fillId="34" borderId="10" xfId="0" applyNumberFormat="1" applyFont="1" applyFill="1" applyBorder="1" applyAlignment="1" applyProtection="1">
      <alignment vertical="center" wrapText="1"/>
      <protection locked="0"/>
    </xf>
    <xf numFmtId="1" fontId="27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2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1" applyFont="1" applyBorder="1" applyAlignment="1" applyProtection="1">
      <alignment horizontal="left" vertical="center" wrapText="1"/>
      <protection/>
    </xf>
    <xf numFmtId="1" fontId="25" fillId="0" borderId="10" xfId="61" applyNumberFormat="1" applyFont="1" applyBorder="1" applyAlignment="1" applyProtection="1">
      <alignment vertical="center" wrapText="1"/>
      <protection/>
    </xf>
    <xf numFmtId="1" fontId="25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10" xfId="61" applyFont="1" applyBorder="1" applyAlignment="1" applyProtection="1">
      <alignment horizontal="left" vertical="center" wrapText="1"/>
      <protection/>
    </xf>
    <xf numFmtId="49" fontId="27" fillId="0" borderId="28" xfId="61" applyNumberFormat="1" applyFont="1" applyBorder="1" applyAlignment="1" applyProtection="1">
      <alignment horizontal="center" vertical="center" wrapText="1"/>
      <protection/>
    </xf>
    <xf numFmtId="1" fontId="27" fillId="0" borderId="28" xfId="61" applyNumberFormat="1" applyFont="1" applyBorder="1" applyAlignment="1" applyProtection="1">
      <alignment vertical="center" wrapText="1"/>
      <protection/>
    </xf>
    <xf numFmtId="0" fontId="27" fillId="0" borderId="28" xfId="61" applyFont="1" applyBorder="1" applyAlignment="1" applyProtection="1">
      <alignment vertical="center" wrapText="1"/>
      <protection/>
    </xf>
    <xf numFmtId="0" fontId="25" fillId="0" borderId="28" xfId="61" applyFont="1" applyFill="1" applyBorder="1" applyAlignment="1" applyProtection="1">
      <alignment horizontal="center" vertical="center" wrapText="1"/>
      <protection/>
    </xf>
    <xf numFmtId="0" fontId="27" fillId="0" borderId="28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vertical="top" wrapText="1"/>
      <protection/>
    </xf>
    <xf numFmtId="49" fontId="25" fillId="33" borderId="17" xfId="61" applyNumberFormat="1" applyFont="1" applyFill="1" applyBorder="1" applyAlignment="1" applyProtection="1">
      <alignment horizontal="center" vertical="center" wrapText="1"/>
      <protection/>
    </xf>
    <xf numFmtId="1" fontId="25" fillId="33" borderId="24" xfId="61" applyNumberFormat="1" applyFont="1" applyFill="1" applyBorder="1" applyAlignment="1" applyProtection="1">
      <alignment vertical="center" wrapText="1"/>
      <protection/>
    </xf>
    <xf numFmtId="1" fontId="25" fillId="33" borderId="24" xfId="61" applyNumberFormat="1" applyFont="1" applyFill="1" applyBorder="1" applyAlignment="1" applyProtection="1">
      <alignment horizontal="center" vertical="center" wrapText="1"/>
      <protection/>
    </xf>
    <xf numFmtId="1" fontId="25" fillId="33" borderId="24" xfId="61" applyNumberFormat="1" applyFont="1" applyFill="1" applyBorder="1" applyAlignment="1" applyProtection="1">
      <alignment horizontal="left" vertical="center" wrapText="1"/>
      <protection/>
    </xf>
    <xf numFmtId="1" fontId="25" fillId="33" borderId="35" xfId="61" applyNumberFormat="1" applyFont="1" applyFill="1" applyBorder="1" applyAlignment="1" applyProtection="1">
      <alignment horizontal="center" vertical="center" wrapText="1"/>
      <protection/>
    </xf>
    <xf numFmtId="0" fontId="28" fillId="0" borderId="10" xfId="61" applyFont="1" applyBorder="1" applyAlignment="1" applyProtection="1">
      <alignment vertical="top" wrapText="1"/>
      <protection/>
    </xf>
    <xf numFmtId="49" fontId="25" fillId="0" borderId="30" xfId="61" applyNumberFormat="1" applyFont="1" applyBorder="1" applyAlignment="1" applyProtection="1">
      <alignment horizontal="center" vertical="center" wrapText="1"/>
      <protection/>
    </xf>
    <xf numFmtId="0" fontId="25" fillId="0" borderId="30" xfId="61" applyFont="1" applyBorder="1" applyAlignment="1" applyProtection="1">
      <alignment vertical="center" wrapText="1"/>
      <protection/>
    </xf>
    <xf numFmtId="0" fontId="25" fillId="0" borderId="30" xfId="61" applyFont="1" applyFill="1" applyBorder="1" applyAlignment="1" applyProtection="1">
      <alignment horizontal="center" vertical="center" wrapText="1"/>
      <protection/>
    </xf>
    <xf numFmtId="0" fontId="25" fillId="0" borderId="30" xfId="61" applyFont="1" applyBorder="1" applyAlignment="1" applyProtection="1">
      <alignment horizontal="center" vertical="center" wrapText="1"/>
      <protection/>
    </xf>
    <xf numFmtId="1" fontId="25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25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61" applyFont="1" applyBorder="1" applyAlignment="1" applyProtection="1">
      <alignment horizontal="center" vertical="center" wrapText="1"/>
      <protection/>
    </xf>
    <xf numFmtId="0" fontId="25" fillId="0" borderId="10" xfId="61" applyFont="1" applyBorder="1" applyAlignment="1" applyProtection="1">
      <alignment vertical="top" wrapText="1"/>
      <protection/>
    </xf>
    <xf numFmtId="0" fontId="27" fillId="0" borderId="10" xfId="61" applyFont="1" applyBorder="1" applyAlignment="1" applyProtection="1">
      <alignment vertical="center" wrapText="1"/>
      <protection/>
    </xf>
    <xf numFmtId="1" fontId="25" fillId="37" borderId="10" xfId="61" applyNumberFormat="1" applyFont="1" applyFill="1" applyBorder="1" applyAlignment="1" applyProtection="1">
      <alignment vertical="center" wrapText="1"/>
      <protection locked="0"/>
    </xf>
    <xf numFmtId="1" fontId="25" fillId="37" borderId="10" xfId="0" applyNumberFormat="1" applyFont="1" applyFill="1" applyBorder="1" applyAlignment="1" applyProtection="1">
      <alignment vertical="center" wrapText="1"/>
      <protection locked="0"/>
    </xf>
    <xf numFmtId="0" fontId="29" fillId="0" borderId="0" xfId="62" applyFont="1" applyProtection="1">
      <alignment/>
      <protection/>
    </xf>
    <xf numFmtId="0" fontId="29" fillId="0" borderId="0" xfId="62" applyFont="1">
      <alignment/>
      <protection/>
    </xf>
    <xf numFmtId="1" fontId="26" fillId="0" borderId="10" xfId="61" applyNumberFormat="1" applyFont="1" applyBorder="1" applyAlignment="1" applyProtection="1">
      <alignment vertical="center" wrapText="1"/>
      <protection/>
    </xf>
    <xf numFmtId="0" fontId="25" fillId="0" borderId="0" xfId="61" applyFont="1" applyProtection="1">
      <alignment/>
      <protection locked="0"/>
    </xf>
    <xf numFmtId="1" fontId="25" fillId="0" borderId="0" xfId="61" applyNumberFormat="1" applyFont="1" applyAlignment="1" applyProtection="1">
      <alignment vertical="center" wrapText="1"/>
      <protection locked="0"/>
    </xf>
    <xf numFmtId="1" fontId="25" fillId="0" borderId="0" xfId="61" applyNumberFormat="1" applyFont="1" applyAlignment="1" applyProtection="1">
      <alignment horizontal="left" vertical="center" wrapText="1"/>
      <protection locked="0"/>
    </xf>
    <xf numFmtId="0" fontId="25" fillId="0" borderId="0" xfId="61" applyFont="1" applyAlignment="1" applyProtection="1">
      <alignment vertical="center" wrapText="1"/>
      <protection locked="0"/>
    </xf>
    <xf numFmtId="0" fontId="25" fillId="0" borderId="0" xfId="61" applyFont="1" applyAlignment="1" applyProtection="1">
      <alignment horizontal="left" vertical="center" wrapText="1"/>
      <protection locked="0"/>
    </xf>
    <xf numFmtId="0" fontId="26" fillId="0" borderId="0" xfId="61" applyFont="1" applyProtection="1">
      <alignment/>
      <protection locked="0"/>
    </xf>
    <xf numFmtId="0" fontId="25" fillId="0" borderId="0" xfId="61" applyFont="1" applyAlignment="1" applyProtection="1">
      <alignment/>
      <protection locked="0"/>
    </xf>
    <xf numFmtId="0" fontId="25" fillId="0" borderId="0" xfId="62" applyFont="1" applyAlignment="1" applyProtection="1">
      <alignment/>
      <protection locked="0"/>
    </xf>
    <xf numFmtId="49" fontId="25" fillId="0" borderId="0" xfId="62" applyNumberFormat="1" applyFont="1">
      <alignment/>
      <protection/>
    </xf>
    <xf numFmtId="49" fontId="26" fillId="0" borderId="0" xfId="58" applyNumberFormat="1" applyFont="1" applyBorder="1" applyAlignment="1" applyProtection="1">
      <alignment horizontal="center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61" applyFont="1" applyAlignment="1" applyProtection="1">
      <alignment horizontal="left" vertical="top" wrapText="1"/>
      <protection/>
    </xf>
    <xf numFmtId="1" fontId="25" fillId="0" borderId="0" xfId="62" applyNumberFormat="1" applyFont="1" applyProtection="1">
      <alignment/>
      <protection locked="0"/>
    </xf>
    <xf numFmtId="0" fontId="25" fillId="0" borderId="0" xfId="61" applyFont="1" applyAlignment="1">
      <alignment horizontal="center"/>
      <protection/>
    </xf>
    <xf numFmtId="1" fontId="26" fillId="0" borderId="0" xfId="61" applyNumberFormat="1" applyFont="1" applyBorder="1" applyAlignment="1" applyProtection="1">
      <alignment vertical="top" wrapText="1"/>
      <protection/>
    </xf>
    <xf numFmtId="1" fontId="25" fillId="0" borderId="0" xfId="61" applyNumberFormat="1" applyFont="1" applyBorder="1" applyAlignment="1" applyProtection="1">
      <alignment vertical="top" wrapText="1"/>
      <protection locked="0"/>
    </xf>
    <xf numFmtId="1" fontId="25" fillId="0" borderId="0" xfId="61" applyNumberFormat="1" applyFont="1" applyBorder="1" applyAlignment="1">
      <alignment vertical="top" wrapText="1"/>
      <protection/>
    </xf>
    <xf numFmtId="0" fontId="26" fillId="0" borderId="0" xfId="58" applyFont="1" applyAlignment="1" applyProtection="1">
      <alignment horizontal="left" vertical="center" wrapText="1"/>
      <protection/>
    </xf>
    <xf numFmtId="49" fontId="26" fillId="0" borderId="0" xfId="58" applyNumberFormat="1" applyFont="1" applyAlignment="1" applyProtection="1">
      <alignment horizontal="left" vertical="center" wrapText="1"/>
      <protection/>
    </xf>
    <xf numFmtId="1" fontId="25" fillId="0" borderId="0" xfId="58" applyNumberFormat="1" applyFont="1" applyAlignment="1" applyProtection="1">
      <alignment horizontal="left" vertical="center" wrapText="1"/>
      <protection/>
    </xf>
    <xf numFmtId="0" fontId="26" fillId="0" borderId="0" xfId="58" applyFont="1" applyProtection="1">
      <alignment/>
      <protection/>
    </xf>
    <xf numFmtId="0" fontId="26" fillId="0" borderId="17" xfId="58" applyFont="1" applyBorder="1" applyAlignment="1" applyProtection="1">
      <alignment horizontal="center" vertical="center" wrapText="1"/>
      <protection/>
    </xf>
    <xf numFmtId="49" fontId="26" fillId="0" borderId="28" xfId="58" applyNumberFormat="1" applyFont="1" applyBorder="1" applyAlignment="1" applyProtection="1">
      <alignment horizontal="center" vertical="center" wrapText="1"/>
      <protection/>
    </xf>
    <xf numFmtId="1" fontId="26" fillId="0" borderId="35" xfId="58" applyNumberFormat="1" applyFont="1" applyBorder="1" applyAlignment="1" applyProtection="1">
      <alignment horizontal="center" vertical="center" wrapText="1"/>
      <protection/>
    </xf>
    <xf numFmtId="0" fontId="26" fillId="0" borderId="10" xfId="58" applyFont="1" applyBorder="1" applyAlignment="1" applyProtection="1">
      <alignment horizontal="center" vertical="center" wrapText="1"/>
      <protection/>
    </xf>
    <xf numFmtId="0" fontId="26" fillId="0" borderId="0" xfId="58" applyFont="1" applyBorder="1" applyProtection="1">
      <alignment/>
      <protection/>
    </xf>
    <xf numFmtId="0" fontId="26" fillId="0" borderId="0" xfId="62" applyFont="1" applyProtection="1">
      <alignment/>
      <protection/>
    </xf>
    <xf numFmtId="49" fontId="26" fillId="0" borderId="30" xfId="58" applyNumberFormat="1" applyFont="1" applyBorder="1" applyAlignment="1" applyProtection="1">
      <alignment horizontal="center" vertical="center" wrapText="1"/>
      <protection/>
    </xf>
    <xf numFmtId="0" fontId="26" fillId="0" borderId="10" xfId="58" applyFont="1" applyBorder="1" applyAlignment="1" applyProtection="1">
      <alignment horizontal="left" vertical="center" wrapText="1"/>
      <protection/>
    </xf>
    <xf numFmtId="0" fontId="26" fillId="0" borderId="10" xfId="58" applyFont="1" applyBorder="1" applyProtection="1">
      <alignment/>
      <protection/>
    </xf>
    <xf numFmtId="49" fontId="27" fillId="0" borderId="10" xfId="58" applyNumberFormat="1" applyFont="1" applyBorder="1" applyAlignment="1" applyProtection="1">
      <alignment horizontal="center" vertical="center" wrapText="1"/>
      <protection/>
    </xf>
    <xf numFmtId="1" fontId="25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25" fillId="0" borderId="10" xfId="58" applyNumberFormat="1" applyFont="1" applyFill="1" applyBorder="1" applyAlignment="1" applyProtection="1">
      <alignment horizontal="center" vertical="center" wrapText="1"/>
      <protection/>
    </xf>
    <xf numFmtId="0" fontId="25" fillId="0" borderId="0" xfId="58" applyFont="1" applyBorder="1" applyProtection="1">
      <alignment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1" fontId="25" fillId="0" borderId="10" xfId="58" applyNumberFormat="1" applyFont="1" applyBorder="1" applyAlignment="1" applyProtection="1">
      <alignment horizontal="right" vertical="center" wrapText="1"/>
      <protection/>
    </xf>
    <xf numFmtId="0" fontId="25" fillId="0" borderId="10" xfId="58" applyFont="1" applyBorder="1" applyAlignment="1" applyProtection="1">
      <alignment horizontal="left" vertical="center" wrapText="1"/>
      <protection/>
    </xf>
    <xf numFmtId="49" fontId="25" fillId="0" borderId="10" xfId="58" applyNumberFormat="1" applyFont="1" applyBorder="1" applyAlignment="1" applyProtection="1">
      <alignment horizontal="center" vertical="center" wrapText="1"/>
      <protection/>
    </xf>
    <xf numFmtId="1" fontId="25" fillId="0" borderId="10" xfId="58" applyNumberFormat="1" applyFont="1" applyFill="1" applyBorder="1" applyAlignment="1" applyProtection="1">
      <alignment horizontal="right" vertical="center" wrapText="1"/>
      <protection/>
    </xf>
    <xf numFmtId="0" fontId="27" fillId="0" borderId="10" xfId="58" applyFont="1" applyBorder="1" applyAlignment="1" applyProtection="1">
      <alignment horizontal="right" vertical="center" wrapText="1"/>
      <protection/>
    </xf>
    <xf numFmtId="1" fontId="25" fillId="0" borderId="10" xfId="58" applyNumberFormat="1" applyFont="1" applyBorder="1" applyAlignment="1" applyProtection="1">
      <alignment horizontal="center" vertical="center" wrapText="1"/>
      <protection/>
    </xf>
    <xf numFmtId="49" fontId="26" fillId="0" borderId="10" xfId="58" applyNumberFormat="1" applyFont="1" applyBorder="1" applyAlignment="1" applyProtection="1">
      <alignment horizontal="left" vertical="center" wrapText="1"/>
      <protection/>
    </xf>
    <xf numFmtId="0" fontId="25" fillId="0" borderId="10" xfId="58" applyFont="1" applyFill="1" applyBorder="1" applyAlignment="1" applyProtection="1">
      <alignment horizontal="right" vertical="center" wrapText="1"/>
      <protection/>
    </xf>
    <xf numFmtId="0" fontId="25" fillId="0" borderId="10" xfId="58" applyFont="1" applyFill="1" applyBorder="1" applyAlignment="1" applyProtection="1">
      <alignment horizontal="center" vertical="center" wrapText="1"/>
      <protection/>
    </xf>
    <xf numFmtId="0" fontId="25" fillId="0" borderId="10" xfId="58" applyFont="1" applyBorder="1" applyAlignment="1" applyProtection="1">
      <alignment horizontal="right" vertical="center" wrapText="1"/>
      <protection/>
    </xf>
    <xf numFmtId="0" fontId="26" fillId="0" borderId="0" xfId="58" applyFont="1" applyBorder="1" applyAlignment="1" applyProtection="1">
      <alignment horizontal="left" vertical="center" wrapText="1"/>
      <protection/>
    </xf>
    <xf numFmtId="49" fontId="26" fillId="0" borderId="0" xfId="58" applyNumberFormat="1" applyFont="1" applyBorder="1" applyAlignment="1" applyProtection="1">
      <alignment horizontal="left" vertical="center" wrapText="1"/>
      <protection/>
    </xf>
    <xf numFmtId="0" fontId="25" fillId="0" borderId="0" xfId="58" applyFont="1" applyBorder="1" applyAlignment="1" applyProtection="1">
      <alignment horizontal="right" vertical="center" wrapText="1"/>
      <protection/>
    </xf>
    <xf numFmtId="0" fontId="25" fillId="0" borderId="0" xfId="62" applyFont="1" applyBorder="1">
      <alignment/>
      <protection/>
    </xf>
    <xf numFmtId="0" fontId="25" fillId="0" borderId="0" xfId="58" applyFont="1" applyBorder="1" applyAlignment="1" applyProtection="1">
      <alignment horizontal="left" vertical="center" wrapText="1"/>
      <protection/>
    </xf>
    <xf numFmtId="0" fontId="26" fillId="0" borderId="35" xfId="58" applyFont="1" applyBorder="1" applyAlignment="1" applyProtection="1">
      <alignment horizontal="center" vertical="center" wrapText="1"/>
      <protection/>
    </xf>
    <xf numFmtId="0" fontId="26" fillId="0" borderId="10" xfId="58" applyFont="1" applyBorder="1" applyAlignment="1" applyProtection="1">
      <alignment horizontal="center"/>
      <protection/>
    </xf>
    <xf numFmtId="0" fontId="25" fillId="0" borderId="10" xfId="58" applyFont="1" applyBorder="1" applyAlignment="1" applyProtection="1">
      <alignment horizontal="right"/>
      <protection/>
    </xf>
    <xf numFmtId="0" fontId="25" fillId="0" borderId="10" xfId="58" applyFont="1" applyBorder="1" applyAlignment="1" applyProtection="1">
      <alignment vertical="center" wrapText="1"/>
      <protection/>
    </xf>
    <xf numFmtId="1" fontId="25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25" fillId="35" borderId="10" xfId="0" applyNumberFormat="1" applyFont="1" applyFill="1" applyBorder="1" applyAlignment="1" applyProtection="1">
      <alignment horizontal="right" vertical="center" wrapText="1"/>
      <protection locked="0"/>
    </xf>
    <xf numFmtId="1" fontId="25" fillId="34" borderId="10" xfId="58" applyNumberFormat="1" applyFont="1" applyFill="1" applyBorder="1" applyAlignment="1" applyProtection="1">
      <alignment horizontal="right"/>
      <protection locked="0"/>
    </xf>
    <xf numFmtId="1" fontId="25" fillId="35" borderId="10" xfId="58" applyNumberFormat="1" applyFont="1" applyFill="1" applyBorder="1" applyAlignment="1" applyProtection="1">
      <alignment horizontal="right"/>
      <protection locked="0"/>
    </xf>
    <xf numFmtId="1" fontId="25" fillId="0" borderId="10" xfId="58" applyNumberFormat="1" applyFont="1" applyBorder="1" applyAlignment="1" applyProtection="1">
      <alignment horizontal="right"/>
      <protection/>
    </xf>
    <xf numFmtId="49" fontId="28" fillId="0" borderId="10" xfId="58" applyNumberFormat="1" applyFont="1" applyBorder="1" applyAlignment="1" applyProtection="1">
      <alignment horizontal="center" vertical="center" wrapText="1"/>
      <protection/>
    </xf>
    <xf numFmtId="1" fontId="25" fillId="34" borderId="10" xfId="0" applyNumberFormat="1" applyFont="1" applyFill="1" applyBorder="1" applyAlignment="1" applyProtection="1">
      <alignment horizontal="right"/>
      <protection locked="0"/>
    </xf>
    <xf numFmtId="49" fontId="25" fillId="0" borderId="0" xfId="58" applyNumberFormat="1" applyFont="1" applyBorder="1" applyAlignment="1" applyProtection="1">
      <alignment horizontal="center" vertical="center" wrapText="1"/>
      <protection/>
    </xf>
    <xf numFmtId="1" fontId="25" fillId="0" borderId="0" xfId="58" applyNumberFormat="1" applyFont="1" applyBorder="1" applyAlignment="1" applyProtection="1">
      <alignment horizontal="left" vertical="center" wrapText="1"/>
      <protection/>
    </xf>
    <xf numFmtId="1" fontId="25" fillId="0" borderId="0" xfId="58" applyNumberFormat="1" applyFont="1" applyBorder="1" applyProtection="1">
      <alignment/>
      <protection/>
    </xf>
    <xf numFmtId="0" fontId="26" fillId="0" borderId="0" xfId="58" applyFont="1" applyBorder="1" applyAlignment="1" applyProtection="1">
      <alignment horizontal="center"/>
      <protection/>
    </xf>
    <xf numFmtId="0" fontId="26" fillId="0" borderId="0" xfId="62" applyFont="1" applyAlignment="1" applyProtection="1">
      <alignment horizontal="center"/>
      <protection/>
    </xf>
    <xf numFmtId="0" fontId="26" fillId="0" borderId="0" xfId="62" applyFont="1" applyAlignment="1">
      <alignment horizontal="center"/>
      <protection/>
    </xf>
    <xf numFmtId="1" fontId="25" fillId="0" borderId="10" xfId="58" applyNumberFormat="1" applyFont="1" applyFill="1" applyBorder="1" applyAlignment="1" applyProtection="1">
      <alignment horizontal="right"/>
      <protection/>
    </xf>
    <xf numFmtId="0" fontId="27" fillId="0" borderId="10" xfId="58" applyFont="1" applyBorder="1" applyAlignment="1" applyProtection="1">
      <alignment horizontal="left" vertical="center" wrapText="1"/>
      <protection/>
    </xf>
    <xf numFmtId="0" fontId="27" fillId="0" borderId="0" xfId="58" applyFont="1" applyBorder="1" applyAlignment="1" applyProtection="1">
      <alignment horizontal="left" vertical="center" wrapText="1"/>
      <protection/>
    </xf>
    <xf numFmtId="49" fontId="27" fillId="0" borderId="0" xfId="58" applyNumberFormat="1" applyFont="1" applyBorder="1" applyAlignment="1" applyProtection="1">
      <alignment horizontal="left" vertical="center" wrapText="1"/>
      <protection/>
    </xf>
    <xf numFmtId="0" fontId="25" fillId="0" borderId="0" xfId="58" applyFont="1" applyAlignment="1" applyProtection="1">
      <alignment horizontal="left" vertical="center" wrapText="1"/>
      <protection locked="0"/>
    </xf>
    <xf numFmtId="49" fontId="25" fillId="0" borderId="0" xfId="58" applyNumberFormat="1" applyFont="1" applyAlignment="1" applyProtection="1">
      <alignment horizontal="left" vertical="center" wrapText="1"/>
      <protection locked="0"/>
    </xf>
    <xf numFmtId="0" fontId="25" fillId="0" borderId="0" xfId="58" applyFont="1" applyProtection="1">
      <alignment/>
      <protection locked="0"/>
    </xf>
    <xf numFmtId="49" fontId="25" fillId="0" borderId="0" xfId="62" applyNumberFormat="1" applyFont="1" applyProtection="1">
      <alignment/>
      <protection locked="0"/>
    </xf>
    <xf numFmtId="49" fontId="25" fillId="0" borderId="0" xfId="62" applyNumberFormat="1" applyFont="1" applyProtection="1">
      <alignment/>
      <protection/>
    </xf>
    <xf numFmtId="0" fontId="25" fillId="0" borderId="0" xfId="59" applyFont="1" applyAlignment="1" applyProtection="1">
      <alignment vertical="center" wrapText="1"/>
      <protection locked="0"/>
    </xf>
    <xf numFmtId="49" fontId="25" fillId="0" borderId="0" xfId="59" applyNumberFormat="1" applyFont="1" applyAlignment="1" applyProtection="1">
      <alignment vertical="center" wrapText="1"/>
      <protection locked="0"/>
    </xf>
    <xf numFmtId="0" fontId="26" fillId="0" borderId="0" xfId="59" applyFont="1" applyAlignment="1" applyProtection="1">
      <alignment vertical="center" wrapText="1"/>
      <protection locked="0"/>
    </xf>
    <xf numFmtId="0" fontId="26" fillId="0" borderId="0" xfId="59" applyFont="1" applyProtection="1">
      <alignment/>
      <protection locked="0"/>
    </xf>
    <xf numFmtId="0" fontId="26" fillId="0" borderId="0" xfId="61" applyFont="1" applyAlignment="1" applyProtection="1">
      <alignment vertical="top" wrapText="1"/>
      <protection/>
    </xf>
    <xf numFmtId="49" fontId="26" fillId="0" borderId="0" xfId="61" applyNumberFormat="1" applyFont="1" applyBorder="1" applyAlignment="1" applyProtection="1">
      <alignment vertical="top" wrapText="1"/>
      <protection/>
    </xf>
    <xf numFmtId="0" fontId="26" fillId="0" borderId="17" xfId="59" applyFont="1" applyBorder="1" applyAlignment="1" applyProtection="1">
      <alignment horizontal="center" vertical="center" wrapText="1"/>
      <protection/>
    </xf>
    <xf numFmtId="49" fontId="26" fillId="0" borderId="28" xfId="59" applyNumberFormat="1" applyFont="1" applyBorder="1" applyAlignment="1" applyProtection="1">
      <alignment horizontal="center" vertical="center" wrapText="1"/>
      <protection/>
    </xf>
    <xf numFmtId="0" fontId="26" fillId="0" borderId="10" xfId="59" applyFont="1" applyBorder="1" applyAlignment="1" applyProtection="1">
      <alignment horizontal="center" vertical="center" wrapText="1"/>
      <protection/>
    </xf>
    <xf numFmtId="0" fontId="26" fillId="0" borderId="0" xfId="62" applyFont="1" applyBorder="1" applyProtection="1">
      <alignment/>
      <protection/>
    </xf>
    <xf numFmtId="49" fontId="26" fillId="0" borderId="36" xfId="59" applyNumberFormat="1" applyFont="1" applyBorder="1" applyAlignment="1" applyProtection="1">
      <alignment horizontal="center" vertical="center" wrapText="1"/>
      <protection/>
    </xf>
    <xf numFmtId="0" fontId="26" fillId="0" borderId="28" xfId="59" applyFont="1" applyBorder="1" applyAlignment="1" applyProtection="1">
      <alignment horizontal="center" vertical="center" wrapText="1"/>
      <protection/>
    </xf>
    <xf numFmtId="0" fontId="26" fillId="0" borderId="35" xfId="59" applyFont="1" applyBorder="1" applyAlignment="1" applyProtection="1">
      <alignment horizontal="center" vertical="center" wrapText="1"/>
      <protection/>
    </xf>
    <xf numFmtId="168" fontId="26" fillId="0" borderId="10" xfId="44" applyFont="1" applyFill="1" applyBorder="1" applyAlignment="1" applyProtection="1">
      <alignment horizontal="center" vertical="center" wrapText="1"/>
      <protection/>
    </xf>
    <xf numFmtId="49" fontId="26" fillId="0" borderId="30" xfId="59" applyNumberFormat="1" applyFont="1" applyBorder="1" applyAlignment="1" applyProtection="1">
      <alignment horizontal="center" vertical="center" wrapText="1"/>
      <protection/>
    </xf>
    <xf numFmtId="0" fontId="26" fillId="0" borderId="30" xfId="59" applyFont="1" applyBorder="1" applyAlignment="1" applyProtection="1">
      <alignment horizontal="center" vertical="center" wrapText="1"/>
      <protection/>
    </xf>
    <xf numFmtId="0" fontId="25" fillId="0" borderId="10" xfId="59" applyFont="1" applyBorder="1" applyAlignment="1" applyProtection="1">
      <alignment horizontal="center" vertical="center" wrapText="1"/>
      <protection/>
    </xf>
    <xf numFmtId="49" fontId="25" fillId="0" borderId="30" xfId="59" applyNumberFormat="1" applyFont="1" applyBorder="1" applyAlignment="1" applyProtection="1">
      <alignment horizontal="center" vertical="center" wrapText="1"/>
      <protection/>
    </xf>
    <xf numFmtId="0" fontId="25" fillId="0" borderId="3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0" fontId="26" fillId="0" borderId="10" xfId="59" applyFont="1" applyBorder="1" applyAlignment="1" applyProtection="1">
      <alignment horizontal="left" vertical="center" wrapText="1"/>
      <protection/>
    </xf>
    <xf numFmtId="49" fontId="26" fillId="0" borderId="10" xfId="59" applyNumberFormat="1" applyFont="1" applyBorder="1" applyAlignment="1" applyProtection="1">
      <alignment horizontal="left" vertical="center" wrapText="1"/>
      <protection/>
    </xf>
    <xf numFmtId="0" fontId="25" fillId="0" borderId="10" xfId="59" applyFont="1" applyBorder="1" applyAlignment="1" applyProtection="1">
      <alignment horizontal="left" vertical="center" wrapText="1"/>
      <protection/>
    </xf>
    <xf numFmtId="49" fontId="25" fillId="0" borderId="10" xfId="59" applyNumberFormat="1" applyFont="1" applyBorder="1" applyAlignment="1" applyProtection="1">
      <alignment horizontal="center" vertical="center" wrapText="1"/>
      <protection/>
    </xf>
    <xf numFmtId="1" fontId="25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25" fillId="0" borderId="10" xfId="59" applyNumberFormat="1" applyFont="1" applyBorder="1" applyAlignment="1" applyProtection="1">
      <alignment horizontal="center" vertical="center" wrapText="1"/>
      <protection/>
    </xf>
    <xf numFmtId="1" fontId="25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25" fillId="35" borderId="10" xfId="59" applyNumberFormat="1" applyFont="1" applyFill="1" applyBorder="1" applyAlignment="1" applyProtection="1">
      <alignment horizontal="center" vertical="center" wrapText="1"/>
      <protection locked="0"/>
    </xf>
    <xf numFmtId="1" fontId="2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Border="1" applyAlignment="1" applyProtection="1">
      <alignment horizontal="right" vertical="center" wrapText="1"/>
      <protection/>
    </xf>
    <xf numFmtId="49" fontId="27" fillId="0" borderId="10" xfId="59" applyNumberFormat="1" applyFont="1" applyBorder="1" applyAlignment="1" applyProtection="1">
      <alignment horizontal="center" vertical="center" wrapText="1"/>
      <protection/>
    </xf>
    <xf numFmtId="49" fontId="26" fillId="0" borderId="10" xfId="59" applyNumberFormat="1" applyFont="1" applyBorder="1" applyAlignment="1" applyProtection="1">
      <alignment horizontal="center" vertical="center" wrapText="1"/>
      <protection/>
    </xf>
    <xf numFmtId="1" fontId="25" fillId="0" borderId="0" xfId="62" applyNumberFormat="1" applyFont="1" applyBorder="1" applyProtection="1">
      <alignment/>
      <protection/>
    </xf>
    <xf numFmtId="1" fontId="25" fillId="34" borderId="10" xfId="62" applyNumberFormat="1" applyFont="1" applyFill="1" applyBorder="1" applyAlignment="1" applyProtection="1">
      <alignment horizontal="center"/>
      <protection locked="0"/>
    </xf>
    <xf numFmtId="0" fontId="25" fillId="0" borderId="10" xfId="59" applyFont="1" applyFill="1" applyBorder="1" applyAlignment="1" applyProtection="1">
      <alignment vertical="center" wrapText="1"/>
      <protection/>
    </xf>
    <xf numFmtId="49" fontId="25" fillId="0" borderId="10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59" applyFont="1" applyBorder="1" applyAlignment="1" applyProtection="1">
      <alignment horizontal="right" vertical="center" wrapText="1"/>
      <protection/>
    </xf>
    <xf numFmtId="49" fontId="26" fillId="0" borderId="0" xfId="59" applyNumberFormat="1" applyFont="1" applyBorder="1" applyAlignment="1" applyProtection="1">
      <alignment horizontal="right" vertical="center" wrapText="1"/>
      <protection/>
    </xf>
    <xf numFmtId="0" fontId="25" fillId="0" borderId="0" xfId="59" applyFont="1" applyBorder="1" applyAlignment="1" applyProtection="1">
      <alignment horizontal="left" vertical="center" wrapText="1"/>
      <protection/>
    </xf>
    <xf numFmtId="1" fontId="25" fillId="0" borderId="0" xfId="59" applyNumberFormat="1" applyFont="1" applyBorder="1" applyAlignment="1" applyProtection="1">
      <alignment horizontal="left" vertical="center" wrapText="1"/>
      <protection/>
    </xf>
    <xf numFmtId="1" fontId="25" fillId="0" borderId="0" xfId="59" applyNumberFormat="1" applyFont="1" applyAlignment="1" applyProtection="1">
      <alignment vertical="center" wrapText="1"/>
      <protection locked="0"/>
    </xf>
    <xf numFmtId="49" fontId="26" fillId="0" borderId="0" xfId="59" applyNumberFormat="1" applyFont="1" applyBorder="1" applyAlignment="1" applyProtection="1">
      <alignment horizontal="center" vertical="center" wrapText="1"/>
      <protection locked="0"/>
    </xf>
    <xf numFmtId="0" fontId="26" fillId="0" borderId="0" xfId="59" applyFont="1" applyAlignment="1" applyProtection="1">
      <alignment horizontal="left" vertical="center" wrapText="1"/>
      <protection locked="0"/>
    </xf>
    <xf numFmtId="0" fontId="26" fillId="0" borderId="0" xfId="59" applyFont="1" applyAlignment="1" applyProtection="1">
      <alignment horizontal="center" vertical="center" wrapText="1"/>
      <protection locked="0"/>
    </xf>
    <xf numFmtId="1" fontId="25" fillId="0" borderId="0" xfId="62" applyNumberFormat="1" applyFont="1" applyProtection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30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31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32" fillId="0" borderId="10" xfId="60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165" fontId="13" fillId="0" borderId="22" xfId="63" applyNumberFormat="1" applyFont="1" applyBorder="1" applyAlignment="1" applyProtection="1">
      <alignment horizontal="left" vertical="top" wrapText="1"/>
      <protection/>
    </xf>
    <xf numFmtId="0" fontId="14" fillId="0" borderId="0" xfId="65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21" fillId="0" borderId="0" xfId="64" applyFont="1" applyBorder="1" applyAlignment="1" applyProtection="1">
      <alignment horizontal="center" vertical="center" wrapText="1"/>
      <protection locked="0"/>
    </xf>
    <xf numFmtId="0" fontId="20" fillId="0" borderId="0" xfId="64" applyFont="1" applyFill="1" applyBorder="1" applyAlignment="1" applyProtection="1">
      <alignment horizontal="center" wrapText="1"/>
      <protection locked="0"/>
    </xf>
    <xf numFmtId="0" fontId="24" fillId="0" borderId="0" xfId="66" applyFont="1" applyBorder="1" applyAlignment="1">
      <alignment horizontal="center" wrapText="1"/>
      <protection/>
    </xf>
    <xf numFmtId="0" fontId="24" fillId="0" borderId="0" xfId="63" applyNumberFormat="1" applyFont="1" applyBorder="1" applyAlignment="1" applyProtection="1">
      <alignment horizontal="left" vertical="top" wrapText="1"/>
      <protection/>
    </xf>
    <xf numFmtId="0" fontId="23" fillId="0" borderId="0" xfId="66" applyFont="1" applyBorder="1" applyAlignment="1" applyProtection="1">
      <alignment horizontal="left"/>
      <protection/>
    </xf>
    <xf numFmtId="0" fontId="23" fillId="0" borderId="0" xfId="66" applyFont="1" applyBorder="1" applyAlignment="1" applyProtection="1">
      <alignment horizontal="right"/>
      <protection/>
    </xf>
    <xf numFmtId="167" fontId="24" fillId="0" borderId="22" xfId="63" applyNumberFormat="1" applyFont="1" applyBorder="1" applyAlignment="1" applyProtection="1">
      <alignment horizontal="left" vertical="top" wrapText="1"/>
      <protection/>
    </xf>
    <xf numFmtId="0" fontId="24" fillId="0" borderId="35" xfId="66" applyFont="1" applyBorder="1" applyAlignment="1">
      <alignment horizontal="center" vertical="center" wrapText="1"/>
      <protection/>
    </xf>
    <xf numFmtId="0" fontId="24" fillId="0" borderId="17" xfId="66" applyFont="1" applyBorder="1" applyAlignment="1">
      <alignment horizontal="center" vertical="center" wrapText="1"/>
      <protection/>
    </xf>
    <xf numFmtId="0" fontId="24" fillId="0" borderId="10" xfId="66" applyFont="1" applyBorder="1" applyAlignment="1">
      <alignment horizontal="center" vertical="center" wrapText="1"/>
      <protection/>
    </xf>
    <xf numFmtId="0" fontId="24" fillId="0" borderId="0" xfId="66" applyFont="1" applyBorder="1" applyAlignment="1" applyProtection="1">
      <alignment horizontal="left" vertical="center" wrapText="1"/>
      <protection locked="0"/>
    </xf>
    <xf numFmtId="0" fontId="24" fillId="0" borderId="0" xfId="66" applyFont="1" applyBorder="1" applyAlignment="1" applyProtection="1">
      <alignment horizontal="left"/>
      <protection locked="0"/>
    </xf>
    <xf numFmtId="0" fontId="26" fillId="0" borderId="0" xfId="61" applyFont="1" applyBorder="1" applyAlignment="1" applyProtection="1">
      <alignment horizontal="center"/>
      <protection locked="0"/>
    </xf>
    <xf numFmtId="0" fontId="26" fillId="0" borderId="0" xfId="61" applyFont="1" applyBorder="1" applyAlignment="1" applyProtection="1">
      <alignment horizontal="left"/>
      <protection/>
    </xf>
    <xf numFmtId="167" fontId="26" fillId="0" borderId="0" xfId="61" applyNumberFormat="1" applyFont="1" applyBorder="1" applyAlignment="1" applyProtection="1">
      <alignment horizontal="left" vertical="top" wrapText="1"/>
      <protection/>
    </xf>
    <xf numFmtId="0" fontId="25" fillId="0" borderId="0" xfId="61" applyFont="1" applyBorder="1" applyAlignment="1" applyProtection="1">
      <alignment horizontal="right" vertical="top" wrapText="1"/>
      <protection/>
    </xf>
    <xf numFmtId="0" fontId="26" fillId="0" borderId="10" xfId="61" applyFont="1" applyBorder="1" applyAlignment="1" applyProtection="1">
      <alignment horizontal="center" vertical="center" wrapText="1"/>
      <protection/>
    </xf>
    <xf numFmtId="49" fontId="26" fillId="0" borderId="10" xfId="61" applyNumberFormat="1" applyFont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horizontal="center"/>
      <protection/>
    </xf>
    <xf numFmtId="0" fontId="25" fillId="0" borderId="0" xfId="61" applyFont="1" applyBorder="1" applyAlignment="1" applyProtection="1">
      <alignment horizontal="center"/>
      <protection locked="0"/>
    </xf>
    <xf numFmtId="0" fontId="26" fillId="0" borderId="0" xfId="61" applyFont="1" applyBorder="1" applyAlignment="1" applyProtection="1">
      <alignment horizontal="left"/>
      <protection locked="0"/>
    </xf>
    <xf numFmtId="49" fontId="26" fillId="0" borderId="0" xfId="58" applyNumberFormat="1" applyFont="1" applyBorder="1" applyAlignment="1" applyProtection="1">
      <alignment horizontal="center" vertical="center" wrapText="1"/>
      <protection/>
    </xf>
    <xf numFmtId="1" fontId="26" fillId="0" borderId="0" xfId="61" applyNumberFormat="1" applyFont="1" applyBorder="1" applyAlignment="1" applyProtection="1">
      <alignment horizontal="center" vertical="top" wrapText="1"/>
      <protection/>
    </xf>
    <xf numFmtId="167" fontId="26" fillId="0" borderId="0" xfId="61" applyNumberFormat="1" applyFont="1" applyBorder="1" applyAlignment="1" applyProtection="1">
      <alignment horizontal="center" vertical="top" wrapText="1"/>
      <protection/>
    </xf>
    <xf numFmtId="0" fontId="26" fillId="0" borderId="10" xfId="58" applyFont="1" applyBorder="1" applyAlignment="1" applyProtection="1">
      <alignment horizontal="center" vertical="center" wrapText="1"/>
      <protection/>
    </xf>
    <xf numFmtId="49" fontId="25" fillId="0" borderId="0" xfId="58" applyNumberFormat="1" applyFont="1" applyBorder="1" applyAlignment="1" applyProtection="1">
      <alignment horizontal="left" vertical="center" wrapText="1"/>
      <protection/>
    </xf>
    <xf numFmtId="0" fontId="26" fillId="0" borderId="0" xfId="58" applyFont="1" applyBorder="1" applyAlignment="1" applyProtection="1">
      <alignment horizontal="left" vertical="center" wrapText="1"/>
      <protection locked="0"/>
    </xf>
    <xf numFmtId="0" fontId="26" fillId="0" borderId="0" xfId="59" applyFont="1" applyBorder="1" applyAlignment="1" applyProtection="1">
      <alignment horizontal="center" vertical="center" wrapText="1"/>
      <protection locked="0"/>
    </xf>
    <xf numFmtId="0" fontId="26" fillId="0" borderId="0" xfId="61" applyNumberFormat="1" applyFont="1" applyBorder="1" applyAlignment="1" applyProtection="1">
      <alignment horizontal="left" vertical="top" wrapText="1"/>
      <protection/>
    </xf>
    <xf numFmtId="0" fontId="25" fillId="0" borderId="0" xfId="61" applyFont="1" applyBorder="1" applyAlignment="1" applyProtection="1">
      <alignment horizontal="right"/>
      <protection/>
    </xf>
    <xf numFmtId="0" fontId="25" fillId="0" borderId="0" xfId="63" applyFont="1" applyBorder="1" applyAlignment="1" applyProtection="1">
      <alignment horizontal="right" vertical="top" wrapText="1"/>
      <protection/>
    </xf>
    <xf numFmtId="0" fontId="26" fillId="0" borderId="10" xfId="59" applyFont="1" applyBorder="1" applyAlignment="1" applyProtection="1">
      <alignment horizontal="center" vertical="center" wrapText="1"/>
      <protection/>
    </xf>
    <xf numFmtId="168" fontId="26" fillId="0" borderId="10" xfId="44" applyFont="1" applyFill="1" applyBorder="1" applyAlignment="1" applyProtection="1">
      <alignment horizontal="center" vertical="center" wrapText="1"/>
      <protection/>
    </xf>
    <xf numFmtId="49" fontId="25" fillId="0" borderId="0" xfId="59" applyNumberFormat="1" applyFont="1" applyBorder="1" applyAlignment="1" applyProtection="1">
      <alignment horizontal="center" vertical="center" wrapText="1"/>
      <protection/>
    </xf>
    <xf numFmtId="1" fontId="26" fillId="0" borderId="0" xfId="59" applyNumberFormat="1" applyFont="1" applyBorder="1" applyAlignment="1" applyProtection="1">
      <alignment horizontal="center" vertical="center" wrapText="1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67" fontId="12" fillId="0" borderId="0" xfId="61" applyNumberFormat="1" applyFont="1" applyBorder="1" applyAlignment="1" applyProtection="1">
      <alignment horizontal="left" vertical="top" wrapText="1"/>
      <protection locked="0"/>
    </xf>
    <xf numFmtId="0" fontId="12" fillId="0" borderId="0" xfId="60" applyFont="1" applyBorder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75" zoomScaleSheetLayoutView="75" zoomScalePageLayoutView="0" workbookViewId="0" topLeftCell="A79">
      <selection activeCell="G69" sqref="G69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86" t="s">
        <v>1</v>
      </c>
      <c r="B3" s="586"/>
      <c r="C3" s="586"/>
      <c r="D3" s="586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586" t="s">
        <v>4</v>
      </c>
      <c r="B4" s="586"/>
      <c r="C4" s="586"/>
      <c r="D4" s="586"/>
      <c r="E4" s="17" t="s">
        <v>5</v>
      </c>
      <c r="F4" s="587" t="s">
        <v>6</v>
      </c>
      <c r="G4" s="587"/>
      <c r="H4" s="16">
        <v>680</v>
      </c>
    </row>
    <row r="5" spans="1:8" ht="15" customHeight="1">
      <c r="A5" s="586" t="s">
        <v>7</v>
      </c>
      <c r="B5" s="586"/>
      <c r="C5" s="586"/>
      <c r="D5" s="586"/>
      <c r="E5" s="18">
        <v>43100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30</v>
      </c>
      <c r="D11" s="46">
        <v>30</v>
      </c>
      <c r="E11" s="40" t="s">
        <v>24</v>
      </c>
      <c r="F11" s="47" t="s">
        <v>25</v>
      </c>
      <c r="G11" s="48">
        <v>63</v>
      </c>
      <c r="H11" s="49">
        <v>63</v>
      </c>
    </row>
    <row r="12" spans="1:8" ht="15">
      <c r="A12" s="38" t="s">
        <v>26</v>
      </c>
      <c r="B12" s="44" t="s">
        <v>27</v>
      </c>
      <c r="C12" s="45">
        <v>2362</v>
      </c>
      <c r="D12" s="46">
        <v>2450</v>
      </c>
      <c r="E12" s="40" t="s">
        <v>28</v>
      </c>
      <c r="F12" s="47" t="s">
        <v>29</v>
      </c>
      <c r="G12" s="50"/>
      <c r="H12" s="51"/>
    </row>
    <row r="13" spans="1:8" ht="15">
      <c r="A13" s="38" t="s">
        <v>30</v>
      </c>
      <c r="B13" s="44" t="s">
        <v>31</v>
      </c>
      <c r="C13" s="45">
        <v>298</v>
      </c>
      <c r="D13" s="46">
        <v>345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40</v>
      </c>
      <c r="D14" s="46">
        <v>51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/>
      <c r="D15" s="46"/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/>
      <c r="D16" s="46"/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61</v>
      </c>
      <c r="D17" s="46">
        <v>118</v>
      </c>
      <c r="E17" s="52" t="s">
        <v>48</v>
      </c>
      <c r="F17" s="56" t="s">
        <v>49</v>
      </c>
      <c r="G17" s="57">
        <f>G11+G14+G15+G16</f>
        <v>63</v>
      </c>
      <c r="H17" s="57">
        <f>H11+H14+H15+H16</f>
        <v>63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59"/>
      <c r="G18" s="60"/>
      <c r="H18" s="61"/>
    </row>
    <row r="19" spans="1:15" ht="15">
      <c r="A19" s="38" t="s">
        <v>53</v>
      </c>
      <c r="B19" s="62" t="s">
        <v>54</v>
      </c>
      <c r="C19" s="63">
        <f>SUM(C11:C18)</f>
        <v>2791</v>
      </c>
      <c r="D19" s="63">
        <f>SUM(D11:D18)</f>
        <v>2994</v>
      </c>
      <c r="E19" s="40" t="s">
        <v>55</v>
      </c>
      <c r="F19" s="47" t="s">
        <v>56</v>
      </c>
      <c r="G19" s="49"/>
      <c r="H19" s="49"/>
      <c r="I19" s="58"/>
      <c r="J19" s="58"/>
      <c r="K19" s="58"/>
      <c r="L19" s="58"/>
      <c r="M19" s="58"/>
      <c r="N19" s="58"/>
      <c r="O19" s="58"/>
    </row>
    <row r="20" spans="1:8" ht="15">
      <c r="A20" s="38" t="s">
        <v>57</v>
      </c>
      <c r="B20" s="62" t="s">
        <v>58</v>
      </c>
      <c r="C20" s="46"/>
      <c r="D20" s="46"/>
      <c r="E20" s="40" t="s">
        <v>59</v>
      </c>
      <c r="F20" s="47" t="s">
        <v>60</v>
      </c>
      <c r="G20" s="64"/>
      <c r="H20" s="65"/>
    </row>
    <row r="21" spans="1:18" ht="15">
      <c r="A21" s="38" t="s">
        <v>61</v>
      </c>
      <c r="B21" s="66" t="s">
        <v>62</v>
      </c>
      <c r="C21" s="46"/>
      <c r="D21" s="46"/>
      <c r="E21" s="67" t="s">
        <v>63</v>
      </c>
      <c r="F21" s="47" t="s">
        <v>64</v>
      </c>
      <c r="G21" s="68">
        <f>SUM(G22:G24)</f>
        <v>2815</v>
      </c>
      <c r="H21" s="68">
        <f>SUM(H22:H24)</f>
        <v>2815</v>
      </c>
      <c r="I21" s="58"/>
      <c r="J21" s="58"/>
      <c r="K21" s="58"/>
      <c r="L21" s="58"/>
      <c r="M21" s="69"/>
      <c r="N21" s="58"/>
      <c r="O21" s="58"/>
      <c r="P21" s="58"/>
      <c r="Q21" s="58"/>
      <c r="R21" s="58"/>
    </row>
    <row r="22" spans="1:8" ht="15">
      <c r="A22" s="38" t="s">
        <v>65</v>
      </c>
      <c r="B22" s="44"/>
      <c r="C22" s="70"/>
      <c r="D22" s="63"/>
      <c r="E22" s="52" t="s">
        <v>66</v>
      </c>
      <c r="F22" s="47" t="s">
        <v>67</v>
      </c>
      <c r="G22" s="49">
        <v>0</v>
      </c>
      <c r="H22" s="49"/>
    </row>
    <row r="23" spans="1:13" ht="15">
      <c r="A23" s="38" t="s">
        <v>68</v>
      </c>
      <c r="B23" s="44" t="s">
        <v>69</v>
      </c>
      <c r="C23" s="46">
        <v>0</v>
      </c>
      <c r="D23" s="46">
        <v>0</v>
      </c>
      <c r="E23" s="71" t="s">
        <v>70</v>
      </c>
      <c r="F23" s="47" t="s">
        <v>71</v>
      </c>
      <c r="G23" s="49"/>
      <c r="H23" s="49"/>
      <c r="M23" s="72"/>
    </row>
    <row r="24" spans="1:8" ht="15">
      <c r="A24" s="38" t="s">
        <v>72</v>
      </c>
      <c r="B24" s="44" t="s">
        <v>73</v>
      </c>
      <c r="C24" s="46">
        <v>1</v>
      </c>
      <c r="D24" s="46">
        <v>8</v>
      </c>
      <c r="E24" s="40" t="s">
        <v>74</v>
      </c>
      <c r="F24" s="47" t="s">
        <v>75</v>
      </c>
      <c r="G24" s="49">
        <v>2815</v>
      </c>
      <c r="H24" s="49">
        <v>2815</v>
      </c>
    </row>
    <row r="25" spans="1:18" ht="15">
      <c r="A25" s="38" t="s">
        <v>76</v>
      </c>
      <c r="B25" s="44" t="s">
        <v>77</v>
      </c>
      <c r="C25" s="46"/>
      <c r="D25" s="46">
        <v>0</v>
      </c>
      <c r="E25" s="71" t="s">
        <v>78</v>
      </c>
      <c r="F25" s="56" t="s">
        <v>79</v>
      </c>
      <c r="G25" s="57">
        <f>G19+G20+G21</f>
        <v>2815</v>
      </c>
      <c r="H25" s="57">
        <f>H19+H20+H21</f>
        <v>2815</v>
      </c>
      <c r="I25" s="58"/>
      <c r="J25" s="58"/>
      <c r="K25" s="58"/>
      <c r="L25" s="58"/>
      <c r="M25" s="69"/>
      <c r="N25" s="58"/>
      <c r="O25" s="58"/>
      <c r="P25" s="58"/>
      <c r="Q25" s="58"/>
      <c r="R25" s="58"/>
    </row>
    <row r="26" spans="1:8" ht="15">
      <c r="A26" s="38" t="s">
        <v>80</v>
      </c>
      <c r="B26" s="44" t="s">
        <v>81</v>
      </c>
      <c r="C26" s="46">
        <v>0</v>
      </c>
      <c r="D26" s="46">
        <v>0</v>
      </c>
      <c r="E26" s="40" t="s">
        <v>82</v>
      </c>
      <c r="F26" s="59"/>
      <c r="G26" s="60"/>
      <c r="H26" s="61"/>
    </row>
    <row r="27" spans="1:18" ht="15">
      <c r="A27" s="38" t="s">
        <v>83</v>
      </c>
      <c r="B27" s="66" t="s">
        <v>84</v>
      </c>
      <c r="C27" s="63">
        <f>SUM(C23:C26)</f>
        <v>1</v>
      </c>
      <c r="D27" s="63">
        <f>SUM(D23:D26)</f>
        <v>8</v>
      </c>
      <c r="E27" s="71" t="s">
        <v>85</v>
      </c>
      <c r="F27" s="47" t="s">
        <v>86</v>
      </c>
      <c r="G27" s="57">
        <f>SUM(G28:G30)</f>
        <v>2861</v>
      </c>
      <c r="H27" s="57">
        <f>SUM(H28:H30)</f>
        <v>2243</v>
      </c>
      <c r="I27" s="58"/>
      <c r="J27" s="58"/>
      <c r="K27" s="58"/>
      <c r="L27" s="58"/>
      <c r="M27" s="69"/>
      <c r="N27" s="58"/>
      <c r="O27" s="58"/>
      <c r="P27" s="58"/>
      <c r="Q27" s="58"/>
      <c r="R27" s="58"/>
    </row>
    <row r="28" spans="1:8" ht="15">
      <c r="A28" s="38"/>
      <c r="B28" s="44"/>
      <c r="C28" s="70"/>
      <c r="D28" s="63"/>
      <c r="E28" s="40" t="s">
        <v>87</v>
      </c>
      <c r="F28" s="47" t="s">
        <v>88</v>
      </c>
      <c r="G28" s="49">
        <v>2861</v>
      </c>
      <c r="H28" s="49">
        <v>2243</v>
      </c>
    </row>
    <row r="29" spans="1:13" ht="15">
      <c r="A29" s="38" t="s">
        <v>89</v>
      </c>
      <c r="B29" s="44"/>
      <c r="C29" s="70"/>
      <c r="D29" s="63"/>
      <c r="E29" s="67" t="s">
        <v>90</v>
      </c>
      <c r="F29" s="47" t="s">
        <v>91</v>
      </c>
      <c r="G29" s="54"/>
      <c r="H29" s="54"/>
      <c r="M29" s="72"/>
    </row>
    <row r="30" spans="1:8" ht="15">
      <c r="A30" s="38" t="s">
        <v>92</v>
      </c>
      <c r="B30" s="44" t="s">
        <v>93</v>
      </c>
      <c r="C30" s="46"/>
      <c r="D30" s="46"/>
      <c r="E30" s="40" t="s">
        <v>94</v>
      </c>
      <c r="F30" s="47" t="s">
        <v>95</v>
      </c>
      <c r="G30" s="65"/>
      <c r="H30" s="65"/>
    </row>
    <row r="31" spans="1:13" ht="15">
      <c r="A31" s="38" t="s">
        <v>96</v>
      </c>
      <c r="B31" s="44" t="s">
        <v>97</v>
      </c>
      <c r="C31" s="73"/>
      <c r="D31" s="74"/>
      <c r="E31" s="71" t="s">
        <v>98</v>
      </c>
      <c r="F31" s="47" t="s">
        <v>99</v>
      </c>
      <c r="G31" s="49">
        <v>947</v>
      </c>
      <c r="H31" s="49">
        <v>618</v>
      </c>
      <c r="M31" s="72"/>
    </row>
    <row r="32" spans="1:15" ht="15">
      <c r="A32" s="38" t="s">
        <v>100</v>
      </c>
      <c r="B32" s="66" t="s">
        <v>101</v>
      </c>
      <c r="C32" s="63">
        <f>C30+C31</f>
        <v>0</v>
      </c>
      <c r="D32" s="63">
        <f>D30+D31</f>
        <v>0</v>
      </c>
      <c r="E32" s="52" t="s">
        <v>102</v>
      </c>
      <c r="F32" s="47" t="s">
        <v>103</v>
      </c>
      <c r="G32" s="54"/>
      <c r="H32" s="54"/>
      <c r="I32" s="58"/>
      <c r="J32" s="58"/>
      <c r="K32" s="58"/>
      <c r="L32" s="58"/>
      <c r="M32" s="58"/>
      <c r="N32" s="58"/>
      <c r="O32" s="58"/>
    </row>
    <row r="33" spans="1:18" ht="15">
      <c r="A33" s="38" t="s">
        <v>104</v>
      </c>
      <c r="B33" s="55"/>
      <c r="C33" s="70"/>
      <c r="D33" s="63"/>
      <c r="E33" s="71" t="s">
        <v>105</v>
      </c>
      <c r="F33" s="56" t="s">
        <v>106</v>
      </c>
      <c r="G33" s="57">
        <f>G27+G31+G32</f>
        <v>3808</v>
      </c>
      <c r="H33" s="57">
        <f>H27+H31+H32</f>
        <v>2861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4" ht="15">
      <c r="A34" s="38" t="s">
        <v>107</v>
      </c>
      <c r="B34" s="55" t="s">
        <v>108</v>
      </c>
      <c r="C34" s="63">
        <f>SUM(C35:C38)</f>
        <v>0</v>
      </c>
      <c r="D34" s="63">
        <f>SUM(D35:D38)</f>
        <v>0</v>
      </c>
      <c r="E34" s="40"/>
      <c r="F34" s="75"/>
      <c r="G34" s="76"/>
      <c r="H34" s="77"/>
      <c r="I34" s="58"/>
      <c r="J34" s="58"/>
      <c r="K34" s="58"/>
      <c r="L34" s="58"/>
      <c r="M34" s="58"/>
      <c r="N34" s="58"/>
    </row>
    <row r="35" spans="1:8" ht="15">
      <c r="A35" s="38" t="s">
        <v>109</v>
      </c>
      <c r="B35" s="44" t="s">
        <v>110</v>
      </c>
      <c r="C35" s="46"/>
      <c r="D35" s="46"/>
      <c r="E35" s="78"/>
      <c r="F35" s="79"/>
      <c r="G35" s="80"/>
      <c r="H35" s="81"/>
    </row>
    <row r="36" spans="1:18" ht="15">
      <c r="A36" s="38" t="s">
        <v>111</v>
      </c>
      <c r="B36" s="44" t="s">
        <v>112</v>
      </c>
      <c r="C36" s="46"/>
      <c r="D36" s="46"/>
      <c r="E36" s="40" t="s">
        <v>113</v>
      </c>
      <c r="F36" s="82" t="s">
        <v>114</v>
      </c>
      <c r="G36" s="57">
        <f>G25+G17+G33</f>
        <v>6686</v>
      </c>
      <c r="H36" s="57">
        <f>H25+H17+H33</f>
        <v>5739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3" ht="15">
      <c r="A37" s="38" t="s">
        <v>115</v>
      </c>
      <c r="B37" s="44" t="s">
        <v>116</v>
      </c>
      <c r="C37" s="46"/>
      <c r="D37" s="46"/>
      <c r="E37" s="40"/>
      <c r="F37" s="83"/>
      <c r="G37" s="76"/>
      <c r="H37" s="77"/>
      <c r="M37" s="72"/>
    </row>
    <row r="38" spans="1:8" ht="15">
      <c r="A38" s="38" t="s">
        <v>117</v>
      </c>
      <c r="B38" s="44" t="s">
        <v>118</v>
      </c>
      <c r="C38" s="46"/>
      <c r="D38" s="46"/>
      <c r="E38" s="84"/>
      <c r="F38" s="79"/>
      <c r="G38" s="80"/>
      <c r="H38" s="81"/>
    </row>
    <row r="39" spans="1:15" ht="15">
      <c r="A39" s="38" t="s">
        <v>119</v>
      </c>
      <c r="B39" s="85" t="s">
        <v>120</v>
      </c>
      <c r="C39" s="86">
        <f>C40+C41+C43</f>
        <v>0</v>
      </c>
      <c r="D39" s="86">
        <f>D40+D41+D43</f>
        <v>0</v>
      </c>
      <c r="E39" s="87" t="s">
        <v>121</v>
      </c>
      <c r="F39" s="82" t="s">
        <v>122</v>
      </c>
      <c r="G39" s="65"/>
      <c r="H39" s="65"/>
      <c r="I39" s="58"/>
      <c r="J39" s="58"/>
      <c r="K39" s="58"/>
      <c r="L39" s="58"/>
      <c r="M39" s="69"/>
      <c r="N39" s="58"/>
      <c r="O39" s="58"/>
    </row>
    <row r="40" spans="1:8" ht="15">
      <c r="A40" s="38" t="s">
        <v>123</v>
      </c>
      <c r="B40" s="85" t="s">
        <v>124</v>
      </c>
      <c r="C40" s="46"/>
      <c r="D40" s="46"/>
      <c r="E40" s="52"/>
      <c r="F40" s="83"/>
      <c r="G40" s="76"/>
      <c r="H40" s="77"/>
    </row>
    <row r="41" spans="1:8" ht="15">
      <c r="A41" s="38" t="s">
        <v>125</v>
      </c>
      <c r="B41" s="85" t="s">
        <v>126</v>
      </c>
      <c r="C41" s="46"/>
      <c r="D41" s="46"/>
      <c r="E41" s="87" t="s">
        <v>127</v>
      </c>
      <c r="F41" s="88"/>
      <c r="G41" s="89"/>
      <c r="H41" s="90"/>
    </row>
    <row r="42" spans="1:8" ht="15">
      <c r="A42" s="38" t="s">
        <v>128</v>
      </c>
      <c r="B42" s="85" t="s">
        <v>129</v>
      </c>
      <c r="C42" s="91"/>
      <c r="D42" s="92"/>
      <c r="E42" s="40" t="s">
        <v>130</v>
      </c>
      <c r="F42" s="79"/>
      <c r="G42" s="80"/>
      <c r="H42" s="81"/>
    </row>
    <row r="43" spans="1:13" ht="15">
      <c r="A43" s="38" t="s">
        <v>131</v>
      </c>
      <c r="B43" s="85" t="s">
        <v>132</v>
      </c>
      <c r="C43" s="46"/>
      <c r="D43" s="46"/>
      <c r="E43" s="52" t="s">
        <v>133</v>
      </c>
      <c r="F43" s="47" t="s">
        <v>134</v>
      </c>
      <c r="G43" s="49"/>
      <c r="H43" s="49"/>
      <c r="M43" s="72"/>
    </row>
    <row r="44" spans="1:8" ht="15">
      <c r="A44" s="38" t="s">
        <v>135</v>
      </c>
      <c r="B44" s="85" t="s">
        <v>136</v>
      </c>
      <c r="C44" s="46"/>
      <c r="D44" s="46"/>
      <c r="E44" s="93" t="s">
        <v>137</v>
      </c>
      <c r="F44" s="47" t="s">
        <v>138</v>
      </c>
      <c r="G44" s="49"/>
      <c r="H44" s="49"/>
    </row>
    <row r="45" spans="1:15" ht="15">
      <c r="A45" s="38" t="s">
        <v>139</v>
      </c>
      <c r="B45" s="62" t="s">
        <v>140</v>
      </c>
      <c r="C45" s="63">
        <f>C34+C39+C44</f>
        <v>0</v>
      </c>
      <c r="D45" s="63">
        <f>D34+D39+D44</f>
        <v>0</v>
      </c>
      <c r="E45" s="67" t="s">
        <v>141</v>
      </c>
      <c r="F45" s="47" t="s">
        <v>142</v>
      </c>
      <c r="G45" s="49"/>
      <c r="H45" s="49"/>
      <c r="I45" s="58"/>
      <c r="J45" s="58"/>
      <c r="K45" s="58"/>
      <c r="L45" s="58"/>
      <c r="M45" s="69"/>
      <c r="N45" s="58"/>
      <c r="O45" s="58"/>
    </row>
    <row r="46" spans="1:8" ht="15">
      <c r="A46" s="38" t="s">
        <v>143</v>
      </c>
      <c r="B46" s="44"/>
      <c r="C46" s="70"/>
      <c r="D46" s="63"/>
      <c r="E46" s="40" t="s">
        <v>144</v>
      </c>
      <c r="F46" s="47" t="s">
        <v>145</v>
      </c>
      <c r="G46" s="49"/>
      <c r="H46" s="49"/>
    </row>
    <row r="47" spans="1:13" ht="15">
      <c r="A47" s="38" t="s">
        <v>146</v>
      </c>
      <c r="B47" s="44" t="s">
        <v>147</v>
      </c>
      <c r="C47" s="46"/>
      <c r="D47" s="46"/>
      <c r="E47" s="67" t="s">
        <v>148</v>
      </c>
      <c r="F47" s="47" t="s">
        <v>149</v>
      </c>
      <c r="G47" s="49"/>
      <c r="H47" s="49"/>
      <c r="M47" s="72"/>
    </row>
    <row r="48" spans="1:8" ht="15">
      <c r="A48" s="38" t="s">
        <v>150</v>
      </c>
      <c r="B48" s="55" t="s">
        <v>151</v>
      </c>
      <c r="C48" s="46"/>
      <c r="D48" s="46"/>
      <c r="E48" s="40" t="s">
        <v>152</v>
      </c>
      <c r="F48" s="47" t="s">
        <v>153</v>
      </c>
      <c r="G48" s="49"/>
      <c r="H48" s="49"/>
    </row>
    <row r="49" spans="1:18" ht="15">
      <c r="A49" s="38" t="s">
        <v>154</v>
      </c>
      <c r="B49" s="44" t="s">
        <v>155</v>
      </c>
      <c r="C49" s="46"/>
      <c r="D49" s="46"/>
      <c r="E49" s="67" t="s">
        <v>53</v>
      </c>
      <c r="F49" s="56" t="s">
        <v>156</v>
      </c>
      <c r="G49" s="57">
        <f>SUM(G43:G48)</f>
        <v>0</v>
      </c>
      <c r="H49" s="57">
        <f>SUM(H43:H48)</f>
        <v>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8" ht="15">
      <c r="A50" s="38" t="s">
        <v>80</v>
      </c>
      <c r="B50" s="44" t="s">
        <v>157</v>
      </c>
      <c r="C50" s="46"/>
      <c r="D50" s="46"/>
      <c r="E50" s="40"/>
      <c r="F50" s="47"/>
      <c r="G50" s="70"/>
      <c r="H50" s="57"/>
    </row>
    <row r="51" spans="1:15" ht="15">
      <c r="A51" s="38" t="s">
        <v>158</v>
      </c>
      <c r="B51" s="62" t="s">
        <v>159</v>
      </c>
      <c r="C51" s="63">
        <f>SUM(C47:C50)</f>
        <v>0</v>
      </c>
      <c r="D51" s="63">
        <f>SUM(D47:D50)</f>
        <v>0</v>
      </c>
      <c r="E51" s="67" t="s">
        <v>160</v>
      </c>
      <c r="F51" s="56" t="s">
        <v>161</v>
      </c>
      <c r="G51" s="49"/>
      <c r="H51" s="49"/>
      <c r="I51" s="58"/>
      <c r="J51" s="58"/>
      <c r="K51" s="58"/>
      <c r="L51" s="58"/>
      <c r="M51" s="58"/>
      <c r="N51" s="58"/>
      <c r="O51" s="58"/>
    </row>
    <row r="52" spans="1:8" ht="15">
      <c r="A52" s="38" t="s">
        <v>162</v>
      </c>
      <c r="B52" s="62"/>
      <c r="C52" s="70"/>
      <c r="D52" s="63"/>
      <c r="E52" s="40" t="s">
        <v>163</v>
      </c>
      <c r="F52" s="56" t="s">
        <v>164</v>
      </c>
      <c r="G52" s="49"/>
      <c r="H52" s="49"/>
    </row>
    <row r="53" spans="1:8" ht="15">
      <c r="A53" s="38" t="s">
        <v>165</v>
      </c>
      <c r="B53" s="62" t="s">
        <v>166</v>
      </c>
      <c r="C53" s="46"/>
      <c r="D53" s="46"/>
      <c r="E53" s="40" t="s">
        <v>167</v>
      </c>
      <c r="F53" s="56" t="s">
        <v>168</v>
      </c>
      <c r="G53" s="49"/>
      <c r="H53" s="49"/>
    </row>
    <row r="54" spans="1:8" ht="15">
      <c r="A54" s="38" t="s">
        <v>169</v>
      </c>
      <c r="B54" s="62" t="s">
        <v>170</v>
      </c>
      <c r="C54" s="46"/>
      <c r="D54" s="46"/>
      <c r="E54" s="40" t="s">
        <v>171</v>
      </c>
      <c r="F54" s="56" t="s">
        <v>172</v>
      </c>
      <c r="G54" s="49"/>
      <c r="H54" s="49"/>
    </row>
    <row r="55" spans="1:18" ht="25.5">
      <c r="A55" s="94" t="s">
        <v>173</v>
      </c>
      <c r="B55" s="95" t="s">
        <v>174</v>
      </c>
      <c r="C55" s="63">
        <f>C19+C20+C21+C27+C32+C45+C51+C53+C54</f>
        <v>2792</v>
      </c>
      <c r="D55" s="63">
        <f>D19+D20+D21+D27+D32+D45+D51+D53+D54</f>
        <v>3002</v>
      </c>
      <c r="E55" s="40" t="s">
        <v>175</v>
      </c>
      <c r="F55" s="82" t="s">
        <v>176</v>
      </c>
      <c r="G55" s="57">
        <f>G49+G51+G52+G53+G54</f>
        <v>0</v>
      </c>
      <c r="H55" s="57">
        <f>H49+H51+H52+H53+H54</f>
        <v>0</v>
      </c>
      <c r="I55" s="58"/>
      <c r="J55" s="58"/>
      <c r="K55" s="58"/>
      <c r="L55" s="58"/>
      <c r="M55" s="69"/>
      <c r="N55" s="58"/>
      <c r="O55" s="58"/>
      <c r="P55" s="58"/>
      <c r="Q55" s="58"/>
      <c r="R55" s="58"/>
    </row>
    <row r="56" spans="1:8" ht="15">
      <c r="A56" s="96" t="s">
        <v>177</v>
      </c>
      <c r="B56" s="55"/>
      <c r="C56" s="70"/>
      <c r="D56" s="63"/>
      <c r="E56" s="40"/>
      <c r="F56" s="97"/>
      <c r="G56" s="70"/>
      <c r="H56" s="57"/>
    </row>
    <row r="57" spans="1:13" ht="15">
      <c r="A57" s="38" t="s">
        <v>178</v>
      </c>
      <c r="B57" s="44"/>
      <c r="C57" s="70"/>
      <c r="D57" s="63"/>
      <c r="E57" s="98" t="s">
        <v>179</v>
      </c>
      <c r="F57" s="97"/>
      <c r="G57" s="70"/>
      <c r="H57" s="57"/>
      <c r="M57" s="72"/>
    </row>
    <row r="58" spans="1:8" ht="15">
      <c r="A58" s="38" t="s">
        <v>180</v>
      </c>
      <c r="B58" s="44" t="s">
        <v>181</v>
      </c>
      <c r="C58" s="46">
        <v>2</v>
      </c>
      <c r="D58" s="46">
        <v>15</v>
      </c>
      <c r="E58" s="40" t="s">
        <v>130</v>
      </c>
      <c r="F58" s="99"/>
      <c r="G58" s="70"/>
      <c r="H58" s="57"/>
    </row>
    <row r="59" spans="1:13" ht="15">
      <c r="A59" s="38" t="s">
        <v>182</v>
      </c>
      <c r="B59" s="44" t="s">
        <v>183</v>
      </c>
      <c r="C59" s="46"/>
      <c r="D59" s="46"/>
      <c r="E59" s="67" t="s">
        <v>184</v>
      </c>
      <c r="F59" s="47" t="s">
        <v>185</v>
      </c>
      <c r="G59" s="49"/>
      <c r="H59" s="49"/>
      <c r="M59" s="72"/>
    </row>
    <row r="60" spans="1:8" ht="15">
      <c r="A60" s="38" t="s">
        <v>186</v>
      </c>
      <c r="B60" s="44" t="s">
        <v>187</v>
      </c>
      <c r="C60" s="46">
        <v>660</v>
      </c>
      <c r="D60" s="46">
        <v>4</v>
      </c>
      <c r="E60" s="40" t="s">
        <v>188</v>
      </c>
      <c r="F60" s="47" t="s">
        <v>189</v>
      </c>
      <c r="G60" s="49"/>
      <c r="H60" s="49"/>
    </row>
    <row r="61" spans="1:18" ht="15">
      <c r="A61" s="38" t="s">
        <v>190</v>
      </c>
      <c r="B61" s="55" t="s">
        <v>191</v>
      </c>
      <c r="C61" s="46"/>
      <c r="D61" s="46"/>
      <c r="E61" s="52" t="s">
        <v>192</v>
      </c>
      <c r="F61" s="99" t="s">
        <v>193</v>
      </c>
      <c r="G61" s="57">
        <f>SUM(G62:G68)</f>
        <v>275</v>
      </c>
      <c r="H61" s="57">
        <f>SUM(H62:H68)</f>
        <v>262</v>
      </c>
      <c r="I61" s="58"/>
      <c r="J61" s="58"/>
      <c r="K61" s="58"/>
      <c r="L61" s="58"/>
      <c r="M61" s="69"/>
      <c r="N61" s="58"/>
      <c r="O61" s="58"/>
      <c r="P61" s="58"/>
      <c r="Q61" s="58"/>
      <c r="R61" s="58"/>
    </row>
    <row r="62" spans="1:8" ht="15">
      <c r="A62" s="38" t="s">
        <v>194</v>
      </c>
      <c r="B62" s="55" t="s">
        <v>195</v>
      </c>
      <c r="C62" s="46"/>
      <c r="D62" s="46"/>
      <c r="E62" s="52" t="s">
        <v>196</v>
      </c>
      <c r="F62" s="47" t="s">
        <v>197</v>
      </c>
      <c r="G62" s="49"/>
      <c r="H62" s="49">
        <v>0</v>
      </c>
    </row>
    <row r="63" spans="1:13" ht="15">
      <c r="A63" s="38" t="s">
        <v>198</v>
      </c>
      <c r="B63" s="44" t="s">
        <v>199</v>
      </c>
      <c r="C63" s="46"/>
      <c r="D63" s="46"/>
      <c r="E63" s="40" t="s">
        <v>200</v>
      </c>
      <c r="F63" s="47" t="s">
        <v>201</v>
      </c>
      <c r="G63" s="49"/>
      <c r="H63" s="49"/>
      <c r="M63" s="72"/>
    </row>
    <row r="64" spans="1:15" ht="15">
      <c r="A64" s="38" t="s">
        <v>53</v>
      </c>
      <c r="B64" s="62" t="s">
        <v>202</v>
      </c>
      <c r="C64" s="63">
        <f>SUM(C58:C63)</f>
        <v>662</v>
      </c>
      <c r="D64" s="63">
        <f>SUM(D58:D63)</f>
        <v>19</v>
      </c>
      <c r="E64" s="40" t="s">
        <v>203</v>
      </c>
      <c r="F64" s="47" t="s">
        <v>204</v>
      </c>
      <c r="G64" s="49">
        <v>141</v>
      </c>
      <c r="H64" s="49">
        <v>131</v>
      </c>
      <c r="I64" s="58"/>
      <c r="J64" s="58"/>
      <c r="K64" s="58"/>
      <c r="L64" s="58"/>
      <c r="M64" s="58"/>
      <c r="N64" s="58"/>
      <c r="O64" s="58"/>
    </row>
    <row r="65" spans="1:8" ht="15">
      <c r="A65" s="38"/>
      <c r="B65" s="62"/>
      <c r="C65" s="70"/>
      <c r="D65" s="63"/>
      <c r="E65" s="40" t="s">
        <v>205</v>
      </c>
      <c r="F65" s="47" t="s">
        <v>206</v>
      </c>
      <c r="G65" s="49"/>
      <c r="H65" s="49"/>
    </row>
    <row r="66" spans="1:8" ht="15">
      <c r="A66" s="38" t="s">
        <v>207</v>
      </c>
      <c r="B66" s="44"/>
      <c r="C66" s="70"/>
      <c r="D66" s="63"/>
      <c r="E66" s="40" t="s">
        <v>208</v>
      </c>
      <c r="F66" s="47" t="s">
        <v>209</v>
      </c>
      <c r="G66" s="49">
        <v>26</v>
      </c>
      <c r="H66" s="49">
        <v>23</v>
      </c>
    </row>
    <row r="67" spans="1:8" ht="15">
      <c r="A67" s="38" t="s">
        <v>210</v>
      </c>
      <c r="B67" s="44" t="s">
        <v>211</v>
      </c>
      <c r="C67" s="46"/>
      <c r="D67" s="46"/>
      <c r="E67" s="40" t="s">
        <v>212</v>
      </c>
      <c r="F67" s="47" t="s">
        <v>213</v>
      </c>
      <c r="G67" s="49">
        <v>6</v>
      </c>
      <c r="H67" s="49">
        <v>15</v>
      </c>
    </row>
    <row r="68" spans="1:8" ht="15">
      <c r="A68" s="38" t="s">
        <v>214</v>
      </c>
      <c r="B68" s="44" t="s">
        <v>215</v>
      </c>
      <c r="C68" s="46">
        <v>2881</v>
      </c>
      <c r="D68" s="46">
        <v>1481</v>
      </c>
      <c r="E68" s="40" t="s">
        <v>216</v>
      </c>
      <c r="F68" s="47" t="s">
        <v>217</v>
      </c>
      <c r="G68" s="49">
        <v>102</v>
      </c>
      <c r="H68" s="49">
        <v>93</v>
      </c>
    </row>
    <row r="69" spans="1:8" ht="15">
      <c r="A69" s="38" t="s">
        <v>218</v>
      </c>
      <c r="B69" s="44" t="s">
        <v>219</v>
      </c>
      <c r="C69" s="46"/>
      <c r="D69" s="46"/>
      <c r="E69" s="67" t="s">
        <v>80</v>
      </c>
      <c r="F69" s="47" t="s">
        <v>220</v>
      </c>
      <c r="G69" s="49"/>
      <c r="H69" s="49">
        <v>31</v>
      </c>
    </row>
    <row r="70" spans="1:8" ht="15">
      <c r="A70" s="38" t="s">
        <v>221</v>
      </c>
      <c r="B70" s="44" t="s">
        <v>222</v>
      </c>
      <c r="C70" s="46"/>
      <c r="D70" s="46"/>
      <c r="E70" s="40" t="s">
        <v>223</v>
      </c>
      <c r="F70" s="47" t="s">
        <v>224</v>
      </c>
      <c r="G70" s="49"/>
      <c r="H70" s="49"/>
    </row>
    <row r="71" spans="1:18" ht="15">
      <c r="A71" s="38" t="s">
        <v>225</v>
      </c>
      <c r="B71" s="44" t="s">
        <v>226</v>
      </c>
      <c r="C71" s="46">
        <v>3</v>
      </c>
      <c r="D71" s="46"/>
      <c r="E71" s="71" t="s">
        <v>48</v>
      </c>
      <c r="F71" s="100" t="s">
        <v>227</v>
      </c>
      <c r="G71" s="101">
        <f>G59+G60+G61+G69+G70</f>
        <v>275</v>
      </c>
      <c r="H71" s="101">
        <f>H59+H60+H61+H69+H70</f>
        <v>293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8" ht="15">
      <c r="A72" s="38" t="s">
        <v>228</v>
      </c>
      <c r="B72" s="44" t="s">
        <v>229</v>
      </c>
      <c r="C72" s="46"/>
      <c r="D72" s="46"/>
      <c r="E72" s="52"/>
      <c r="F72" s="102"/>
      <c r="G72" s="103"/>
      <c r="H72" s="104"/>
    </row>
    <row r="73" spans="1:8" ht="15">
      <c r="A73" s="38" t="s">
        <v>230</v>
      </c>
      <c r="B73" s="44" t="s">
        <v>231</v>
      </c>
      <c r="C73" s="46"/>
      <c r="D73" s="46"/>
      <c r="E73" s="105"/>
      <c r="F73" s="106"/>
      <c r="G73" s="107"/>
      <c r="H73" s="108"/>
    </row>
    <row r="74" spans="1:8" ht="15">
      <c r="A74" s="38" t="s">
        <v>232</v>
      </c>
      <c r="B74" s="44" t="s">
        <v>233</v>
      </c>
      <c r="C74" s="46"/>
      <c r="D74" s="46"/>
      <c r="E74" s="40" t="s">
        <v>234</v>
      </c>
      <c r="F74" s="109" t="s">
        <v>235</v>
      </c>
      <c r="G74" s="49"/>
      <c r="H74" s="49"/>
    </row>
    <row r="75" spans="1:15" ht="15">
      <c r="A75" s="38" t="s">
        <v>78</v>
      </c>
      <c r="B75" s="62" t="s">
        <v>236</v>
      </c>
      <c r="C75" s="63">
        <f>SUM(C67:C74)</f>
        <v>2884</v>
      </c>
      <c r="D75" s="63">
        <f>SUM(D67:D74)</f>
        <v>1481</v>
      </c>
      <c r="E75" s="67" t="s">
        <v>163</v>
      </c>
      <c r="F75" s="56" t="s">
        <v>237</v>
      </c>
      <c r="G75" s="49"/>
      <c r="H75" s="49"/>
      <c r="I75" s="58"/>
      <c r="J75" s="58"/>
      <c r="K75" s="58"/>
      <c r="L75" s="58"/>
      <c r="M75" s="58"/>
      <c r="N75" s="58"/>
      <c r="O75" s="58"/>
    </row>
    <row r="76" spans="1:8" ht="15">
      <c r="A76" s="38"/>
      <c r="B76" s="44"/>
      <c r="C76" s="70"/>
      <c r="D76" s="63"/>
      <c r="E76" s="40" t="s">
        <v>238</v>
      </c>
      <c r="F76" s="56" t="s">
        <v>239</v>
      </c>
      <c r="G76" s="49"/>
      <c r="H76" s="49"/>
    </row>
    <row r="77" spans="1:13" ht="15">
      <c r="A77" s="38" t="s">
        <v>240</v>
      </c>
      <c r="B77" s="44"/>
      <c r="C77" s="70"/>
      <c r="D77" s="63"/>
      <c r="E77" s="40"/>
      <c r="F77" s="110"/>
      <c r="G77" s="111"/>
      <c r="H77" s="112"/>
      <c r="M77" s="72"/>
    </row>
    <row r="78" spans="1:14" ht="15">
      <c r="A78" s="38" t="s">
        <v>241</v>
      </c>
      <c r="B78" s="44" t="s">
        <v>242</v>
      </c>
      <c r="C78" s="63">
        <f>SUM(C79:C81)</f>
        <v>0</v>
      </c>
      <c r="D78" s="63">
        <f>SUM(D79:D81)</f>
        <v>0</v>
      </c>
      <c r="E78" s="40"/>
      <c r="F78" s="111"/>
      <c r="G78" s="111"/>
      <c r="H78" s="112"/>
      <c r="I78" s="58"/>
      <c r="J78" s="58"/>
      <c r="K78" s="58"/>
      <c r="L78" s="58"/>
      <c r="M78" s="58"/>
      <c r="N78" s="58"/>
    </row>
    <row r="79" spans="1:18" ht="15">
      <c r="A79" s="38" t="s">
        <v>243</v>
      </c>
      <c r="B79" s="44" t="s">
        <v>244</v>
      </c>
      <c r="C79" s="46"/>
      <c r="D79" s="46"/>
      <c r="E79" s="67" t="s">
        <v>245</v>
      </c>
      <c r="F79" s="82" t="s">
        <v>246</v>
      </c>
      <c r="G79" s="113">
        <f>G71+G74+G75+G76</f>
        <v>275</v>
      </c>
      <c r="H79" s="113">
        <f>H71+H74+H75+H76</f>
        <v>293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8" ht="15">
      <c r="A80" s="38" t="s">
        <v>247</v>
      </c>
      <c r="B80" s="44" t="s">
        <v>248</v>
      </c>
      <c r="C80" s="46"/>
      <c r="D80" s="46"/>
      <c r="E80" s="40"/>
      <c r="F80" s="114"/>
      <c r="G80" s="115"/>
      <c r="H80" s="116"/>
    </row>
    <row r="81" spans="1:8" ht="15">
      <c r="A81" s="38" t="s">
        <v>249</v>
      </c>
      <c r="B81" s="44" t="s">
        <v>250</v>
      </c>
      <c r="C81" s="46"/>
      <c r="D81" s="46"/>
      <c r="E81" s="105"/>
      <c r="F81" s="115"/>
      <c r="G81" s="115"/>
      <c r="H81" s="116"/>
    </row>
    <row r="82" spans="1:8" ht="15">
      <c r="A82" s="38" t="s">
        <v>251</v>
      </c>
      <c r="B82" s="44" t="s">
        <v>252</v>
      </c>
      <c r="C82" s="46"/>
      <c r="D82" s="46"/>
      <c r="E82" s="84"/>
      <c r="F82" s="115"/>
      <c r="G82" s="115"/>
      <c r="H82" s="116"/>
    </row>
    <row r="83" spans="1:8" ht="15">
      <c r="A83" s="38" t="s">
        <v>135</v>
      </c>
      <c r="B83" s="44" t="s">
        <v>253</v>
      </c>
      <c r="C83" s="46"/>
      <c r="D83" s="46"/>
      <c r="E83" s="105"/>
      <c r="F83" s="115"/>
      <c r="G83" s="115"/>
      <c r="H83" s="116"/>
    </row>
    <row r="84" spans="1:14" ht="15">
      <c r="A84" s="38" t="s">
        <v>254</v>
      </c>
      <c r="B84" s="62" t="s">
        <v>255</v>
      </c>
      <c r="C84" s="63">
        <f>C83+C82+C78</f>
        <v>0</v>
      </c>
      <c r="D84" s="63">
        <f>D83+D82+D78</f>
        <v>0</v>
      </c>
      <c r="E84" s="84"/>
      <c r="F84" s="115"/>
      <c r="G84" s="115"/>
      <c r="H84" s="116"/>
      <c r="I84" s="58"/>
      <c r="J84" s="58"/>
      <c r="K84" s="58"/>
      <c r="L84" s="58"/>
      <c r="M84" s="58"/>
      <c r="N84" s="58"/>
    </row>
    <row r="85" spans="1:13" ht="15">
      <c r="A85" s="38"/>
      <c r="B85" s="62"/>
      <c r="C85" s="70"/>
      <c r="D85" s="63"/>
      <c r="E85" s="105"/>
      <c r="F85" s="115"/>
      <c r="G85" s="115"/>
      <c r="H85" s="116"/>
      <c r="M85" s="72"/>
    </row>
    <row r="86" spans="1:8" ht="15">
      <c r="A86" s="38" t="s">
        <v>256</v>
      </c>
      <c r="B86" s="44"/>
      <c r="C86" s="70"/>
      <c r="D86" s="63"/>
      <c r="E86" s="84"/>
      <c r="F86" s="115"/>
      <c r="G86" s="115"/>
      <c r="H86" s="116"/>
    </row>
    <row r="87" spans="1:13" ht="15">
      <c r="A87" s="38" t="s">
        <v>257</v>
      </c>
      <c r="B87" s="44" t="s">
        <v>258</v>
      </c>
      <c r="C87" s="46">
        <v>457</v>
      </c>
      <c r="D87" s="46">
        <v>88</v>
      </c>
      <c r="E87" s="105"/>
      <c r="F87" s="115"/>
      <c r="G87" s="115"/>
      <c r="H87" s="116"/>
      <c r="M87" s="72"/>
    </row>
    <row r="88" spans="1:8" ht="15">
      <c r="A88" s="38" t="s">
        <v>259</v>
      </c>
      <c r="B88" s="44" t="s">
        <v>260</v>
      </c>
      <c r="C88" s="46">
        <v>166</v>
      </c>
      <c r="D88" s="46">
        <v>1440</v>
      </c>
      <c r="E88" s="84"/>
      <c r="F88" s="115"/>
      <c r="G88" s="115"/>
      <c r="H88" s="116"/>
    </row>
    <row r="89" spans="1:13" ht="15">
      <c r="A89" s="38" t="s">
        <v>261</v>
      </c>
      <c r="B89" s="44" t="s">
        <v>262</v>
      </c>
      <c r="C89" s="46"/>
      <c r="D89" s="46"/>
      <c r="E89" s="84"/>
      <c r="F89" s="115"/>
      <c r="G89" s="115"/>
      <c r="H89" s="116"/>
      <c r="M89" s="72"/>
    </row>
    <row r="90" spans="1:8" ht="15">
      <c r="A90" s="38" t="s">
        <v>263</v>
      </c>
      <c r="B90" s="44" t="s">
        <v>264</v>
      </c>
      <c r="C90" s="46"/>
      <c r="D90" s="46"/>
      <c r="E90" s="84"/>
      <c r="F90" s="115"/>
      <c r="G90" s="115"/>
      <c r="H90" s="116"/>
    </row>
    <row r="91" spans="1:14" ht="15">
      <c r="A91" s="38" t="s">
        <v>265</v>
      </c>
      <c r="B91" s="62" t="s">
        <v>266</v>
      </c>
      <c r="C91" s="63">
        <f>SUM(C87:C90)</f>
        <v>623</v>
      </c>
      <c r="D91" s="63">
        <f>SUM(D87:D90)</f>
        <v>1528</v>
      </c>
      <c r="E91" s="84"/>
      <c r="F91" s="115"/>
      <c r="G91" s="115"/>
      <c r="H91" s="116"/>
      <c r="I91" s="58"/>
      <c r="J91" s="58"/>
      <c r="K91" s="58"/>
      <c r="L91" s="58"/>
      <c r="M91" s="69"/>
      <c r="N91" s="58"/>
    </row>
    <row r="92" spans="1:8" ht="15">
      <c r="A92" s="38" t="s">
        <v>267</v>
      </c>
      <c r="B92" s="62" t="s">
        <v>268</v>
      </c>
      <c r="C92" s="46"/>
      <c r="D92" s="46">
        <v>2</v>
      </c>
      <c r="E92" s="84"/>
      <c r="F92" s="115"/>
      <c r="G92" s="115"/>
      <c r="H92" s="116"/>
    </row>
    <row r="93" spans="1:14" ht="15">
      <c r="A93" s="38" t="s">
        <v>269</v>
      </c>
      <c r="B93" s="117" t="s">
        <v>270</v>
      </c>
      <c r="C93" s="63">
        <f>C64+C75+C84+C91+C92</f>
        <v>4169</v>
      </c>
      <c r="D93" s="63">
        <f>D64+D75+D84+D91+D92</f>
        <v>3030</v>
      </c>
      <c r="E93" s="105"/>
      <c r="F93" s="115"/>
      <c r="G93" s="115"/>
      <c r="H93" s="116"/>
      <c r="I93" s="58"/>
      <c r="J93" s="58"/>
      <c r="K93" s="58"/>
      <c r="L93" s="58"/>
      <c r="M93" s="69"/>
      <c r="N93" s="58"/>
    </row>
    <row r="94" spans="1:18" ht="15">
      <c r="A94" s="118" t="s">
        <v>271</v>
      </c>
      <c r="B94" s="119" t="s">
        <v>272</v>
      </c>
      <c r="C94" s="120">
        <f>C93+C55</f>
        <v>6961</v>
      </c>
      <c r="D94" s="120">
        <f>D93+D55</f>
        <v>6032</v>
      </c>
      <c r="E94" s="121" t="s">
        <v>273</v>
      </c>
      <c r="F94" s="122" t="s">
        <v>274</v>
      </c>
      <c r="G94" s="123">
        <f>G36+G39+G55+G79</f>
        <v>6961</v>
      </c>
      <c r="H94" s="123">
        <f>H36+H39+H55+H79</f>
        <v>6032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3" ht="15">
      <c r="A95" s="124"/>
      <c r="B95" s="125"/>
      <c r="C95" s="124"/>
      <c r="D95" s="124"/>
      <c r="E95" s="126"/>
      <c r="F95" s="127"/>
      <c r="G95" s="128"/>
      <c r="H95" s="129"/>
      <c r="M95" s="72"/>
    </row>
    <row r="96" spans="1:13" ht="15">
      <c r="A96" s="130" t="s">
        <v>275</v>
      </c>
      <c r="B96" s="131"/>
      <c r="C96" s="13"/>
      <c r="D96" s="13"/>
      <c r="E96" s="132"/>
      <c r="F96" s="8"/>
      <c r="G96" s="9"/>
      <c r="H96" s="10"/>
      <c r="M96" s="72"/>
    </row>
    <row r="97" spans="1:13" ht="15">
      <c r="A97" s="130"/>
      <c r="B97" s="131"/>
      <c r="C97" s="13"/>
      <c r="D97" s="13"/>
      <c r="E97" s="132"/>
      <c r="F97" s="8"/>
      <c r="G97" s="9"/>
      <c r="H97" s="10"/>
      <c r="M97" s="72"/>
    </row>
    <row r="98" spans="1:13" ht="15" customHeight="1">
      <c r="A98" s="133" t="s">
        <v>276</v>
      </c>
      <c r="B98" s="131"/>
      <c r="C98" s="588" t="s">
        <v>277</v>
      </c>
      <c r="D98" s="588"/>
      <c r="E98" s="588"/>
      <c r="F98" s="8"/>
      <c r="G98" s="9"/>
      <c r="H98" s="10"/>
      <c r="M98" s="72"/>
    </row>
    <row r="99" spans="3:8" ht="15">
      <c r="C99" s="133"/>
      <c r="D99" s="134"/>
      <c r="E99" s="133"/>
      <c r="F99" s="8"/>
      <c r="G99" s="9"/>
      <c r="H99" s="10"/>
    </row>
    <row r="100" spans="1:5" ht="15" customHeight="1">
      <c r="A100" s="135"/>
      <c r="B100" s="135"/>
      <c r="C100" s="588" t="s">
        <v>278</v>
      </c>
      <c r="D100" s="588"/>
      <c r="E100" s="588"/>
    </row>
    <row r="102" ht="12.75">
      <c r="E102" s="136"/>
    </row>
    <row r="104" ht="12.75">
      <c r="M104" s="72"/>
    </row>
    <row r="106" ht="12.75">
      <c r="M106" s="72"/>
    </row>
    <row r="108" spans="5:13" ht="12.75">
      <c r="E108" s="136"/>
      <c r="M108" s="72"/>
    </row>
    <row r="110" spans="5:13" ht="12.75">
      <c r="E110" s="136"/>
      <c r="M110" s="72"/>
    </row>
    <row r="118" ht="12.75">
      <c r="E118" s="136"/>
    </row>
    <row r="120" spans="5:13" ht="12.75">
      <c r="E120" s="136"/>
      <c r="M120" s="72"/>
    </row>
    <row r="122" spans="5:13" ht="12.75">
      <c r="E122" s="136"/>
      <c r="M122" s="72"/>
    </row>
    <row r="124" ht="12.75">
      <c r="E124" s="136"/>
    </row>
    <row r="126" spans="5:13" ht="12.75">
      <c r="E126" s="136"/>
      <c r="M126" s="72"/>
    </row>
    <row r="128" spans="5:13" ht="12.75">
      <c r="E128" s="136"/>
      <c r="M128" s="72"/>
    </row>
    <row r="130" ht="12.75">
      <c r="M130" s="72"/>
    </row>
    <row r="132" ht="12.75">
      <c r="M132" s="72"/>
    </row>
    <row r="134" ht="12.75">
      <c r="M134" s="72"/>
    </row>
    <row r="136" spans="5:13" ht="12.75">
      <c r="E136" s="136"/>
      <c r="M136" s="72"/>
    </row>
    <row r="138" spans="5:13" ht="12.75">
      <c r="E138" s="136"/>
      <c r="M138" s="72"/>
    </row>
    <row r="140" spans="5:13" ht="12.75">
      <c r="E140" s="136"/>
      <c r="M140" s="72"/>
    </row>
    <row r="142" spans="5:13" ht="12.75">
      <c r="E142" s="136"/>
      <c r="M142" s="72"/>
    </row>
    <row r="144" ht="12.75">
      <c r="E144" s="136"/>
    </row>
    <row r="146" ht="12.75">
      <c r="E146" s="136"/>
    </row>
    <row r="148" ht="12.75">
      <c r="E148" s="136"/>
    </row>
    <row r="150" spans="5:13" ht="12.75">
      <c r="E150" s="136"/>
      <c r="M150" s="72"/>
    </row>
    <row r="152" ht="12.75">
      <c r="M152" s="72"/>
    </row>
    <row r="154" ht="12.75">
      <c r="M154" s="72"/>
    </row>
    <row r="160" ht="12.75">
      <c r="E160" s="136"/>
    </row>
    <row r="162" ht="12.75">
      <c r="E162" s="136"/>
    </row>
    <row r="164" ht="12.75">
      <c r="E164" s="136"/>
    </row>
    <row r="166" ht="12.75">
      <c r="E166" s="136"/>
    </row>
    <row r="168" ht="12.75">
      <c r="E168" s="136"/>
    </row>
    <row r="176" ht="12.75">
      <c r="E176" s="136"/>
    </row>
    <row r="178" ht="12.75">
      <c r="E178" s="136"/>
    </row>
    <row r="180" ht="12.75">
      <c r="E180" s="136"/>
    </row>
    <row r="182" ht="12.75">
      <c r="E182" s="136"/>
    </row>
    <row r="186" ht="12.75">
      <c r="E186" s="136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 scale="76" r:id="rId1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zoomScalePageLayoutView="0" workbookViewId="0" topLeftCell="A19">
      <selection activeCell="A48" sqref="A48"/>
    </sheetView>
  </sheetViews>
  <sheetFormatPr defaultColWidth="9.25390625" defaultRowHeight="12.75"/>
  <cols>
    <col min="1" max="1" width="48.125" style="137" customWidth="1"/>
    <col min="2" max="2" width="12.125" style="137" customWidth="1"/>
    <col min="3" max="3" width="13.00390625" style="138" customWidth="1"/>
    <col min="4" max="4" width="12.75390625" style="138" customWidth="1"/>
    <col min="5" max="5" width="37.25390625" style="137" customWidth="1"/>
    <col min="6" max="6" width="9.00390625" style="137" customWidth="1"/>
    <col min="7" max="7" width="11.75390625" style="138" customWidth="1"/>
    <col min="8" max="8" width="13.125" style="138" customWidth="1"/>
    <col min="9" max="16384" width="9.25390625" style="138" customWidth="1"/>
  </cols>
  <sheetData>
    <row r="1" spans="1:8" ht="12" customHeight="1">
      <c r="A1" s="589" t="s">
        <v>279</v>
      </c>
      <c r="B1" s="589"/>
      <c r="C1" s="589"/>
      <c r="D1" s="589"/>
      <c r="E1" s="589"/>
      <c r="F1" s="589"/>
      <c r="G1" s="139"/>
      <c r="H1" s="139"/>
    </row>
    <row r="2" spans="1:8" ht="15" customHeight="1">
      <c r="A2" s="140" t="s">
        <v>1</v>
      </c>
      <c r="B2" s="590" t="str">
        <f>'справка №1-БАЛАНС'!E3</f>
        <v>"ВЕРЕЯ ТУР" АД - Ст.Загора</v>
      </c>
      <c r="C2" s="590"/>
      <c r="D2" s="590"/>
      <c r="E2" s="590"/>
      <c r="F2" s="591" t="s">
        <v>3</v>
      </c>
      <c r="G2" s="591"/>
      <c r="H2" s="141">
        <f>'справка №1-БАЛАНС'!H3</f>
        <v>833067523</v>
      </c>
    </row>
    <row r="3" spans="1:8" ht="15" customHeight="1">
      <c r="A3" s="140" t="s">
        <v>280</v>
      </c>
      <c r="B3" s="590" t="str">
        <f>'справка №1-БАЛАНС'!E4</f>
        <v>неконсолидиран</v>
      </c>
      <c r="C3" s="590"/>
      <c r="D3" s="590"/>
      <c r="E3" s="590"/>
      <c r="F3" s="142" t="s">
        <v>6</v>
      </c>
      <c r="G3" s="143"/>
      <c r="H3" s="143">
        <f>'справка №1-БАЛАНС'!H4</f>
        <v>680</v>
      </c>
    </row>
    <row r="4" spans="1:8" ht="17.25" customHeight="1">
      <c r="A4" s="140" t="s">
        <v>281</v>
      </c>
      <c r="B4" s="592">
        <f>'справка №1-БАЛАНС'!E5</f>
        <v>43100</v>
      </c>
      <c r="C4" s="592"/>
      <c r="D4" s="592"/>
      <c r="E4" s="144"/>
      <c r="F4" s="145"/>
      <c r="G4" s="139"/>
      <c r="H4" s="146" t="s">
        <v>282</v>
      </c>
    </row>
    <row r="5" spans="1:8" ht="60.75">
      <c r="A5" s="147" t="s">
        <v>283</v>
      </c>
      <c r="B5" s="148" t="s">
        <v>10</v>
      </c>
      <c r="C5" s="147" t="s">
        <v>11</v>
      </c>
      <c r="D5" s="149" t="s">
        <v>15</v>
      </c>
      <c r="E5" s="147" t="s">
        <v>284</v>
      </c>
      <c r="F5" s="148" t="s">
        <v>10</v>
      </c>
      <c r="G5" s="147" t="s">
        <v>11</v>
      </c>
      <c r="H5" s="147" t="s">
        <v>15</v>
      </c>
    </row>
    <row r="6" spans="1:8" ht="20.25">
      <c r="A6" s="150" t="s">
        <v>16</v>
      </c>
      <c r="B6" s="150" t="s">
        <v>17</v>
      </c>
      <c r="C6" s="150">
        <v>1</v>
      </c>
      <c r="D6" s="150">
        <v>2</v>
      </c>
      <c r="E6" s="150" t="s">
        <v>16</v>
      </c>
      <c r="F6" s="147" t="s">
        <v>17</v>
      </c>
      <c r="G6" s="147">
        <v>1</v>
      </c>
      <c r="H6" s="147">
        <v>2</v>
      </c>
    </row>
    <row r="7" spans="1:8" ht="20.25">
      <c r="A7" s="151" t="s">
        <v>285</v>
      </c>
      <c r="B7" s="151"/>
      <c r="C7" s="152"/>
      <c r="D7" s="152"/>
      <c r="E7" s="151" t="s">
        <v>286</v>
      </c>
      <c r="F7" s="153"/>
      <c r="G7" s="154"/>
      <c r="H7" s="154"/>
    </row>
    <row r="8" spans="1:8" ht="40.5">
      <c r="A8" s="155" t="s">
        <v>287</v>
      </c>
      <c r="B8" s="155"/>
      <c r="C8" s="156"/>
      <c r="D8" s="157"/>
      <c r="E8" s="155" t="s">
        <v>288</v>
      </c>
      <c r="F8" s="153"/>
      <c r="G8" s="154"/>
      <c r="H8" s="154"/>
    </row>
    <row r="9" spans="1:8" ht="40.5">
      <c r="A9" s="158" t="s">
        <v>289</v>
      </c>
      <c r="B9" s="159" t="s">
        <v>290</v>
      </c>
      <c r="C9" s="160">
        <v>505</v>
      </c>
      <c r="D9" s="161">
        <v>560</v>
      </c>
      <c r="E9" s="158" t="s">
        <v>291</v>
      </c>
      <c r="F9" s="162" t="s">
        <v>292</v>
      </c>
      <c r="G9" s="163"/>
      <c r="H9" s="164"/>
    </row>
    <row r="10" spans="1:8" ht="40.5">
      <c r="A10" s="158" t="s">
        <v>293</v>
      </c>
      <c r="B10" s="159" t="s">
        <v>294</v>
      </c>
      <c r="C10" s="160">
        <v>278</v>
      </c>
      <c r="D10" s="161">
        <v>266</v>
      </c>
      <c r="E10" s="158" t="s">
        <v>295</v>
      </c>
      <c r="F10" s="162" t="s">
        <v>296</v>
      </c>
      <c r="G10" s="163">
        <v>28</v>
      </c>
      <c r="H10" s="164">
        <v>35</v>
      </c>
    </row>
    <row r="11" spans="1:8" ht="40.5">
      <c r="A11" s="158" t="s">
        <v>297</v>
      </c>
      <c r="B11" s="159" t="s">
        <v>298</v>
      </c>
      <c r="C11" s="160">
        <v>250</v>
      </c>
      <c r="D11" s="161">
        <v>251</v>
      </c>
      <c r="E11" s="165" t="s">
        <v>299</v>
      </c>
      <c r="F11" s="162" t="s">
        <v>300</v>
      </c>
      <c r="G11" s="163">
        <v>2352</v>
      </c>
      <c r="H11" s="164">
        <v>2186</v>
      </c>
    </row>
    <row r="12" spans="1:8" ht="40.5">
      <c r="A12" s="158" t="s">
        <v>301</v>
      </c>
      <c r="B12" s="159" t="s">
        <v>302</v>
      </c>
      <c r="C12" s="160">
        <v>394</v>
      </c>
      <c r="D12" s="161">
        <v>380</v>
      </c>
      <c r="E12" s="165" t="s">
        <v>80</v>
      </c>
      <c r="F12" s="162" t="s">
        <v>303</v>
      </c>
      <c r="G12" s="163">
        <v>174</v>
      </c>
      <c r="H12" s="164">
        <v>4</v>
      </c>
    </row>
    <row r="13" spans="1:18" ht="40.5">
      <c r="A13" s="158" t="s">
        <v>304</v>
      </c>
      <c r="B13" s="159" t="s">
        <v>305</v>
      </c>
      <c r="C13" s="160">
        <v>73</v>
      </c>
      <c r="D13" s="161">
        <v>70</v>
      </c>
      <c r="E13" s="166" t="s">
        <v>53</v>
      </c>
      <c r="F13" s="167" t="s">
        <v>306</v>
      </c>
      <c r="G13" s="168">
        <f>SUM(G9:G12)</f>
        <v>2554</v>
      </c>
      <c r="H13" s="168">
        <v>2225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40.5">
      <c r="A14" s="158" t="s">
        <v>307</v>
      </c>
      <c r="B14" s="159" t="s">
        <v>308</v>
      </c>
      <c r="C14" s="160">
        <v>25</v>
      </c>
      <c r="D14" s="161">
        <v>24</v>
      </c>
      <c r="E14" s="165"/>
      <c r="F14" s="169"/>
      <c r="G14" s="168"/>
      <c r="H14" s="168"/>
    </row>
    <row r="15" spans="1:8" ht="60.75">
      <c r="A15" s="158" t="s">
        <v>309</v>
      </c>
      <c r="B15" s="159" t="s">
        <v>310</v>
      </c>
      <c r="C15" s="170"/>
      <c r="D15" s="171"/>
      <c r="E15" s="155" t="s">
        <v>311</v>
      </c>
      <c r="F15" s="172" t="s">
        <v>312</v>
      </c>
      <c r="G15" s="164"/>
      <c r="H15" s="164"/>
    </row>
    <row r="16" spans="1:8" ht="40.5">
      <c r="A16" s="158" t="s">
        <v>313</v>
      </c>
      <c r="B16" s="159" t="s">
        <v>314</v>
      </c>
      <c r="C16" s="170">
        <v>17</v>
      </c>
      <c r="D16" s="171">
        <v>24</v>
      </c>
      <c r="E16" s="158" t="s">
        <v>315</v>
      </c>
      <c r="F16" s="169" t="s">
        <v>316</v>
      </c>
      <c r="G16" s="173"/>
      <c r="H16" s="174"/>
    </row>
    <row r="17" spans="1:8" ht="20.25">
      <c r="A17" s="175" t="s">
        <v>317</v>
      </c>
      <c r="B17" s="159" t="s">
        <v>318</v>
      </c>
      <c r="C17" s="176"/>
      <c r="D17" s="177"/>
      <c r="E17" s="155"/>
      <c r="F17" s="153"/>
      <c r="G17" s="168"/>
      <c r="H17" s="168"/>
    </row>
    <row r="18" spans="1:8" ht="20.25">
      <c r="A18" s="175" t="s">
        <v>319</v>
      </c>
      <c r="B18" s="159" t="s">
        <v>320</v>
      </c>
      <c r="C18" s="176"/>
      <c r="D18" s="177"/>
      <c r="E18" s="155" t="s">
        <v>321</v>
      </c>
      <c r="F18" s="153"/>
      <c r="G18" s="168"/>
      <c r="H18" s="168"/>
    </row>
    <row r="19" spans="1:15" ht="40.5">
      <c r="A19" s="166" t="s">
        <v>53</v>
      </c>
      <c r="B19" s="178" t="s">
        <v>322</v>
      </c>
      <c r="C19" s="179">
        <f>SUM(C9:C18)</f>
        <v>1542</v>
      </c>
      <c r="D19" s="179">
        <f>SUM(D9:D18)</f>
        <v>1575</v>
      </c>
      <c r="E19" s="153" t="s">
        <v>323</v>
      </c>
      <c r="F19" s="169" t="s">
        <v>324</v>
      </c>
      <c r="G19" s="164"/>
      <c r="H19" s="164"/>
      <c r="I19" s="139"/>
      <c r="J19" s="139"/>
      <c r="K19" s="139"/>
      <c r="L19" s="139"/>
      <c r="M19" s="139"/>
      <c r="N19" s="139"/>
      <c r="O19" s="139"/>
    </row>
    <row r="20" spans="1:8" ht="40.5">
      <c r="A20" s="155"/>
      <c r="B20" s="159"/>
      <c r="C20" s="180"/>
      <c r="D20" s="180"/>
      <c r="E20" s="175" t="s">
        <v>325</v>
      </c>
      <c r="F20" s="169" t="s">
        <v>326</v>
      </c>
      <c r="G20" s="164"/>
      <c r="H20" s="164"/>
    </row>
    <row r="21" spans="1:8" ht="60.75">
      <c r="A21" s="155" t="s">
        <v>327</v>
      </c>
      <c r="B21" s="181"/>
      <c r="C21" s="180"/>
      <c r="D21" s="180"/>
      <c r="E21" s="158" t="s">
        <v>328</v>
      </c>
      <c r="F21" s="169" t="s">
        <v>329</v>
      </c>
      <c r="G21" s="164"/>
      <c r="H21" s="164"/>
    </row>
    <row r="22" spans="1:8" ht="60.75">
      <c r="A22" s="153" t="s">
        <v>330</v>
      </c>
      <c r="B22" s="181" t="s">
        <v>331</v>
      </c>
      <c r="C22" s="161"/>
      <c r="D22" s="161"/>
      <c r="E22" s="153" t="s">
        <v>332</v>
      </c>
      <c r="F22" s="169" t="s">
        <v>333</v>
      </c>
      <c r="G22" s="164"/>
      <c r="H22" s="164"/>
    </row>
    <row r="23" spans="1:8" ht="60.75">
      <c r="A23" s="158" t="s">
        <v>334</v>
      </c>
      <c r="B23" s="181" t="s">
        <v>335</v>
      </c>
      <c r="C23" s="161"/>
      <c r="D23" s="161"/>
      <c r="E23" s="158" t="s">
        <v>336</v>
      </c>
      <c r="F23" s="169" t="s">
        <v>337</v>
      </c>
      <c r="G23" s="164">
        <v>50</v>
      </c>
      <c r="H23" s="164">
        <v>45</v>
      </c>
    </row>
    <row r="24" spans="1:18" ht="40.5">
      <c r="A24" s="158" t="s">
        <v>338</v>
      </c>
      <c r="B24" s="181" t="s">
        <v>339</v>
      </c>
      <c r="C24" s="161"/>
      <c r="D24" s="161"/>
      <c r="E24" s="166" t="s">
        <v>105</v>
      </c>
      <c r="F24" s="172" t="s">
        <v>340</v>
      </c>
      <c r="G24" s="154">
        <v>50</v>
      </c>
      <c r="H24" s="154">
        <v>45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20.25">
      <c r="A25" s="158" t="s">
        <v>80</v>
      </c>
      <c r="B25" s="181" t="s">
        <v>341</v>
      </c>
      <c r="C25" s="161">
        <v>9</v>
      </c>
      <c r="D25" s="161">
        <v>7</v>
      </c>
      <c r="E25" s="175"/>
      <c r="F25" s="153"/>
      <c r="G25" s="168"/>
      <c r="H25" s="168"/>
    </row>
    <row r="26" spans="1:14" ht="20.25">
      <c r="A26" s="166" t="s">
        <v>78</v>
      </c>
      <c r="B26" s="182" t="s">
        <v>342</v>
      </c>
      <c r="C26" s="179">
        <v>7</v>
      </c>
      <c r="D26" s="179">
        <v>8</v>
      </c>
      <c r="E26" s="158"/>
      <c r="F26" s="153"/>
      <c r="G26" s="168"/>
      <c r="H26" s="168"/>
      <c r="I26" s="139"/>
      <c r="J26" s="139"/>
      <c r="K26" s="139"/>
      <c r="L26" s="139"/>
      <c r="M26" s="139"/>
      <c r="N26" s="139"/>
    </row>
    <row r="27" spans="1:8" ht="20.25">
      <c r="A27" s="166"/>
      <c r="B27" s="182"/>
      <c r="C27" s="180"/>
      <c r="D27" s="180"/>
      <c r="E27" s="158"/>
      <c r="F27" s="153"/>
      <c r="G27" s="168"/>
      <c r="H27" s="168"/>
    </row>
    <row r="28" spans="1:18" ht="40.5">
      <c r="A28" s="151" t="s">
        <v>343</v>
      </c>
      <c r="B28" s="148" t="s">
        <v>344</v>
      </c>
      <c r="C28" s="157">
        <v>1551</v>
      </c>
      <c r="D28" s="157">
        <v>1582</v>
      </c>
      <c r="E28" s="151" t="s">
        <v>345</v>
      </c>
      <c r="F28" s="172" t="s">
        <v>346</v>
      </c>
      <c r="G28" s="154">
        <v>2604</v>
      </c>
      <c r="H28" s="154">
        <v>2270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20.25">
      <c r="A29" s="151"/>
      <c r="B29" s="148"/>
      <c r="C29" s="180"/>
      <c r="D29" s="180"/>
      <c r="E29" s="151"/>
      <c r="F29" s="169"/>
      <c r="G29" s="168"/>
      <c r="H29" s="168"/>
    </row>
    <row r="30" spans="1:18" ht="40.5">
      <c r="A30" s="151" t="s">
        <v>347</v>
      </c>
      <c r="B30" s="148" t="s">
        <v>348</v>
      </c>
      <c r="C30" s="157">
        <v>1053</v>
      </c>
      <c r="D30" s="157">
        <v>688</v>
      </c>
      <c r="E30" s="151" t="s">
        <v>349</v>
      </c>
      <c r="F30" s="172" t="s">
        <v>350</v>
      </c>
      <c r="G30" s="183"/>
      <c r="H30" s="183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60.75">
      <c r="A31" s="184" t="s">
        <v>351</v>
      </c>
      <c r="B31" s="182" t="s">
        <v>352</v>
      </c>
      <c r="C31" s="161"/>
      <c r="D31" s="161"/>
      <c r="E31" s="155" t="s">
        <v>353</v>
      </c>
      <c r="F31" s="169" t="s">
        <v>354</v>
      </c>
      <c r="G31" s="164"/>
      <c r="H31" s="164"/>
    </row>
    <row r="32" spans="1:8" ht="40.5">
      <c r="A32" s="155" t="s">
        <v>355</v>
      </c>
      <c r="B32" s="185" t="s">
        <v>356</v>
      </c>
      <c r="C32" s="161"/>
      <c r="D32" s="161"/>
      <c r="E32" s="155" t="s">
        <v>357</v>
      </c>
      <c r="F32" s="169" t="s">
        <v>358</v>
      </c>
      <c r="G32" s="164"/>
      <c r="H32" s="164"/>
    </row>
    <row r="33" spans="1:18" ht="40.5">
      <c r="A33" s="186" t="s">
        <v>359</v>
      </c>
      <c r="B33" s="182" t="s">
        <v>360</v>
      </c>
      <c r="C33" s="179">
        <v>1551</v>
      </c>
      <c r="D33" s="179">
        <f>D28+D31+D32</f>
        <v>1582</v>
      </c>
      <c r="E33" s="151" t="s">
        <v>361</v>
      </c>
      <c r="F33" s="172" t="s">
        <v>362</v>
      </c>
      <c r="G33" s="183">
        <f>G32+G31+G28</f>
        <v>2604</v>
      </c>
      <c r="H33" s="183">
        <f>H32+H31+H28</f>
        <v>2270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40.5">
      <c r="A34" s="186" t="s">
        <v>363</v>
      </c>
      <c r="B34" s="148" t="s">
        <v>364</v>
      </c>
      <c r="C34" s="157">
        <v>1053</v>
      </c>
      <c r="D34" s="157">
        <v>688</v>
      </c>
      <c r="E34" s="186" t="s">
        <v>365</v>
      </c>
      <c r="F34" s="172" t="s">
        <v>366</v>
      </c>
      <c r="G34" s="154"/>
      <c r="H34" s="154"/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20.25">
      <c r="A35" s="155" t="s">
        <v>367</v>
      </c>
      <c r="B35" s="182" t="s">
        <v>368</v>
      </c>
      <c r="C35" s="179">
        <v>106</v>
      </c>
      <c r="D35" s="179">
        <v>70</v>
      </c>
      <c r="E35" s="187"/>
      <c r="F35" s="153"/>
      <c r="G35" s="168"/>
      <c r="H35" s="168"/>
      <c r="I35" s="139"/>
      <c r="J35" s="139"/>
      <c r="K35" s="139"/>
      <c r="L35" s="139"/>
      <c r="M35" s="139"/>
      <c r="N35" s="139"/>
    </row>
    <row r="36" spans="1:8" ht="40.5">
      <c r="A36" s="188" t="s">
        <v>369</v>
      </c>
      <c r="B36" s="181" t="s">
        <v>370</v>
      </c>
      <c r="C36" s="161"/>
      <c r="D36" s="161"/>
      <c r="E36" s="187"/>
      <c r="F36" s="153"/>
      <c r="G36" s="168"/>
      <c r="H36" s="168"/>
    </row>
    <row r="37" spans="1:8" ht="60.75">
      <c r="A37" s="188" t="s">
        <v>371</v>
      </c>
      <c r="B37" s="189" t="s">
        <v>372</v>
      </c>
      <c r="C37" s="190"/>
      <c r="D37" s="191"/>
      <c r="E37" s="187"/>
      <c r="F37" s="169"/>
      <c r="G37" s="168"/>
      <c r="H37" s="168"/>
    </row>
    <row r="38" spans="1:8" ht="20.25">
      <c r="A38" s="192" t="s">
        <v>373</v>
      </c>
      <c r="B38" s="189" t="s">
        <v>374</v>
      </c>
      <c r="C38" s="193"/>
      <c r="D38" s="194"/>
      <c r="E38" s="187"/>
      <c r="F38" s="169"/>
      <c r="G38" s="168"/>
      <c r="H38" s="168"/>
    </row>
    <row r="39" spans="1:18" ht="36.75" customHeight="1">
      <c r="A39" s="195" t="s">
        <v>375</v>
      </c>
      <c r="B39" s="196" t="s">
        <v>376</v>
      </c>
      <c r="C39" s="197">
        <v>947</v>
      </c>
      <c r="D39" s="197">
        <v>618</v>
      </c>
      <c r="E39" s="198" t="s">
        <v>377</v>
      </c>
      <c r="F39" s="199" t="s">
        <v>378</v>
      </c>
      <c r="G39" s="200">
        <f>IF(G34&gt;0,IF(C35+G34&lt;0,0,C35+G34),IF(C34-C35&lt;0,C35-C34,0))</f>
        <v>0</v>
      </c>
      <c r="H39" s="200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21.75" customHeight="1">
      <c r="A40" s="151" t="s">
        <v>379</v>
      </c>
      <c r="B40" s="150" t="s">
        <v>380</v>
      </c>
      <c r="C40" s="201"/>
      <c r="D40" s="202"/>
      <c r="E40" s="151" t="s">
        <v>379</v>
      </c>
      <c r="F40" s="199" t="s">
        <v>381</v>
      </c>
      <c r="G40" s="164"/>
      <c r="H40" s="164"/>
    </row>
    <row r="41" spans="1:18" ht="29.25" customHeight="1">
      <c r="A41" s="151" t="s">
        <v>382</v>
      </c>
      <c r="B41" s="147" t="s">
        <v>383</v>
      </c>
      <c r="C41" s="152"/>
      <c r="D41" s="152"/>
      <c r="E41" s="151" t="s">
        <v>384</v>
      </c>
      <c r="F41" s="203" t="s">
        <v>385</v>
      </c>
      <c r="G41" s="152">
        <f>IF(C39=0,IF(G39-G40&gt;0,G39-G40+C40,0),IF(C39-C40&lt;0,C40-C39+G40,0))</f>
        <v>0</v>
      </c>
      <c r="H41" s="152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40.5">
      <c r="A42" s="186" t="s">
        <v>386</v>
      </c>
      <c r="B42" s="147" t="s">
        <v>387</v>
      </c>
      <c r="C42" s="183">
        <v>2604</v>
      </c>
      <c r="D42" s="183">
        <v>2270</v>
      </c>
      <c r="E42" s="186" t="s">
        <v>388</v>
      </c>
      <c r="F42" s="196" t="s">
        <v>389</v>
      </c>
      <c r="G42" s="183">
        <f>G39+G33</f>
        <v>2604</v>
      </c>
      <c r="H42" s="183">
        <f>H39+H33</f>
        <v>2270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20.25">
      <c r="A43" s="144"/>
      <c r="B43" s="204"/>
      <c r="C43" s="205"/>
      <c r="D43" s="205"/>
      <c r="E43" s="206"/>
      <c r="F43" s="207"/>
      <c r="G43" s="205"/>
      <c r="H43" s="205"/>
    </row>
    <row r="44" spans="1:8" ht="20.25">
      <c r="A44" s="144"/>
      <c r="B44" s="204"/>
      <c r="C44" s="205"/>
      <c r="D44" s="205"/>
      <c r="E44" s="206"/>
      <c r="F44" s="207"/>
      <c r="G44" s="205"/>
      <c r="H44" s="205"/>
    </row>
    <row r="45" spans="1:8" ht="24.75" customHeight="1">
      <c r="A45" s="593" t="s">
        <v>390</v>
      </c>
      <c r="B45" s="593"/>
      <c r="C45" s="593"/>
      <c r="D45" s="593"/>
      <c r="E45" s="593"/>
      <c r="F45" s="207"/>
      <c r="G45" s="205"/>
      <c r="H45" s="205"/>
    </row>
    <row r="46" spans="1:8" ht="20.25">
      <c r="A46" s="144"/>
      <c r="B46" s="204"/>
      <c r="C46" s="205"/>
      <c r="D46" s="205"/>
      <c r="E46" s="206"/>
      <c r="F46" s="207"/>
      <c r="G46" s="205"/>
      <c r="H46" s="205"/>
    </row>
    <row r="47" spans="1:8" ht="20.25">
      <c r="A47" s="144"/>
      <c r="B47" s="204"/>
      <c r="C47" s="205"/>
      <c r="D47" s="205"/>
      <c r="E47" s="206"/>
      <c r="F47" s="207"/>
      <c r="G47" s="205"/>
      <c r="H47" s="205"/>
    </row>
    <row r="48" spans="1:15" ht="30.75" customHeight="1">
      <c r="A48" s="208" t="s">
        <v>276</v>
      </c>
      <c r="B48" s="209"/>
      <c r="C48" s="209" t="s">
        <v>391</v>
      </c>
      <c r="D48" s="594"/>
      <c r="E48" s="594"/>
      <c r="F48" s="594"/>
      <c r="G48" s="594"/>
      <c r="H48" s="594"/>
      <c r="I48" s="139"/>
      <c r="J48" s="139"/>
      <c r="K48" s="139"/>
      <c r="L48" s="139"/>
      <c r="M48" s="139"/>
      <c r="N48" s="139"/>
      <c r="O48" s="139"/>
    </row>
    <row r="49" spans="1:8" ht="20.25">
      <c r="A49" s="210"/>
      <c r="B49" s="211"/>
      <c r="C49" s="205"/>
      <c r="D49" s="205"/>
      <c r="E49" s="207"/>
      <c r="F49" s="207"/>
      <c r="G49" s="212"/>
      <c r="H49" s="212"/>
    </row>
    <row r="50" spans="1:8" ht="58.5" customHeight="1">
      <c r="A50" s="210"/>
      <c r="B50" s="211"/>
      <c r="C50" s="213" t="s">
        <v>392</v>
      </c>
      <c r="D50" s="595"/>
      <c r="E50" s="595"/>
      <c r="F50" s="595"/>
      <c r="G50" s="595"/>
      <c r="H50" s="595"/>
    </row>
    <row r="51" spans="1:8" ht="20.25">
      <c r="A51" s="214"/>
      <c r="B51" s="207"/>
      <c r="C51" s="205"/>
      <c r="D51" s="205"/>
      <c r="E51" s="207"/>
      <c r="F51" s="207"/>
      <c r="G51" s="212"/>
      <c r="H51" s="212"/>
    </row>
    <row r="52" spans="1:8" ht="20.25">
      <c r="A52" s="214"/>
      <c r="B52" s="207"/>
      <c r="C52" s="205"/>
      <c r="D52" s="205"/>
      <c r="E52" s="207"/>
      <c r="F52" s="207"/>
      <c r="G52" s="212"/>
      <c r="H52" s="212"/>
    </row>
    <row r="53" spans="1:8" ht="20.25">
      <c r="A53" s="214"/>
      <c r="B53" s="207"/>
      <c r="C53" s="205"/>
      <c r="D53" s="205"/>
      <c r="E53" s="207"/>
      <c r="F53" s="207"/>
      <c r="G53" s="212"/>
      <c r="H53" s="212"/>
    </row>
    <row r="54" spans="1:8" ht="20.25">
      <c r="A54" s="214"/>
      <c r="B54" s="214"/>
      <c r="C54" s="215"/>
      <c r="D54" s="215"/>
      <c r="E54" s="214"/>
      <c r="F54" s="214"/>
      <c r="G54" s="216"/>
      <c r="H54" s="216"/>
    </row>
    <row r="55" spans="1:8" ht="20.25">
      <c r="A55" s="214"/>
      <c r="B55" s="214"/>
      <c r="C55" s="215"/>
      <c r="D55" s="215"/>
      <c r="E55" s="214"/>
      <c r="F55" s="214"/>
      <c r="G55" s="216"/>
      <c r="H55" s="216"/>
    </row>
    <row r="56" spans="1:8" ht="20.25">
      <c r="A56" s="214"/>
      <c r="B56" s="214"/>
      <c r="C56" s="215"/>
      <c r="D56" s="215"/>
      <c r="E56" s="214"/>
      <c r="F56" s="214"/>
      <c r="G56" s="216"/>
      <c r="H56" s="216"/>
    </row>
    <row r="57" spans="1:8" ht="20.25">
      <c r="A57" s="214"/>
      <c r="B57" s="214"/>
      <c r="C57" s="215"/>
      <c r="D57" s="215"/>
      <c r="E57" s="214"/>
      <c r="F57" s="214"/>
      <c r="G57" s="216"/>
      <c r="H57" s="216"/>
    </row>
    <row r="58" spans="1:8" ht="20.25">
      <c r="A58" s="214"/>
      <c r="B58" s="214"/>
      <c r="C58" s="215"/>
      <c r="D58" s="215"/>
      <c r="E58" s="214"/>
      <c r="F58" s="214"/>
      <c r="G58" s="216"/>
      <c r="H58" s="216"/>
    </row>
    <row r="59" spans="1:8" ht="20.25">
      <c r="A59" s="214"/>
      <c r="B59" s="214"/>
      <c r="C59" s="215"/>
      <c r="D59" s="215"/>
      <c r="E59" s="214"/>
      <c r="F59" s="214"/>
      <c r="G59" s="216"/>
      <c r="H59" s="216"/>
    </row>
    <row r="60" spans="1:8" ht="20.25">
      <c r="A60" s="214"/>
      <c r="B60" s="214"/>
      <c r="C60" s="215"/>
      <c r="D60" s="215"/>
      <c r="E60" s="214"/>
      <c r="F60" s="214"/>
      <c r="G60" s="216"/>
      <c r="H60" s="216"/>
    </row>
    <row r="61" spans="1:8" ht="20.25">
      <c r="A61" s="214"/>
      <c r="B61" s="214"/>
      <c r="C61" s="215"/>
      <c r="D61" s="215"/>
      <c r="E61" s="214"/>
      <c r="F61" s="214"/>
      <c r="G61" s="216"/>
      <c r="H61" s="216"/>
    </row>
    <row r="62" spans="1:8" ht="20.25">
      <c r="A62" s="214"/>
      <c r="B62" s="214"/>
      <c r="C62" s="215"/>
      <c r="D62" s="215"/>
      <c r="E62" s="214"/>
      <c r="F62" s="214"/>
      <c r="G62" s="216"/>
      <c r="H62" s="216"/>
    </row>
    <row r="63" spans="1:8" ht="20.25">
      <c r="A63" s="214"/>
      <c r="B63" s="214"/>
      <c r="C63" s="215"/>
      <c r="D63" s="215"/>
      <c r="E63" s="214"/>
      <c r="F63" s="214"/>
      <c r="G63" s="216"/>
      <c r="H63" s="216"/>
    </row>
    <row r="64" spans="1:8" ht="20.25">
      <c r="A64" s="214"/>
      <c r="B64" s="214"/>
      <c r="C64" s="215"/>
      <c r="D64" s="215"/>
      <c r="E64" s="214"/>
      <c r="F64" s="214"/>
      <c r="G64" s="216"/>
      <c r="H64" s="216"/>
    </row>
    <row r="65" spans="1:8" ht="20.25">
      <c r="A65" s="214"/>
      <c r="B65" s="214"/>
      <c r="C65" s="215"/>
      <c r="D65" s="215"/>
      <c r="E65" s="214"/>
      <c r="F65" s="214"/>
      <c r="G65" s="216"/>
      <c r="H65" s="216"/>
    </row>
    <row r="66" spans="1:8" ht="20.25">
      <c r="A66" s="214"/>
      <c r="B66" s="214"/>
      <c r="C66" s="215"/>
      <c r="D66" s="215"/>
      <c r="E66" s="214"/>
      <c r="F66" s="214"/>
      <c r="G66" s="216"/>
      <c r="H66" s="216"/>
    </row>
    <row r="67" spans="1:8" ht="20.25">
      <c r="A67" s="214"/>
      <c r="B67" s="214"/>
      <c r="C67" s="215"/>
      <c r="D67" s="215"/>
      <c r="E67" s="214"/>
      <c r="F67" s="214"/>
      <c r="G67" s="216"/>
      <c r="H67" s="216"/>
    </row>
    <row r="68" spans="1:8" ht="20.25">
      <c r="A68" s="214"/>
      <c r="B68" s="214"/>
      <c r="C68" s="215"/>
      <c r="D68" s="215"/>
      <c r="E68" s="214"/>
      <c r="F68" s="214"/>
      <c r="G68" s="216"/>
      <c r="H68" s="216"/>
    </row>
    <row r="69" spans="1:8" ht="20.25">
      <c r="A69" s="214"/>
      <c r="B69" s="214"/>
      <c r="C69" s="215"/>
      <c r="D69" s="215"/>
      <c r="E69" s="214"/>
      <c r="F69" s="214"/>
      <c r="G69" s="216"/>
      <c r="H69" s="216"/>
    </row>
    <row r="70" spans="1:8" ht="20.25">
      <c r="A70" s="214"/>
      <c r="B70" s="214"/>
      <c r="C70" s="215"/>
      <c r="D70" s="215"/>
      <c r="E70" s="214"/>
      <c r="F70" s="214"/>
      <c r="G70" s="216"/>
      <c r="H70" s="216"/>
    </row>
    <row r="71" spans="1:8" ht="20.25">
      <c r="A71" s="214"/>
      <c r="B71" s="214"/>
      <c r="C71" s="215"/>
      <c r="D71" s="215"/>
      <c r="E71" s="214"/>
      <c r="F71" s="214"/>
      <c r="G71" s="216"/>
      <c r="H71" s="216"/>
    </row>
    <row r="72" spans="1:8" ht="20.25">
      <c r="A72" s="214"/>
      <c r="B72" s="214"/>
      <c r="C72" s="215"/>
      <c r="D72" s="215"/>
      <c r="E72" s="214"/>
      <c r="F72" s="214"/>
      <c r="G72" s="216"/>
      <c r="H72" s="216"/>
    </row>
    <row r="73" spans="1:8" ht="20.25">
      <c r="A73" s="214"/>
      <c r="B73" s="214"/>
      <c r="C73" s="215"/>
      <c r="D73" s="215"/>
      <c r="E73" s="214"/>
      <c r="F73" s="214"/>
      <c r="G73" s="216"/>
      <c r="H73" s="216"/>
    </row>
    <row r="74" spans="1:8" ht="20.25">
      <c r="A74" s="214"/>
      <c r="B74" s="214"/>
      <c r="C74" s="215"/>
      <c r="D74" s="215"/>
      <c r="E74" s="214"/>
      <c r="F74" s="214"/>
      <c r="G74" s="216"/>
      <c r="H74" s="216"/>
    </row>
    <row r="75" spans="1:8" ht="20.25">
      <c r="A75" s="214"/>
      <c r="B75" s="214"/>
      <c r="C75" s="215"/>
      <c r="D75" s="215"/>
      <c r="E75" s="214"/>
      <c r="F75" s="214"/>
      <c r="G75" s="216"/>
      <c r="H75" s="216"/>
    </row>
    <row r="76" spans="1:8" ht="20.25">
      <c r="A76" s="214"/>
      <c r="B76" s="214"/>
      <c r="C76" s="215"/>
      <c r="D76" s="215"/>
      <c r="E76" s="214"/>
      <c r="F76" s="214"/>
      <c r="G76" s="216"/>
      <c r="H76" s="216"/>
    </row>
    <row r="77" spans="1:8" ht="20.25">
      <c r="A77" s="214"/>
      <c r="B77" s="214"/>
      <c r="C77" s="215"/>
      <c r="D77" s="215"/>
      <c r="E77" s="214"/>
      <c r="F77" s="214"/>
      <c r="G77" s="216"/>
      <c r="H77" s="216"/>
    </row>
    <row r="78" spans="1:8" ht="20.25">
      <c r="A78" s="214"/>
      <c r="B78" s="214"/>
      <c r="C78" s="215"/>
      <c r="D78" s="215"/>
      <c r="E78" s="214"/>
      <c r="F78" s="214"/>
      <c r="G78" s="216"/>
      <c r="H78" s="216"/>
    </row>
    <row r="79" spans="1:8" ht="20.25">
      <c r="A79" s="214"/>
      <c r="B79" s="214"/>
      <c r="C79" s="215"/>
      <c r="D79" s="215"/>
      <c r="E79" s="214"/>
      <c r="F79" s="214"/>
      <c r="G79" s="216"/>
      <c r="H79" s="216"/>
    </row>
    <row r="80" spans="1:8" ht="20.25">
      <c r="A80" s="214"/>
      <c r="B80" s="214"/>
      <c r="C80" s="215"/>
      <c r="D80" s="215"/>
      <c r="E80" s="214"/>
      <c r="F80" s="214"/>
      <c r="G80" s="216"/>
      <c r="H80" s="216"/>
    </row>
    <row r="81" spans="1:8" ht="20.25">
      <c r="A81" s="214"/>
      <c r="B81" s="214"/>
      <c r="C81" s="215"/>
      <c r="D81" s="215"/>
      <c r="E81" s="214"/>
      <c r="F81" s="214"/>
      <c r="G81" s="216"/>
      <c r="H81" s="216"/>
    </row>
    <row r="82" spans="1:8" ht="20.25">
      <c r="A82" s="214"/>
      <c r="B82" s="214"/>
      <c r="C82" s="215"/>
      <c r="D82" s="215"/>
      <c r="E82" s="214"/>
      <c r="F82" s="214"/>
      <c r="G82" s="216"/>
      <c r="H82" s="216"/>
    </row>
    <row r="83" spans="1:8" ht="20.25">
      <c r="A83" s="214"/>
      <c r="B83" s="214"/>
      <c r="C83" s="215"/>
      <c r="D83" s="215"/>
      <c r="E83" s="214"/>
      <c r="F83" s="214"/>
      <c r="G83" s="216"/>
      <c r="H83" s="216"/>
    </row>
    <row r="84" spans="1:8" ht="20.25">
      <c r="A84" s="214"/>
      <c r="B84" s="214"/>
      <c r="C84" s="215"/>
      <c r="D84" s="215"/>
      <c r="E84" s="214"/>
      <c r="F84" s="214"/>
      <c r="G84" s="216"/>
      <c r="H84" s="216"/>
    </row>
    <row r="85" spans="1:8" ht="20.25">
      <c r="A85" s="214"/>
      <c r="B85" s="214"/>
      <c r="C85" s="215"/>
      <c r="D85" s="215"/>
      <c r="E85" s="214"/>
      <c r="F85" s="214"/>
      <c r="G85" s="216"/>
      <c r="H85" s="216"/>
    </row>
    <row r="86" spans="1:8" ht="20.25">
      <c r="A86" s="214"/>
      <c r="B86" s="214"/>
      <c r="C86" s="215"/>
      <c r="D86" s="215"/>
      <c r="E86" s="214"/>
      <c r="F86" s="214"/>
      <c r="G86" s="216"/>
      <c r="H86" s="216"/>
    </row>
    <row r="87" spans="1:8" ht="20.25">
      <c r="A87" s="214"/>
      <c r="B87" s="214"/>
      <c r="C87" s="215"/>
      <c r="D87" s="215"/>
      <c r="E87" s="214"/>
      <c r="F87" s="214"/>
      <c r="G87" s="216"/>
      <c r="H87" s="216"/>
    </row>
    <row r="88" spans="1:8" ht="20.25">
      <c r="A88" s="214"/>
      <c r="B88" s="214"/>
      <c r="C88" s="215"/>
      <c r="D88" s="215"/>
      <c r="E88" s="214"/>
      <c r="F88" s="214"/>
      <c r="G88" s="216"/>
      <c r="H88" s="216"/>
    </row>
    <row r="89" spans="1:8" ht="20.25">
      <c r="A89" s="214"/>
      <c r="B89" s="214"/>
      <c r="C89" s="215"/>
      <c r="D89" s="215"/>
      <c r="E89" s="214"/>
      <c r="F89" s="214"/>
      <c r="G89" s="216"/>
      <c r="H89" s="216"/>
    </row>
    <row r="90" spans="1:8" ht="20.25">
      <c r="A90" s="214"/>
      <c r="B90" s="214"/>
      <c r="C90" s="215"/>
      <c r="D90" s="215"/>
      <c r="E90" s="214"/>
      <c r="F90" s="214"/>
      <c r="G90" s="216"/>
      <c r="H90" s="216"/>
    </row>
    <row r="91" spans="1:8" ht="20.25">
      <c r="A91" s="214"/>
      <c r="B91" s="214"/>
      <c r="C91" s="215"/>
      <c r="D91" s="215"/>
      <c r="E91" s="214"/>
      <c r="F91" s="214"/>
      <c r="G91" s="216"/>
      <c r="H91" s="216"/>
    </row>
    <row r="92" spans="1:8" ht="20.25">
      <c r="A92" s="214"/>
      <c r="B92" s="214"/>
      <c r="C92" s="215"/>
      <c r="D92" s="215"/>
      <c r="E92" s="214"/>
      <c r="F92" s="214"/>
      <c r="G92" s="216"/>
      <c r="H92" s="216"/>
    </row>
    <row r="93" spans="1:8" ht="20.25">
      <c r="A93" s="214"/>
      <c r="B93" s="214"/>
      <c r="C93" s="215"/>
      <c r="D93" s="215"/>
      <c r="E93" s="214"/>
      <c r="F93" s="214"/>
      <c r="G93" s="216"/>
      <c r="H93" s="216"/>
    </row>
    <row r="94" spans="1:8" ht="20.25">
      <c r="A94" s="214"/>
      <c r="B94" s="214"/>
      <c r="C94" s="215"/>
      <c r="D94" s="215"/>
      <c r="E94" s="214"/>
      <c r="F94" s="214"/>
      <c r="G94" s="216"/>
      <c r="H94" s="216"/>
    </row>
    <row r="95" spans="1:8" ht="20.25">
      <c r="A95" s="214"/>
      <c r="B95" s="214"/>
      <c r="C95" s="215"/>
      <c r="D95" s="215"/>
      <c r="E95" s="214"/>
      <c r="F95" s="214"/>
      <c r="G95" s="216"/>
      <c r="H95" s="216"/>
    </row>
    <row r="96" spans="1:8" ht="20.25">
      <c r="A96" s="214"/>
      <c r="B96" s="214"/>
      <c r="C96" s="215"/>
      <c r="D96" s="215"/>
      <c r="E96" s="214"/>
      <c r="F96" s="214"/>
      <c r="G96" s="216"/>
      <c r="H96" s="216"/>
    </row>
    <row r="97" spans="1:8" ht="20.25">
      <c r="A97" s="214"/>
      <c r="B97" s="214"/>
      <c r="C97" s="215"/>
      <c r="D97" s="215"/>
      <c r="E97" s="214"/>
      <c r="F97" s="214"/>
      <c r="G97" s="216"/>
      <c r="H97" s="216"/>
    </row>
    <row r="98" spans="1:8" ht="20.25">
      <c r="A98" s="214"/>
      <c r="B98" s="214"/>
      <c r="C98" s="215"/>
      <c r="D98" s="215"/>
      <c r="E98" s="214"/>
      <c r="F98" s="214"/>
      <c r="G98" s="216"/>
      <c r="H98" s="216"/>
    </row>
    <row r="99" spans="1:8" ht="20.25">
      <c r="A99" s="214"/>
      <c r="B99" s="214"/>
      <c r="C99" s="215"/>
      <c r="D99" s="215"/>
      <c r="E99" s="214"/>
      <c r="F99" s="214"/>
      <c r="G99" s="216"/>
      <c r="H99" s="216"/>
    </row>
    <row r="100" spans="1:8" ht="20.25">
      <c r="A100" s="214"/>
      <c r="B100" s="214"/>
      <c r="C100" s="215"/>
      <c r="D100" s="215"/>
      <c r="E100" s="214"/>
      <c r="F100" s="214"/>
      <c r="G100" s="216"/>
      <c r="H100" s="216"/>
    </row>
    <row r="101" spans="1:8" ht="20.25">
      <c r="A101" s="214"/>
      <c r="B101" s="214"/>
      <c r="C101" s="215"/>
      <c r="D101" s="215"/>
      <c r="E101" s="214"/>
      <c r="F101" s="214"/>
      <c r="G101" s="216"/>
      <c r="H101" s="216"/>
    </row>
    <row r="102" spans="1:8" ht="20.25">
      <c r="A102" s="214"/>
      <c r="B102" s="214"/>
      <c r="C102" s="215"/>
      <c r="D102" s="215"/>
      <c r="E102" s="214"/>
      <c r="F102" s="214"/>
      <c r="G102" s="216"/>
      <c r="H102" s="216"/>
    </row>
    <row r="103" spans="1:8" ht="20.25">
      <c r="A103" s="214"/>
      <c r="B103" s="214"/>
      <c r="C103" s="215"/>
      <c r="D103" s="215"/>
      <c r="E103" s="214"/>
      <c r="F103" s="214"/>
      <c r="G103" s="216"/>
      <c r="H103" s="216"/>
    </row>
    <row r="104" spans="1:8" ht="20.25">
      <c r="A104" s="214"/>
      <c r="B104" s="214"/>
      <c r="C104" s="215"/>
      <c r="D104" s="215"/>
      <c r="E104" s="214"/>
      <c r="F104" s="214"/>
      <c r="G104" s="216"/>
      <c r="H104" s="216"/>
    </row>
    <row r="105" spans="1:8" ht="20.25">
      <c r="A105" s="214"/>
      <c r="B105" s="214"/>
      <c r="C105" s="215"/>
      <c r="D105" s="215"/>
      <c r="E105" s="214"/>
      <c r="F105" s="214"/>
      <c r="G105" s="216"/>
      <c r="H105" s="216"/>
    </row>
    <row r="106" spans="1:8" ht="20.25">
      <c r="A106" s="214"/>
      <c r="B106" s="214"/>
      <c r="C106" s="215"/>
      <c r="D106" s="215"/>
      <c r="E106" s="214"/>
      <c r="F106" s="214"/>
      <c r="G106" s="216"/>
      <c r="H106" s="216"/>
    </row>
    <row r="107" spans="1:6" ht="20.25">
      <c r="A107" s="214"/>
      <c r="B107" s="214"/>
      <c r="C107" s="217"/>
      <c r="D107" s="217"/>
      <c r="E107" s="214"/>
      <c r="F107" s="214"/>
    </row>
    <row r="108" spans="1:6" ht="20.25">
      <c r="A108" s="214"/>
      <c r="B108" s="214"/>
      <c r="C108" s="217"/>
      <c r="D108" s="217"/>
      <c r="E108" s="214"/>
      <c r="F108" s="214"/>
    </row>
    <row r="109" spans="1:6" ht="20.25">
      <c r="A109" s="214"/>
      <c r="B109" s="214"/>
      <c r="C109" s="217"/>
      <c r="D109" s="217"/>
      <c r="E109" s="214"/>
      <c r="F109" s="214"/>
    </row>
    <row r="110" spans="1:6" ht="20.25">
      <c r="A110" s="214"/>
      <c r="B110" s="214"/>
      <c r="C110" s="217"/>
      <c r="D110" s="217"/>
      <c r="E110" s="214"/>
      <c r="F110" s="214"/>
    </row>
    <row r="111" spans="1:6" ht="20.25">
      <c r="A111" s="214"/>
      <c r="B111" s="214"/>
      <c r="C111" s="217"/>
      <c r="D111" s="217"/>
      <c r="E111" s="214"/>
      <c r="F111" s="214"/>
    </row>
    <row r="112" spans="1:6" ht="20.25">
      <c r="A112" s="214"/>
      <c r="B112" s="214"/>
      <c r="C112" s="217"/>
      <c r="D112" s="217"/>
      <c r="E112" s="214"/>
      <c r="F112" s="214"/>
    </row>
    <row r="113" spans="1:6" ht="20.25">
      <c r="A113" s="214"/>
      <c r="B113" s="214"/>
      <c r="C113" s="217"/>
      <c r="D113" s="217"/>
      <c r="E113" s="214"/>
      <c r="F113" s="214"/>
    </row>
    <row r="114" spans="1:6" ht="20.25">
      <c r="A114" s="214"/>
      <c r="B114" s="214"/>
      <c r="C114" s="217"/>
      <c r="D114" s="217"/>
      <c r="E114" s="214"/>
      <c r="F114" s="214"/>
    </row>
    <row r="115" spans="1:6" ht="20.25">
      <c r="A115" s="214"/>
      <c r="B115" s="214"/>
      <c r="C115" s="217"/>
      <c r="D115" s="217"/>
      <c r="E115" s="214"/>
      <c r="F115" s="214"/>
    </row>
    <row r="116" spans="1:6" ht="20.25">
      <c r="A116" s="214"/>
      <c r="B116" s="214"/>
      <c r="C116" s="217"/>
      <c r="D116" s="217"/>
      <c r="E116" s="214"/>
      <c r="F116" s="214"/>
    </row>
    <row r="117" spans="1:6" ht="20.25">
      <c r="A117" s="214"/>
      <c r="B117" s="214"/>
      <c r="C117" s="217"/>
      <c r="D117" s="217"/>
      <c r="E117" s="214"/>
      <c r="F117" s="214"/>
    </row>
    <row r="118" spans="1:6" ht="20.25">
      <c r="A118" s="214"/>
      <c r="B118" s="214"/>
      <c r="C118" s="217"/>
      <c r="D118" s="217"/>
      <c r="E118" s="214"/>
      <c r="F118" s="214"/>
    </row>
    <row r="119" spans="1:6" ht="20.25">
      <c r="A119" s="214"/>
      <c r="B119" s="214"/>
      <c r="C119" s="217"/>
      <c r="D119" s="217"/>
      <c r="E119" s="214"/>
      <c r="F119" s="214"/>
    </row>
    <row r="120" spans="1:6" ht="20.25">
      <c r="A120" s="214"/>
      <c r="B120" s="214"/>
      <c r="C120" s="217"/>
      <c r="D120" s="217"/>
      <c r="E120" s="214"/>
      <c r="F120" s="214"/>
    </row>
    <row r="121" spans="1:6" ht="20.25">
      <c r="A121" s="214"/>
      <c r="B121" s="214"/>
      <c r="C121" s="217"/>
      <c r="D121" s="217"/>
      <c r="E121" s="214"/>
      <c r="F121" s="214"/>
    </row>
    <row r="122" spans="1:6" ht="20.25">
      <c r="A122" s="214"/>
      <c r="B122" s="214"/>
      <c r="C122" s="217"/>
      <c r="D122" s="217"/>
      <c r="E122" s="214"/>
      <c r="F122" s="214"/>
    </row>
    <row r="123" spans="1:6" ht="20.25">
      <c r="A123" s="214"/>
      <c r="B123" s="214"/>
      <c r="C123" s="217"/>
      <c r="D123" s="217"/>
      <c r="E123" s="214"/>
      <c r="F123" s="214"/>
    </row>
    <row r="124" spans="1:6" ht="20.25">
      <c r="A124" s="214"/>
      <c r="B124" s="214"/>
      <c r="C124" s="217"/>
      <c r="D124" s="217"/>
      <c r="E124" s="214"/>
      <c r="F124" s="214"/>
    </row>
    <row r="125" spans="1:6" ht="20.25">
      <c r="A125" s="214"/>
      <c r="B125" s="214"/>
      <c r="C125" s="217"/>
      <c r="D125" s="217"/>
      <c r="E125" s="214"/>
      <c r="F125" s="214"/>
    </row>
    <row r="126" spans="1:6" ht="20.25">
      <c r="A126" s="214"/>
      <c r="B126" s="214"/>
      <c r="C126" s="217"/>
      <c r="D126" s="217"/>
      <c r="E126" s="214"/>
      <c r="F126" s="214"/>
    </row>
    <row r="127" spans="1:6" ht="20.25">
      <c r="A127" s="214"/>
      <c r="B127" s="214"/>
      <c r="C127" s="217"/>
      <c r="D127" s="217"/>
      <c r="E127" s="214"/>
      <c r="F127" s="214"/>
    </row>
    <row r="128" spans="1:6" ht="20.25">
      <c r="A128" s="214"/>
      <c r="B128" s="214"/>
      <c r="C128" s="217"/>
      <c r="D128" s="217"/>
      <c r="E128" s="214"/>
      <c r="F128" s="214"/>
    </row>
    <row r="129" spans="1:6" ht="20.25">
      <c r="A129" s="214"/>
      <c r="B129" s="214"/>
      <c r="C129" s="217"/>
      <c r="D129" s="217"/>
      <c r="E129" s="214"/>
      <c r="F129" s="214"/>
    </row>
    <row r="130" spans="1:6" ht="20.25">
      <c r="A130" s="214"/>
      <c r="B130" s="214"/>
      <c r="C130" s="217"/>
      <c r="D130" s="217"/>
      <c r="E130" s="214"/>
      <c r="F130" s="214"/>
    </row>
    <row r="131" spans="1:6" ht="20.25">
      <c r="A131" s="214"/>
      <c r="B131" s="214"/>
      <c r="C131" s="217"/>
      <c r="D131" s="217"/>
      <c r="E131" s="214"/>
      <c r="F131" s="214"/>
    </row>
    <row r="132" spans="1:6" ht="20.25">
      <c r="A132" s="214"/>
      <c r="B132" s="214"/>
      <c r="C132" s="217"/>
      <c r="D132" s="217"/>
      <c r="E132" s="214"/>
      <c r="F132" s="214"/>
    </row>
    <row r="133" spans="1:6" ht="20.25">
      <c r="A133" s="214"/>
      <c r="B133" s="214"/>
      <c r="C133" s="217"/>
      <c r="D133" s="217"/>
      <c r="E133" s="214"/>
      <c r="F133" s="214"/>
    </row>
    <row r="134" spans="1:6" ht="20.25">
      <c r="A134" s="214"/>
      <c r="B134" s="214"/>
      <c r="C134" s="217"/>
      <c r="D134" s="217"/>
      <c r="E134" s="214"/>
      <c r="F134" s="214"/>
    </row>
    <row r="135" spans="1:6" ht="20.25">
      <c r="A135" s="214"/>
      <c r="B135" s="214"/>
      <c r="C135" s="217"/>
      <c r="D135" s="217"/>
      <c r="E135" s="214"/>
      <c r="F135" s="214"/>
    </row>
    <row r="136" spans="1:6" ht="20.25">
      <c r="A136" s="214"/>
      <c r="B136" s="214"/>
      <c r="C136" s="217"/>
      <c r="D136" s="217"/>
      <c r="E136" s="214"/>
      <c r="F136" s="214"/>
    </row>
    <row r="137" spans="1:6" ht="20.25">
      <c r="A137" s="214"/>
      <c r="B137" s="214"/>
      <c r="C137" s="217"/>
      <c r="D137" s="217"/>
      <c r="E137" s="214"/>
      <c r="F137" s="214"/>
    </row>
    <row r="138" spans="1:6" ht="20.25">
      <c r="A138" s="214"/>
      <c r="B138" s="214"/>
      <c r="C138" s="217"/>
      <c r="D138" s="217"/>
      <c r="E138" s="214"/>
      <c r="F138" s="214"/>
    </row>
    <row r="139" spans="1:6" ht="20.25">
      <c r="A139" s="214"/>
      <c r="B139" s="214"/>
      <c r="C139" s="217"/>
      <c r="D139" s="217"/>
      <c r="E139" s="214"/>
      <c r="F139" s="214"/>
    </row>
    <row r="140" spans="1:6" ht="20.25">
      <c r="A140" s="214"/>
      <c r="B140" s="214"/>
      <c r="C140" s="217"/>
      <c r="D140" s="217"/>
      <c r="E140" s="214"/>
      <c r="F140" s="214"/>
    </row>
    <row r="141" spans="1:6" ht="20.25">
      <c r="A141" s="214"/>
      <c r="B141" s="214"/>
      <c r="C141" s="217"/>
      <c r="D141" s="217"/>
      <c r="E141" s="214"/>
      <c r="F141" s="214"/>
    </row>
    <row r="142" spans="1:6" ht="20.25">
      <c r="A142" s="214"/>
      <c r="B142" s="214"/>
      <c r="C142" s="217"/>
      <c r="D142" s="217"/>
      <c r="E142" s="214"/>
      <c r="F142" s="214"/>
    </row>
    <row r="143" spans="1:6" ht="20.25">
      <c r="A143" s="214"/>
      <c r="B143" s="214"/>
      <c r="C143" s="217"/>
      <c r="D143" s="217"/>
      <c r="E143" s="214"/>
      <c r="F143" s="214"/>
    </row>
    <row r="144" spans="1:6" ht="20.25">
      <c r="A144" s="214"/>
      <c r="B144" s="214"/>
      <c r="C144" s="217"/>
      <c r="D144" s="217"/>
      <c r="E144" s="214"/>
      <c r="F144" s="214"/>
    </row>
    <row r="145" spans="1:6" ht="20.25">
      <c r="A145" s="214"/>
      <c r="B145" s="214"/>
      <c r="C145" s="217"/>
      <c r="D145" s="217"/>
      <c r="E145" s="214"/>
      <c r="F145" s="214"/>
    </row>
    <row r="146" spans="1:6" ht="20.25">
      <c r="A146" s="214"/>
      <c r="B146" s="214"/>
      <c r="C146" s="217"/>
      <c r="D146" s="217"/>
      <c r="E146" s="214"/>
      <c r="F146" s="214"/>
    </row>
    <row r="147" spans="1:6" ht="20.25">
      <c r="A147" s="214"/>
      <c r="B147" s="214"/>
      <c r="C147" s="217"/>
      <c r="D147" s="217"/>
      <c r="E147" s="214"/>
      <c r="F147" s="214"/>
    </row>
    <row r="148" spans="1:6" ht="20.25">
      <c r="A148" s="214"/>
      <c r="B148" s="214"/>
      <c r="C148" s="217"/>
      <c r="D148" s="217"/>
      <c r="E148" s="214"/>
      <c r="F148" s="214"/>
    </row>
    <row r="149" spans="1:6" ht="20.25">
      <c r="A149" s="214"/>
      <c r="B149" s="214"/>
      <c r="C149" s="217"/>
      <c r="D149" s="217"/>
      <c r="E149" s="214"/>
      <c r="F149" s="214"/>
    </row>
    <row r="150" spans="1:6" ht="20.25">
      <c r="A150" s="214"/>
      <c r="B150" s="214"/>
      <c r="C150" s="217"/>
      <c r="D150" s="217"/>
      <c r="E150" s="214"/>
      <c r="F150" s="214"/>
    </row>
    <row r="151" spans="1:6" ht="20.25">
      <c r="A151" s="214"/>
      <c r="B151" s="214"/>
      <c r="C151" s="217"/>
      <c r="D151" s="217"/>
      <c r="E151" s="214"/>
      <c r="F151" s="214"/>
    </row>
    <row r="152" spans="1:6" ht="20.25">
      <c r="A152" s="214"/>
      <c r="B152" s="214"/>
      <c r="C152" s="217"/>
      <c r="D152" s="217"/>
      <c r="E152" s="214"/>
      <c r="F152" s="214"/>
    </row>
    <row r="153" spans="1:6" ht="20.25">
      <c r="A153" s="214"/>
      <c r="B153" s="214"/>
      <c r="C153" s="217"/>
      <c r="D153" s="217"/>
      <c r="E153" s="214"/>
      <c r="F153" s="214"/>
    </row>
    <row r="154" spans="1:6" ht="20.25">
      <c r="A154" s="214"/>
      <c r="B154" s="214"/>
      <c r="C154" s="217"/>
      <c r="D154" s="217"/>
      <c r="E154" s="214"/>
      <c r="F154" s="214"/>
    </row>
    <row r="155" spans="1:6" ht="20.25">
      <c r="A155" s="214"/>
      <c r="B155" s="214"/>
      <c r="C155" s="217"/>
      <c r="D155" s="217"/>
      <c r="E155" s="214"/>
      <c r="F155" s="214"/>
    </row>
    <row r="156" spans="1:6" ht="20.25">
      <c r="A156" s="214"/>
      <c r="B156" s="214"/>
      <c r="C156" s="217"/>
      <c r="D156" s="217"/>
      <c r="E156" s="214"/>
      <c r="F156" s="214"/>
    </row>
    <row r="157" spans="1:6" ht="20.25">
      <c r="A157" s="214"/>
      <c r="B157" s="214"/>
      <c r="C157" s="217"/>
      <c r="D157" s="217"/>
      <c r="E157" s="214"/>
      <c r="F157" s="214"/>
    </row>
    <row r="158" spans="1:6" ht="20.25">
      <c r="A158" s="214"/>
      <c r="B158" s="214"/>
      <c r="C158" s="217"/>
      <c r="D158" s="217"/>
      <c r="E158" s="214"/>
      <c r="F158" s="214"/>
    </row>
    <row r="159" spans="1:6" ht="20.25">
      <c r="A159" s="214"/>
      <c r="B159" s="214"/>
      <c r="C159" s="217"/>
      <c r="D159" s="217"/>
      <c r="E159" s="214"/>
      <c r="F159" s="214"/>
    </row>
    <row r="160" spans="1:6" ht="20.25">
      <c r="A160" s="214"/>
      <c r="B160" s="214"/>
      <c r="C160" s="217"/>
      <c r="D160" s="217"/>
      <c r="E160" s="214"/>
      <c r="F160" s="214"/>
    </row>
    <row r="161" spans="1:6" ht="20.25">
      <c r="A161" s="214"/>
      <c r="B161" s="214"/>
      <c r="C161" s="217"/>
      <c r="D161" s="217"/>
      <c r="E161" s="214"/>
      <c r="F161" s="214"/>
    </row>
    <row r="162" spans="1:6" ht="20.25">
      <c r="A162" s="214"/>
      <c r="B162" s="214"/>
      <c r="C162" s="217"/>
      <c r="D162" s="217"/>
      <c r="E162" s="214"/>
      <c r="F162" s="214"/>
    </row>
    <row r="163" spans="1:6" ht="20.25">
      <c r="A163" s="214"/>
      <c r="B163" s="214"/>
      <c r="C163" s="217"/>
      <c r="D163" s="217"/>
      <c r="E163" s="214"/>
      <c r="F163" s="214"/>
    </row>
    <row r="164" spans="1:6" ht="20.25">
      <c r="A164" s="214"/>
      <c r="B164" s="214"/>
      <c r="C164" s="217"/>
      <c r="D164" s="217"/>
      <c r="E164" s="214"/>
      <c r="F164" s="214"/>
    </row>
    <row r="165" spans="1:6" ht="20.25">
      <c r="A165" s="214"/>
      <c r="B165" s="214"/>
      <c r="C165" s="217"/>
      <c r="D165" s="217"/>
      <c r="E165" s="214"/>
      <c r="F165" s="214"/>
    </row>
    <row r="166" spans="1:6" ht="20.25">
      <c r="A166" s="214"/>
      <c r="B166" s="214"/>
      <c r="C166" s="217"/>
      <c r="D166" s="217"/>
      <c r="E166" s="214"/>
      <c r="F166" s="214"/>
    </row>
    <row r="167" spans="1:6" ht="20.25">
      <c r="A167" s="214"/>
      <c r="B167" s="214"/>
      <c r="C167" s="217"/>
      <c r="D167" s="217"/>
      <c r="E167" s="214"/>
      <c r="F167" s="214"/>
    </row>
    <row r="168" spans="1:6" ht="20.25">
      <c r="A168" s="214"/>
      <c r="B168" s="214"/>
      <c r="C168" s="217"/>
      <c r="D168" s="217"/>
      <c r="E168" s="214"/>
      <c r="F168" s="214"/>
    </row>
    <row r="169" spans="1:6" ht="20.25">
      <c r="A169" s="214"/>
      <c r="B169" s="214"/>
      <c r="C169" s="217"/>
      <c r="D169" s="217"/>
      <c r="E169" s="214"/>
      <c r="F169" s="214"/>
    </row>
    <row r="170" spans="1:6" ht="20.25">
      <c r="A170" s="214"/>
      <c r="B170" s="214"/>
      <c r="C170" s="217"/>
      <c r="D170" s="217"/>
      <c r="E170" s="214"/>
      <c r="F170" s="214"/>
    </row>
    <row r="171" spans="1:6" ht="20.25">
      <c r="A171" s="214"/>
      <c r="B171" s="214"/>
      <c r="C171" s="217"/>
      <c r="D171" s="217"/>
      <c r="E171" s="214"/>
      <c r="F171" s="214"/>
    </row>
    <row r="172" spans="1:6" ht="20.25">
      <c r="A172" s="214"/>
      <c r="B172" s="214"/>
      <c r="C172" s="217"/>
      <c r="D172" s="217"/>
      <c r="E172" s="214"/>
      <c r="F172" s="214"/>
    </row>
    <row r="173" spans="1:6" ht="20.25">
      <c r="A173" s="214"/>
      <c r="B173" s="214"/>
      <c r="C173" s="217"/>
      <c r="D173" s="217"/>
      <c r="E173" s="214"/>
      <c r="F173" s="214"/>
    </row>
    <row r="174" spans="1:6" ht="20.25">
      <c r="A174" s="214"/>
      <c r="B174" s="214"/>
      <c r="C174" s="217"/>
      <c r="D174" s="217"/>
      <c r="E174" s="214"/>
      <c r="F174" s="214"/>
    </row>
    <row r="175" spans="1:6" ht="20.25">
      <c r="A175" s="214"/>
      <c r="B175" s="214"/>
      <c r="C175" s="217"/>
      <c r="D175" s="217"/>
      <c r="E175" s="214"/>
      <c r="F175" s="214"/>
    </row>
    <row r="176" spans="1:6" ht="20.25">
      <c r="A176" s="214"/>
      <c r="B176" s="214"/>
      <c r="C176" s="217"/>
      <c r="D176" s="217"/>
      <c r="E176" s="214"/>
      <c r="F176" s="214"/>
    </row>
    <row r="177" spans="1:6" ht="20.25">
      <c r="A177" s="214"/>
      <c r="B177" s="214"/>
      <c r="C177" s="217"/>
      <c r="D177" s="217"/>
      <c r="E177" s="214"/>
      <c r="F177" s="214"/>
    </row>
    <row r="178" spans="1:6" ht="20.25">
      <c r="A178" s="214"/>
      <c r="B178" s="214"/>
      <c r="C178" s="217"/>
      <c r="D178" s="217"/>
      <c r="E178" s="214"/>
      <c r="F178" s="214"/>
    </row>
  </sheetData>
  <sheetProtection selectLockedCells="1" selectUnlockedCell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zoomScalePageLayoutView="0" workbookViewId="0" topLeftCell="A13">
      <selection activeCell="B6" sqref="B6"/>
    </sheetView>
  </sheetViews>
  <sheetFormatPr defaultColWidth="9.25390625" defaultRowHeight="12.75"/>
  <cols>
    <col min="1" max="1" width="69.875" style="218" customWidth="1"/>
    <col min="2" max="2" width="29.253906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ht="15.75">
      <c r="A1" s="220"/>
      <c r="B1" s="220"/>
      <c r="C1" s="221"/>
      <c r="D1" s="221"/>
    </row>
    <row r="2" spans="1:6" ht="15.75" customHeight="1">
      <c r="A2" s="596" t="s">
        <v>393</v>
      </c>
      <c r="B2" s="596"/>
      <c r="C2" s="596"/>
      <c r="D2" s="596"/>
      <c r="E2" s="596"/>
      <c r="F2" s="596"/>
    </row>
    <row r="3" spans="1:6" ht="15" customHeight="1">
      <c r="A3" s="222"/>
      <c r="B3" s="222"/>
      <c r="C3" s="223"/>
      <c r="D3" s="223"/>
      <c r="E3" s="224"/>
      <c r="F3" s="224"/>
    </row>
    <row r="4" spans="1:6" ht="15" customHeight="1">
      <c r="A4" s="225" t="s">
        <v>394</v>
      </c>
      <c r="B4" s="225" t="str">
        <f>'справка №1-БАЛАНС'!E3</f>
        <v>"ВЕРЕЯ ТУР" АД - Ст.Загора</v>
      </c>
      <c r="C4" s="226" t="s">
        <v>3</v>
      </c>
      <c r="D4" s="226">
        <f>'справка №1-БАЛАНС'!H3</f>
        <v>833067523</v>
      </c>
      <c r="E4" s="224"/>
      <c r="F4" s="224"/>
    </row>
    <row r="5" spans="1:4" ht="15.75">
      <c r="A5" s="225" t="s">
        <v>280</v>
      </c>
      <c r="B5" s="225" t="str">
        <f>'справка №1-БАЛАНС'!E4</f>
        <v>неконсолидиран</v>
      </c>
      <c r="C5" s="227" t="s">
        <v>6</v>
      </c>
      <c r="D5" s="226">
        <f>'справка №1-БАЛАНС'!H4</f>
        <v>680</v>
      </c>
    </row>
    <row r="6" spans="1:6" ht="12" customHeight="1">
      <c r="A6" s="228" t="s">
        <v>281</v>
      </c>
      <c r="B6" s="229">
        <f>'справка №1-БАЛАНС'!E5</f>
        <v>43100</v>
      </c>
      <c r="C6" s="230"/>
      <c r="D6" s="231" t="s">
        <v>282</v>
      </c>
      <c r="F6" s="232"/>
    </row>
    <row r="7" spans="1:6" ht="33.75" customHeight="1">
      <c r="A7" s="233" t="s">
        <v>395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5.75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5.75">
      <c r="A9" s="237" t="s">
        <v>396</v>
      </c>
      <c r="B9" s="238"/>
      <c r="C9" s="239"/>
      <c r="D9" s="239"/>
      <c r="E9" s="240"/>
      <c r="F9" s="240"/>
    </row>
    <row r="10" spans="1:6" ht="15.75">
      <c r="A10" s="241" t="s">
        <v>397</v>
      </c>
      <c r="B10" s="242" t="s">
        <v>398</v>
      </c>
      <c r="C10" s="243">
        <v>2883</v>
      </c>
      <c r="D10" s="244">
        <v>3139</v>
      </c>
      <c r="E10" s="240"/>
      <c r="F10" s="240"/>
    </row>
    <row r="11" spans="1:13" ht="15.75">
      <c r="A11" s="241" t="s">
        <v>399</v>
      </c>
      <c r="B11" s="242" t="s">
        <v>400</v>
      </c>
      <c r="C11" s="243">
        <v>-2070</v>
      </c>
      <c r="D11" s="244">
        <v>-1763</v>
      </c>
      <c r="E11" s="245"/>
      <c r="F11" s="245"/>
      <c r="G11" s="246"/>
      <c r="H11" s="246"/>
      <c r="I11" s="246"/>
      <c r="J11" s="246"/>
      <c r="K11" s="246"/>
      <c r="L11" s="246"/>
      <c r="M11" s="246"/>
    </row>
    <row r="12" spans="1:13" ht="31.5">
      <c r="A12" s="241" t="s">
        <v>401</v>
      </c>
      <c r="B12" s="242" t="s">
        <v>402</v>
      </c>
      <c r="C12" s="243"/>
      <c r="D12" s="244"/>
      <c r="E12" s="245"/>
      <c r="F12" s="245"/>
      <c r="G12" s="246"/>
      <c r="H12" s="246"/>
      <c r="I12" s="246"/>
      <c r="J12" s="246"/>
      <c r="K12" s="246"/>
      <c r="L12" s="246"/>
      <c r="M12" s="246"/>
    </row>
    <row r="13" spans="1:13" ht="12" customHeight="1">
      <c r="A13" s="241" t="s">
        <v>403</v>
      </c>
      <c r="B13" s="242" t="s">
        <v>404</v>
      </c>
      <c r="C13" s="243">
        <v>-478</v>
      </c>
      <c r="D13" s="244">
        <v>-458</v>
      </c>
      <c r="E13" s="245"/>
      <c r="F13" s="245"/>
      <c r="G13" s="246"/>
      <c r="H13" s="246"/>
      <c r="I13" s="246"/>
      <c r="J13" s="246"/>
      <c r="K13" s="246"/>
      <c r="L13" s="246"/>
      <c r="M13" s="246"/>
    </row>
    <row r="14" spans="1:13" ht="14.25" customHeight="1">
      <c r="A14" s="241" t="s">
        <v>405</v>
      </c>
      <c r="B14" s="242" t="s">
        <v>406</v>
      </c>
      <c r="C14" s="243"/>
      <c r="D14" s="244"/>
      <c r="E14" s="245"/>
      <c r="F14" s="245"/>
      <c r="G14" s="246"/>
      <c r="H14" s="246"/>
      <c r="I14" s="246"/>
      <c r="J14" s="246"/>
      <c r="K14" s="246"/>
      <c r="L14" s="246"/>
      <c r="M14" s="246"/>
    </row>
    <row r="15" spans="1:13" ht="15.75">
      <c r="A15" s="247" t="s">
        <v>407</v>
      </c>
      <c r="B15" s="242" t="s">
        <v>408</v>
      </c>
      <c r="C15" s="243">
        <v>-71</v>
      </c>
      <c r="D15" s="244">
        <v>-72</v>
      </c>
      <c r="E15" s="245"/>
      <c r="F15" s="245"/>
      <c r="G15" s="246"/>
      <c r="H15" s="246"/>
      <c r="I15" s="246"/>
      <c r="J15" s="246"/>
      <c r="K15" s="246"/>
      <c r="L15" s="246"/>
      <c r="M15" s="246"/>
    </row>
    <row r="16" spans="1:13" ht="15.75">
      <c r="A16" s="241" t="s">
        <v>409</v>
      </c>
      <c r="B16" s="242" t="s">
        <v>410</v>
      </c>
      <c r="C16" s="243"/>
      <c r="D16" s="244"/>
      <c r="E16" s="245"/>
      <c r="F16" s="245"/>
      <c r="G16" s="246"/>
      <c r="H16" s="246"/>
      <c r="I16" s="246"/>
      <c r="J16" s="246"/>
      <c r="K16" s="246"/>
      <c r="L16" s="246"/>
      <c r="M16" s="246"/>
    </row>
    <row r="17" spans="1:13" ht="31.5">
      <c r="A17" s="241" t="s">
        <v>411</v>
      </c>
      <c r="B17" s="242" t="s">
        <v>412</v>
      </c>
      <c r="C17" s="243"/>
      <c r="D17" s="244"/>
      <c r="E17" s="245"/>
      <c r="F17" s="245"/>
      <c r="G17" s="246"/>
      <c r="H17" s="246"/>
      <c r="I17" s="246"/>
      <c r="J17" s="246"/>
      <c r="K17" s="246"/>
      <c r="L17" s="246"/>
      <c r="M17" s="246"/>
    </row>
    <row r="18" spans="1:13" ht="15.75">
      <c r="A18" s="247" t="s">
        <v>413</v>
      </c>
      <c r="B18" s="248" t="s">
        <v>414</v>
      </c>
      <c r="C18" s="243"/>
      <c r="D18" s="244"/>
      <c r="E18" s="245"/>
      <c r="F18" s="245"/>
      <c r="G18" s="246"/>
      <c r="H18" s="246"/>
      <c r="I18" s="246"/>
      <c r="J18" s="246"/>
      <c r="K18" s="246"/>
      <c r="L18" s="246"/>
      <c r="M18" s="246"/>
    </row>
    <row r="19" spans="1:13" ht="15.75">
      <c r="A19" s="241" t="s">
        <v>415</v>
      </c>
      <c r="B19" s="242" t="s">
        <v>416</v>
      </c>
      <c r="C19" s="243">
        <v>-32</v>
      </c>
      <c r="D19" s="244">
        <v>-41</v>
      </c>
      <c r="E19" s="245"/>
      <c r="F19" s="245"/>
      <c r="G19" s="246"/>
      <c r="H19" s="246"/>
      <c r="I19" s="246"/>
      <c r="J19" s="246"/>
      <c r="K19" s="246"/>
      <c r="L19" s="246"/>
      <c r="M19" s="246"/>
    </row>
    <row r="20" spans="1:13" ht="15.75">
      <c r="A20" s="249" t="s">
        <v>417</v>
      </c>
      <c r="B20" s="250" t="s">
        <v>418</v>
      </c>
      <c r="C20" s="239">
        <v>232</v>
      </c>
      <c r="D20" s="239">
        <v>805</v>
      </c>
      <c r="E20" s="245"/>
      <c r="F20" s="245"/>
      <c r="G20" s="246"/>
      <c r="H20" s="246"/>
      <c r="I20" s="246"/>
      <c r="J20" s="246"/>
      <c r="K20" s="246"/>
      <c r="L20" s="246"/>
      <c r="M20" s="246"/>
    </row>
    <row r="21" spans="1:13" ht="15.75">
      <c r="A21" s="237" t="s">
        <v>419</v>
      </c>
      <c r="B21" s="251"/>
      <c r="C21" s="252"/>
      <c r="D21" s="252"/>
      <c r="E21" s="245"/>
      <c r="F21" s="245"/>
      <c r="G21" s="246"/>
      <c r="H21" s="246"/>
      <c r="I21" s="246"/>
      <c r="J21" s="246"/>
      <c r="K21" s="246"/>
      <c r="L21" s="246"/>
      <c r="M21" s="246"/>
    </row>
    <row r="22" spans="1:13" ht="15.75">
      <c r="A22" s="241" t="s">
        <v>420</v>
      </c>
      <c r="B22" s="242" t="s">
        <v>421</v>
      </c>
      <c r="C22" s="244">
        <v>157</v>
      </c>
      <c r="D22" s="244">
        <v>-65</v>
      </c>
      <c r="E22" s="245"/>
      <c r="F22" s="245"/>
      <c r="G22" s="246"/>
      <c r="H22" s="246"/>
      <c r="I22" s="246"/>
      <c r="J22" s="246"/>
      <c r="K22" s="246"/>
      <c r="L22" s="246"/>
      <c r="M22" s="246"/>
    </row>
    <row r="23" spans="1:13" ht="15.75">
      <c r="A23" s="241" t="s">
        <v>422</v>
      </c>
      <c r="B23" s="242" t="s">
        <v>423</v>
      </c>
      <c r="C23" s="244">
        <v>-45</v>
      </c>
      <c r="D23" s="244"/>
      <c r="E23" s="245"/>
      <c r="F23" s="245"/>
      <c r="G23" s="246"/>
      <c r="H23" s="246"/>
      <c r="I23" s="246"/>
      <c r="J23" s="246"/>
      <c r="K23" s="246"/>
      <c r="L23" s="246"/>
      <c r="M23" s="246"/>
    </row>
    <row r="24" spans="1:13" ht="15.75">
      <c r="A24" s="241" t="s">
        <v>424</v>
      </c>
      <c r="B24" s="242" t="s">
        <v>425</v>
      </c>
      <c r="C24" s="244"/>
      <c r="D24" s="244"/>
      <c r="E24" s="245"/>
      <c r="F24" s="245"/>
      <c r="G24" s="246"/>
      <c r="H24" s="246"/>
      <c r="I24" s="246"/>
      <c r="J24" s="246"/>
      <c r="K24" s="246"/>
      <c r="L24" s="246"/>
      <c r="M24" s="246"/>
    </row>
    <row r="25" spans="1:13" ht="13.5" customHeight="1">
      <c r="A25" s="241" t="s">
        <v>426</v>
      </c>
      <c r="B25" s="242" t="s">
        <v>427</v>
      </c>
      <c r="C25" s="244"/>
      <c r="D25" s="244"/>
      <c r="E25" s="245"/>
      <c r="F25" s="245"/>
      <c r="G25" s="246"/>
      <c r="H25" s="246"/>
      <c r="I25" s="246"/>
      <c r="J25" s="246"/>
      <c r="K25" s="246"/>
      <c r="L25" s="246"/>
      <c r="M25" s="246"/>
    </row>
    <row r="26" spans="1:13" ht="15.75">
      <c r="A26" s="241" t="s">
        <v>428</v>
      </c>
      <c r="B26" s="242" t="s">
        <v>429</v>
      </c>
      <c r="C26" s="244"/>
      <c r="D26" s="244"/>
      <c r="E26" s="245"/>
      <c r="F26" s="245"/>
      <c r="G26" s="246"/>
      <c r="H26" s="246"/>
      <c r="I26" s="246"/>
      <c r="J26" s="246"/>
      <c r="K26" s="246"/>
      <c r="L26" s="246"/>
      <c r="M26" s="246"/>
    </row>
    <row r="27" spans="1:13" ht="15.75">
      <c r="A27" s="241" t="s">
        <v>430</v>
      </c>
      <c r="B27" s="242" t="s">
        <v>431</v>
      </c>
      <c r="C27" s="244"/>
      <c r="D27" s="244"/>
      <c r="E27" s="245"/>
      <c r="F27" s="245"/>
      <c r="G27" s="246"/>
      <c r="H27" s="246"/>
      <c r="I27" s="246"/>
      <c r="J27" s="246"/>
      <c r="K27" s="246"/>
      <c r="L27" s="246"/>
      <c r="M27" s="246"/>
    </row>
    <row r="28" spans="1:13" ht="15.75">
      <c r="A28" s="241" t="s">
        <v>432</v>
      </c>
      <c r="B28" s="242" t="s">
        <v>433</v>
      </c>
      <c r="C28" s="244"/>
      <c r="D28" s="244"/>
      <c r="E28" s="245"/>
      <c r="F28" s="245"/>
      <c r="G28" s="246"/>
      <c r="H28" s="246"/>
      <c r="I28" s="246"/>
      <c r="J28" s="246"/>
      <c r="K28" s="246"/>
      <c r="L28" s="246"/>
      <c r="M28" s="246"/>
    </row>
    <row r="29" spans="1:13" ht="15.75">
      <c r="A29" s="241" t="s">
        <v>434</v>
      </c>
      <c r="B29" s="242" t="s">
        <v>435</v>
      </c>
      <c r="C29" s="244"/>
      <c r="D29" s="244"/>
      <c r="E29" s="245"/>
      <c r="F29" s="245"/>
      <c r="G29" s="246"/>
      <c r="H29" s="246"/>
      <c r="I29" s="246"/>
      <c r="J29" s="246"/>
      <c r="K29" s="246"/>
      <c r="L29" s="246"/>
      <c r="M29" s="246"/>
    </row>
    <row r="30" spans="1:13" ht="15.75">
      <c r="A30" s="241" t="s">
        <v>413</v>
      </c>
      <c r="B30" s="242" t="s">
        <v>436</v>
      </c>
      <c r="C30" s="244"/>
      <c r="D30" s="244"/>
      <c r="E30" s="245"/>
      <c r="F30" s="245"/>
      <c r="G30" s="246"/>
      <c r="H30" s="246"/>
      <c r="I30" s="246"/>
      <c r="J30" s="246"/>
      <c r="K30" s="246"/>
      <c r="L30" s="246"/>
      <c r="M30" s="246"/>
    </row>
    <row r="31" spans="1:13" ht="15.75">
      <c r="A31" s="241" t="s">
        <v>437</v>
      </c>
      <c r="B31" s="242" t="s">
        <v>438</v>
      </c>
      <c r="C31" s="244"/>
      <c r="D31" s="244"/>
      <c r="E31" s="245"/>
      <c r="F31" s="245"/>
      <c r="G31" s="246"/>
      <c r="H31" s="246"/>
      <c r="I31" s="246"/>
      <c r="J31" s="246"/>
      <c r="K31" s="246"/>
      <c r="L31" s="246"/>
      <c r="M31" s="246"/>
    </row>
    <row r="32" spans="1:13" ht="15.75">
      <c r="A32" s="249" t="s">
        <v>439</v>
      </c>
      <c r="B32" s="250" t="s">
        <v>440</v>
      </c>
      <c r="C32" s="239">
        <v>112</v>
      </c>
      <c r="D32" s="239">
        <v>-65</v>
      </c>
      <c r="E32" s="245"/>
      <c r="F32" s="245"/>
      <c r="G32" s="246"/>
      <c r="H32" s="246"/>
      <c r="I32" s="246"/>
      <c r="J32" s="246"/>
      <c r="K32" s="246"/>
      <c r="L32" s="246"/>
      <c r="M32" s="246"/>
    </row>
    <row r="33" spans="1:6" ht="15.75">
      <c r="A33" s="237" t="s">
        <v>441</v>
      </c>
      <c r="B33" s="251"/>
      <c r="C33" s="252"/>
      <c r="D33" s="252"/>
      <c r="E33" s="240"/>
      <c r="F33" s="240"/>
    </row>
    <row r="34" spans="1:6" ht="15.75">
      <c r="A34" s="241" t="s">
        <v>442</v>
      </c>
      <c r="B34" s="242" t="s">
        <v>443</v>
      </c>
      <c r="C34" s="244"/>
      <c r="D34" s="244"/>
      <c r="E34" s="240"/>
      <c r="F34" s="240"/>
    </row>
    <row r="35" spans="1:6" ht="15.75">
      <c r="A35" s="247" t="s">
        <v>444</v>
      </c>
      <c r="B35" s="242" t="s">
        <v>445</v>
      </c>
      <c r="C35" s="244"/>
      <c r="D35" s="244"/>
      <c r="E35" s="240"/>
      <c r="F35" s="240"/>
    </row>
    <row r="36" spans="1:6" ht="15.75">
      <c r="A36" s="241" t="s">
        <v>446</v>
      </c>
      <c r="B36" s="242" t="s">
        <v>447</v>
      </c>
      <c r="C36" s="244"/>
      <c r="D36" s="244"/>
      <c r="E36" s="240"/>
      <c r="F36" s="240"/>
    </row>
    <row r="37" spans="1:6" ht="15.75">
      <c r="A37" s="241" t="s">
        <v>448</v>
      </c>
      <c r="B37" s="242" t="s">
        <v>449</v>
      </c>
      <c r="C37" s="244"/>
      <c r="D37" s="244"/>
      <c r="E37" s="240"/>
      <c r="F37" s="240"/>
    </row>
    <row r="38" spans="1:6" ht="15.75">
      <c r="A38" s="241" t="s">
        <v>450</v>
      </c>
      <c r="B38" s="242" t="s">
        <v>451</v>
      </c>
      <c r="C38" s="244">
        <v>-1240</v>
      </c>
      <c r="D38" s="244"/>
      <c r="E38" s="240"/>
      <c r="F38" s="240"/>
    </row>
    <row r="39" spans="1:6" ht="31.5">
      <c r="A39" s="241" t="s">
        <v>452</v>
      </c>
      <c r="B39" s="242" t="s">
        <v>453</v>
      </c>
      <c r="C39" s="244"/>
      <c r="D39" s="244"/>
      <c r="E39" s="240"/>
      <c r="F39" s="240"/>
    </row>
    <row r="40" spans="1:6" ht="15.75">
      <c r="A40" s="241" t="s">
        <v>454</v>
      </c>
      <c r="B40" s="242" t="s">
        <v>455</v>
      </c>
      <c r="C40" s="244"/>
      <c r="D40" s="244"/>
      <c r="E40" s="240"/>
      <c r="F40" s="240"/>
    </row>
    <row r="41" spans="1:8" ht="15.75">
      <c r="A41" s="241" t="s">
        <v>456</v>
      </c>
      <c r="B41" s="242" t="s">
        <v>457</v>
      </c>
      <c r="C41" s="244">
        <v>-9</v>
      </c>
      <c r="D41" s="244">
        <v>-7</v>
      </c>
      <c r="E41" s="240"/>
      <c r="F41" s="240"/>
      <c r="G41" s="246"/>
      <c r="H41" s="246"/>
    </row>
    <row r="42" spans="1:8" ht="15.75">
      <c r="A42" s="249" t="s">
        <v>458</v>
      </c>
      <c r="B42" s="250" t="s">
        <v>459</v>
      </c>
      <c r="C42" s="239">
        <v>-1249</v>
      </c>
      <c r="D42" s="239">
        <v>-7</v>
      </c>
      <c r="E42" s="240"/>
      <c r="F42" s="240"/>
      <c r="G42" s="246"/>
      <c r="H42" s="246"/>
    </row>
    <row r="43" spans="1:8" ht="15.75">
      <c r="A43" s="253" t="s">
        <v>460</v>
      </c>
      <c r="B43" s="250" t="s">
        <v>461</v>
      </c>
      <c r="C43" s="239">
        <v>-905</v>
      </c>
      <c r="D43" s="239">
        <v>733</v>
      </c>
      <c r="E43" s="240"/>
      <c r="F43" s="240"/>
      <c r="G43" s="246"/>
      <c r="H43" s="246"/>
    </row>
    <row r="44" spans="1:8" ht="15.75">
      <c r="A44" s="237" t="s">
        <v>462</v>
      </c>
      <c r="B44" s="251" t="s">
        <v>463</v>
      </c>
      <c r="C44" s="254">
        <v>1528</v>
      </c>
      <c r="D44" s="255">
        <v>795</v>
      </c>
      <c r="E44" s="240"/>
      <c r="F44" s="240"/>
      <c r="G44" s="246"/>
      <c r="H44" s="246"/>
    </row>
    <row r="45" spans="1:8" ht="15.75">
      <c r="A45" s="237" t="s">
        <v>464</v>
      </c>
      <c r="B45" s="251" t="s">
        <v>465</v>
      </c>
      <c r="C45" s="239">
        <v>623</v>
      </c>
      <c r="D45" s="239">
        <v>1528</v>
      </c>
      <c r="E45" s="240"/>
      <c r="F45" s="240"/>
      <c r="G45" s="246"/>
      <c r="H45" s="246"/>
    </row>
    <row r="46" spans="1:8" ht="15.75">
      <c r="A46" s="241" t="s">
        <v>466</v>
      </c>
      <c r="B46" s="251" t="s">
        <v>467</v>
      </c>
      <c r="C46" s="256"/>
      <c r="D46" s="257"/>
      <c r="E46" s="240"/>
      <c r="F46" s="240"/>
      <c r="G46" s="246"/>
      <c r="H46" s="246"/>
    </row>
    <row r="47" spans="1:8" ht="15.75">
      <c r="A47" s="241" t="s">
        <v>468</v>
      </c>
      <c r="B47" s="251" t="s">
        <v>469</v>
      </c>
      <c r="C47" s="256"/>
      <c r="D47" s="257"/>
      <c r="G47" s="246"/>
      <c r="H47" s="246"/>
    </row>
    <row r="48" spans="1:8" ht="15.75">
      <c r="A48" s="240"/>
      <c r="B48" s="258"/>
      <c r="C48" s="259"/>
      <c r="D48" s="259"/>
      <c r="G48" s="246"/>
      <c r="H48" s="246"/>
    </row>
    <row r="49" spans="1:8" ht="15.75">
      <c r="A49" s="260" t="s">
        <v>470</v>
      </c>
      <c r="B49" s="261"/>
      <c r="C49" s="221"/>
      <c r="D49" s="262"/>
      <c r="E49" s="263"/>
      <c r="G49" s="246"/>
      <c r="H49" s="246"/>
    </row>
    <row r="50" spans="1:8" ht="15.75" customHeight="1">
      <c r="A50" s="220"/>
      <c r="B50" s="261" t="s">
        <v>391</v>
      </c>
      <c r="C50" s="597"/>
      <c r="D50" s="597"/>
      <c r="G50" s="246"/>
      <c r="H50" s="246"/>
    </row>
    <row r="51" spans="1:8" ht="15.75">
      <c r="A51" s="220"/>
      <c r="B51" s="220"/>
      <c r="C51" s="221"/>
      <c r="D51" s="221"/>
      <c r="G51" s="246"/>
      <c r="H51" s="246"/>
    </row>
    <row r="52" spans="1:8" ht="22.5" customHeight="1">
      <c r="A52" s="220"/>
      <c r="B52" s="261" t="s">
        <v>392</v>
      </c>
      <c r="C52" s="597"/>
      <c r="D52" s="597"/>
      <c r="G52" s="246"/>
      <c r="H52" s="246"/>
    </row>
    <row r="53" spans="1:8" ht="15.75">
      <c r="A53" s="220"/>
      <c r="B53" s="220"/>
      <c r="C53" s="221"/>
      <c r="D53" s="221"/>
      <c r="G53" s="246"/>
      <c r="H53" s="246"/>
    </row>
    <row r="54" spans="7:8" ht="15.75">
      <c r="G54" s="246"/>
      <c r="H54" s="246"/>
    </row>
    <row r="55" spans="7:8" ht="15.75">
      <c r="G55" s="246"/>
      <c r="H55" s="246"/>
    </row>
    <row r="56" spans="7:8" ht="15.75">
      <c r="G56" s="246"/>
      <c r="H56" s="246"/>
    </row>
    <row r="57" spans="7:8" ht="15.75">
      <c r="G57" s="246"/>
      <c r="H57" s="246"/>
    </row>
    <row r="58" spans="7:8" ht="15.75">
      <c r="G58" s="246"/>
      <c r="H58" s="246"/>
    </row>
    <row r="59" spans="7:8" ht="15.75">
      <c r="G59" s="246"/>
      <c r="H59" s="246"/>
    </row>
    <row r="60" spans="7:8" ht="15.75">
      <c r="G60" s="246"/>
      <c r="H60" s="246"/>
    </row>
    <row r="61" spans="7:8" ht="15.75">
      <c r="G61" s="246"/>
      <c r="H61" s="246"/>
    </row>
    <row r="62" spans="7:8" ht="15.75">
      <c r="G62" s="246"/>
      <c r="H62" s="246"/>
    </row>
    <row r="63" spans="7:8" ht="15.75">
      <c r="G63" s="246"/>
      <c r="H63" s="246"/>
    </row>
    <row r="64" spans="7:8" ht="15.75">
      <c r="G64" s="246"/>
      <c r="H64" s="246"/>
    </row>
    <row r="65" spans="7:8" ht="15.75">
      <c r="G65" s="246"/>
      <c r="H65" s="246"/>
    </row>
    <row r="66" spans="7:8" ht="15.75">
      <c r="G66" s="246"/>
      <c r="H66" s="246"/>
    </row>
    <row r="67" spans="7:8" ht="15.75">
      <c r="G67" s="246"/>
      <c r="H67" s="246"/>
    </row>
    <row r="68" spans="7:8" ht="15.75">
      <c r="G68" s="246"/>
      <c r="H68" s="246"/>
    </row>
    <row r="69" spans="7:8" ht="15.75">
      <c r="G69" s="246"/>
      <c r="H69" s="246"/>
    </row>
    <row r="70" spans="7:8" ht="15.75">
      <c r="G70" s="246"/>
      <c r="H70" s="246"/>
    </row>
    <row r="71" spans="7:8" ht="15.75">
      <c r="G71" s="246"/>
      <c r="H71" s="246"/>
    </row>
    <row r="72" spans="7:8" ht="15.75">
      <c r="G72" s="246"/>
      <c r="H72" s="246"/>
    </row>
    <row r="73" spans="7:8" ht="15.75">
      <c r="G73" s="246"/>
      <c r="H73" s="246"/>
    </row>
    <row r="74" spans="7:8" ht="15.75">
      <c r="G74" s="246"/>
      <c r="H74" s="246"/>
    </row>
    <row r="75" spans="7:8" ht="15.75">
      <c r="G75" s="246"/>
      <c r="H75" s="246"/>
    </row>
    <row r="76" spans="7:8" ht="15.75">
      <c r="G76" s="246"/>
      <c r="H76" s="246"/>
    </row>
    <row r="77" spans="7:8" ht="15.75">
      <c r="G77" s="246"/>
      <c r="H77" s="246"/>
    </row>
    <row r="78" spans="7:8" ht="15.75">
      <c r="G78" s="246"/>
      <c r="H78" s="246"/>
    </row>
    <row r="79" spans="7:8" ht="15.75">
      <c r="G79" s="246"/>
      <c r="H79" s="246"/>
    </row>
    <row r="80" spans="7:8" ht="15.75">
      <c r="G80" s="246"/>
      <c r="H80" s="246"/>
    </row>
    <row r="81" spans="7:8" ht="15.75">
      <c r="G81" s="246"/>
      <c r="H81" s="246"/>
    </row>
    <row r="82" spans="7:8" ht="15.75">
      <c r="G82" s="246"/>
      <c r="H82" s="246"/>
    </row>
    <row r="83" spans="7:8" ht="15.75">
      <c r="G83" s="246"/>
      <c r="H83" s="246"/>
    </row>
    <row r="84" spans="7:8" ht="15.75">
      <c r="G84" s="246"/>
      <c r="H84" s="246"/>
    </row>
    <row r="85" spans="7:8" ht="15.75">
      <c r="G85" s="246"/>
      <c r="H85" s="246"/>
    </row>
    <row r="86" spans="7:8" ht="15.75">
      <c r="G86" s="246"/>
      <c r="H86" s="246"/>
    </row>
    <row r="87" spans="7:8" ht="15.75">
      <c r="G87" s="246"/>
      <c r="H87" s="246"/>
    </row>
    <row r="88" spans="7:8" ht="15.75">
      <c r="G88" s="246"/>
      <c r="H88" s="246"/>
    </row>
    <row r="89" spans="7:8" ht="15.75">
      <c r="G89" s="246"/>
      <c r="H89" s="246"/>
    </row>
    <row r="90" spans="7:8" ht="15.75">
      <c r="G90" s="246"/>
      <c r="H90" s="246"/>
    </row>
    <row r="91" spans="7:8" ht="15.75">
      <c r="G91" s="246"/>
      <c r="H91" s="246"/>
    </row>
    <row r="92" spans="7:8" ht="15.75">
      <c r="G92" s="246"/>
      <c r="H92" s="246"/>
    </row>
    <row r="93" spans="7:8" ht="15.75">
      <c r="G93" s="246"/>
      <c r="H93" s="246"/>
    </row>
    <row r="94" spans="7:8" ht="15.75">
      <c r="G94" s="246"/>
      <c r="H94" s="246"/>
    </row>
    <row r="95" spans="7:8" ht="15.75">
      <c r="G95" s="246"/>
      <c r="H95" s="246"/>
    </row>
    <row r="96" spans="7:8" ht="15.75">
      <c r="G96" s="246"/>
      <c r="H96" s="246"/>
    </row>
    <row r="97" spans="7:8" ht="15.75">
      <c r="G97" s="246"/>
      <c r="H97" s="246"/>
    </row>
    <row r="98" spans="7:8" ht="15.75">
      <c r="G98" s="246"/>
      <c r="H98" s="246"/>
    </row>
    <row r="99" spans="7:8" ht="15.75">
      <c r="G99" s="246"/>
      <c r="H99" s="246"/>
    </row>
    <row r="100" spans="7:8" ht="15.75">
      <c r="G100" s="246"/>
      <c r="H100" s="246"/>
    </row>
    <row r="101" spans="7:8" ht="15.75">
      <c r="G101" s="246"/>
      <c r="H101" s="246"/>
    </row>
    <row r="102" spans="7:8" ht="15.75">
      <c r="G102" s="246"/>
      <c r="H102" s="246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61" r:id="rId1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zoomScalePageLayoutView="0" workbookViewId="0" topLeftCell="A1">
      <selection activeCell="L36" sqref="L36"/>
    </sheetView>
  </sheetViews>
  <sheetFormatPr defaultColWidth="9.25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598" t="s">
        <v>471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66"/>
    </row>
    <row r="2" spans="1:14" s="267" customFormat="1" ht="18.75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1</v>
      </c>
      <c r="B3" s="599" t="str">
        <f>'справка №1-БАЛАНС'!E3</f>
        <v>"ВЕРЕЯ ТУР" АД - Ст.Загора</v>
      </c>
      <c r="C3" s="599"/>
      <c r="D3" s="599"/>
      <c r="E3" s="599"/>
      <c r="F3" s="599"/>
      <c r="G3" s="599"/>
      <c r="H3" s="599"/>
      <c r="I3" s="599"/>
      <c r="J3" s="270"/>
      <c r="K3" s="600" t="s">
        <v>3</v>
      </c>
      <c r="L3" s="600"/>
      <c r="M3" s="273">
        <f>'справка №1-БАЛАНС'!H3</f>
        <v>833067523</v>
      </c>
      <c r="N3" s="266"/>
    </row>
    <row r="4" spans="1:15" s="267" customFormat="1" ht="13.5" customHeight="1">
      <c r="A4" s="272" t="s">
        <v>472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274"/>
      <c r="K4" s="601" t="s">
        <v>6</v>
      </c>
      <c r="L4" s="601"/>
      <c r="M4" s="273">
        <f>'справка №1-БАЛАНС'!H4</f>
        <v>680</v>
      </c>
      <c r="N4" s="275"/>
      <c r="O4" s="275"/>
    </row>
    <row r="5" spans="1:14" s="267" customFormat="1" ht="28.5" customHeight="1">
      <c r="A5" s="272" t="s">
        <v>281</v>
      </c>
      <c r="B5" s="602">
        <f>'справка №1-БАЛАНС'!E5</f>
        <v>43100</v>
      </c>
      <c r="C5" s="602"/>
      <c r="D5" s="602"/>
      <c r="E5" s="602"/>
      <c r="F5" s="276"/>
      <c r="G5" s="276"/>
      <c r="H5" s="276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3" t="s">
        <v>473</v>
      </c>
      <c r="E6" s="603"/>
      <c r="F6" s="603"/>
      <c r="G6" s="603"/>
      <c r="H6" s="603"/>
      <c r="I6" s="604" t="s">
        <v>474</v>
      </c>
      <c r="J6" s="604"/>
      <c r="K6" s="284"/>
      <c r="L6" s="283"/>
      <c r="M6" s="285"/>
      <c r="N6" s="286"/>
    </row>
    <row r="7" spans="1:14" s="287" customFormat="1" ht="60" customHeight="1">
      <c r="A7" s="288" t="s">
        <v>475</v>
      </c>
      <c r="B7" s="289" t="s">
        <v>476</v>
      </c>
      <c r="C7" s="290" t="s">
        <v>477</v>
      </c>
      <c r="D7" s="291" t="s">
        <v>478</v>
      </c>
      <c r="E7" s="283" t="s">
        <v>479</v>
      </c>
      <c r="F7" s="605" t="s">
        <v>480</v>
      </c>
      <c r="G7" s="605"/>
      <c r="H7" s="605"/>
      <c r="I7" s="283" t="s">
        <v>481</v>
      </c>
      <c r="J7" s="293" t="s">
        <v>482</v>
      </c>
      <c r="K7" s="290" t="s">
        <v>483</v>
      </c>
      <c r="L7" s="290" t="s">
        <v>484</v>
      </c>
      <c r="M7" s="294" t="s">
        <v>485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486</v>
      </c>
      <c r="G8" s="292" t="s">
        <v>487</v>
      </c>
      <c r="H8" s="292" t="s">
        <v>488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489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490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491</v>
      </c>
      <c r="B11" s="303" t="s">
        <v>492</v>
      </c>
      <c r="C11" s="309">
        <f>'справка №1-БАЛАНС'!H17</f>
        <v>63</v>
      </c>
      <c r="D11" s="309"/>
      <c r="E11" s="309"/>
      <c r="F11" s="309"/>
      <c r="G11" s="309"/>
      <c r="H11" s="310">
        <v>5058</v>
      </c>
      <c r="I11" s="309">
        <v>618</v>
      </c>
      <c r="J11" s="309"/>
      <c r="K11" s="310"/>
      <c r="L11" s="311">
        <v>5739</v>
      </c>
      <c r="M11" s="309"/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493</v>
      </c>
      <c r="B12" s="303" t="s">
        <v>494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1"/>
      <c r="M12" s="313"/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495</v>
      </c>
      <c r="B13" s="305" t="s">
        <v>496</v>
      </c>
      <c r="C13" s="316"/>
      <c r="D13" s="310"/>
      <c r="E13" s="310"/>
      <c r="F13" s="310"/>
      <c r="G13" s="310"/>
      <c r="H13" s="310"/>
      <c r="I13" s="310"/>
      <c r="J13" s="310"/>
      <c r="K13" s="310"/>
      <c r="L13" s="311"/>
      <c r="M13" s="310"/>
      <c r="N13" s="317"/>
    </row>
    <row r="14" spans="1:14" ht="12" customHeight="1">
      <c r="A14" s="315" t="s">
        <v>497</v>
      </c>
      <c r="B14" s="305" t="s">
        <v>498</v>
      </c>
      <c r="C14" s="316"/>
      <c r="D14" s="310"/>
      <c r="E14" s="310"/>
      <c r="F14" s="310"/>
      <c r="G14" s="310"/>
      <c r="H14" s="310"/>
      <c r="I14" s="310"/>
      <c r="J14" s="310"/>
      <c r="K14" s="310"/>
      <c r="L14" s="311"/>
      <c r="M14" s="310"/>
      <c r="N14" s="317"/>
    </row>
    <row r="15" spans="1:23" ht="37.5">
      <c r="A15" s="308" t="s">
        <v>499</v>
      </c>
      <c r="B15" s="303" t="s">
        <v>500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1"/>
      <c r="M15" s="318"/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501</v>
      </c>
      <c r="B16" s="319" t="s">
        <v>502</v>
      </c>
      <c r="C16" s="320"/>
      <c r="D16" s="321"/>
      <c r="E16" s="321"/>
      <c r="F16" s="321"/>
      <c r="G16" s="321"/>
      <c r="H16" s="322"/>
      <c r="I16" s="323">
        <v>947</v>
      </c>
      <c r="J16" s="324"/>
      <c r="K16" s="310"/>
      <c r="L16" s="311">
        <v>947</v>
      </c>
      <c r="M16" s="310"/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503</v>
      </c>
      <c r="B17" s="305" t="s">
        <v>504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11"/>
      <c r="M17" s="325"/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6" t="s">
        <v>505</v>
      </c>
      <c r="B18" s="327" t="s">
        <v>506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1"/>
      <c r="M18" s="310"/>
      <c r="N18" s="317"/>
    </row>
    <row r="19" spans="1:14" ht="12" customHeight="1">
      <c r="A19" s="326" t="s">
        <v>507</v>
      </c>
      <c r="B19" s="327" t="s">
        <v>508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1"/>
      <c r="M19" s="310"/>
      <c r="N19" s="317"/>
    </row>
    <row r="20" spans="1:14" ht="12.75" customHeight="1">
      <c r="A20" s="315" t="s">
        <v>509</v>
      </c>
      <c r="B20" s="305" t="s">
        <v>510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1"/>
      <c r="M20" s="310"/>
      <c r="N20" s="317"/>
    </row>
    <row r="21" spans="1:23" ht="23.25" customHeight="1">
      <c r="A21" s="315" t="s">
        <v>511</v>
      </c>
      <c r="B21" s="305" t="s">
        <v>512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1"/>
      <c r="M21" s="313"/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8.75">
      <c r="A22" s="315" t="s">
        <v>513</v>
      </c>
      <c r="B22" s="305" t="s">
        <v>514</v>
      </c>
      <c r="C22" s="328"/>
      <c r="D22" s="329"/>
      <c r="E22" s="329"/>
      <c r="F22" s="329"/>
      <c r="G22" s="329"/>
      <c r="H22" s="329"/>
      <c r="I22" s="329"/>
      <c r="J22" s="329"/>
      <c r="K22" s="329"/>
      <c r="L22" s="311"/>
      <c r="M22" s="329"/>
      <c r="N22" s="317"/>
    </row>
    <row r="23" spans="1:14" ht="18.75">
      <c r="A23" s="315" t="s">
        <v>515</v>
      </c>
      <c r="B23" s="305" t="s">
        <v>516</v>
      </c>
      <c r="C23" s="328"/>
      <c r="D23" s="329"/>
      <c r="E23" s="329"/>
      <c r="F23" s="329"/>
      <c r="G23" s="329"/>
      <c r="H23" s="329"/>
      <c r="I23" s="329"/>
      <c r="J23" s="329"/>
      <c r="K23" s="329"/>
      <c r="L23" s="311"/>
      <c r="M23" s="329"/>
      <c r="N23" s="317"/>
    </row>
    <row r="24" spans="1:23" ht="22.5" customHeight="1">
      <c r="A24" s="315" t="s">
        <v>517</v>
      </c>
      <c r="B24" s="305" t="s">
        <v>518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1"/>
      <c r="M24" s="313"/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8.75">
      <c r="A25" s="315" t="s">
        <v>513</v>
      </c>
      <c r="B25" s="305" t="s">
        <v>519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11"/>
      <c r="M25" s="329"/>
      <c r="N25" s="317"/>
    </row>
    <row r="26" spans="1:14" ht="18.75">
      <c r="A26" s="315" t="s">
        <v>515</v>
      </c>
      <c r="B26" s="305" t="s">
        <v>520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11"/>
      <c r="M26" s="329"/>
      <c r="N26" s="317"/>
    </row>
    <row r="27" spans="1:14" ht="18.75">
      <c r="A27" s="315" t="s">
        <v>521</v>
      </c>
      <c r="B27" s="305" t="s">
        <v>522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1"/>
      <c r="M27" s="310"/>
      <c r="N27" s="317"/>
    </row>
    <row r="28" spans="1:14" ht="18.75">
      <c r="A28" s="315" t="s">
        <v>523</v>
      </c>
      <c r="B28" s="305" t="s">
        <v>524</v>
      </c>
      <c r="C28" s="310"/>
      <c r="D28" s="310"/>
      <c r="E28" s="310"/>
      <c r="F28" s="310"/>
      <c r="G28" s="310"/>
      <c r="H28" s="310">
        <v>618</v>
      </c>
      <c r="I28" s="310">
        <v>-618</v>
      </c>
      <c r="J28" s="310"/>
      <c r="K28" s="310"/>
      <c r="L28" s="311">
        <v>0</v>
      </c>
      <c r="M28" s="310"/>
      <c r="N28" s="317"/>
    </row>
    <row r="29" spans="1:23" ht="14.25" customHeight="1">
      <c r="A29" s="308" t="s">
        <v>525</v>
      </c>
      <c r="B29" s="303" t="s">
        <v>526</v>
      </c>
      <c r="C29" s="313">
        <v>63</v>
      </c>
      <c r="D29" s="313"/>
      <c r="E29" s="313"/>
      <c r="F29" s="313"/>
      <c r="G29" s="313"/>
      <c r="H29" s="313">
        <v>5676</v>
      </c>
      <c r="I29" s="313">
        <v>947</v>
      </c>
      <c r="J29" s="313"/>
      <c r="K29" s="313"/>
      <c r="L29" s="311">
        <v>6686</v>
      </c>
      <c r="M29" s="313"/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527</v>
      </c>
      <c r="B30" s="305" t="s">
        <v>528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1"/>
      <c r="M30" s="310"/>
      <c r="N30" s="317"/>
    </row>
    <row r="31" spans="1:14" ht="24" customHeight="1">
      <c r="A31" s="315" t="s">
        <v>529</v>
      </c>
      <c r="B31" s="305" t="s">
        <v>530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1"/>
      <c r="M31" s="310"/>
      <c r="N31" s="317"/>
    </row>
    <row r="32" spans="1:23" ht="23.25" customHeight="1">
      <c r="A32" s="308" t="s">
        <v>531</v>
      </c>
      <c r="B32" s="303" t="s">
        <v>532</v>
      </c>
      <c r="C32" s="313">
        <f>C29+C30+C31</f>
        <v>63</v>
      </c>
      <c r="D32" s="313"/>
      <c r="E32" s="313"/>
      <c r="F32" s="313"/>
      <c r="G32" s="313"/>
      <c r="H32" s="313">
        <v>5676</v>
      </c>
      <c r="I32" s="313">
        <v>947</v>
      </c>
      <c r="J32" s="313"/>
      <c r="K32" s="313"/>
      <c r="L32" s="311">
        <v>6686</v>
      </c>
      <c r="M32" s="313"/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30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3"/>
      <c r="N33" s="317"/>
    </row>
    <row r="34" spans="1:14" ht="14.25" customHeight="1">
      <c r="A34" s="330"/>
      <c r="B34" s="331"/>
      <c r="C34" s="332"/>
      <c r="D34" s="332"/>
      <c r="E34" s="332"/>
      <c r="F34" s="332"/>
      <c r="G34" s="332"/>
      <c r="H34" s="332"/>
      <c r="I34" s="332"/>
      <c r="J34" s="332"/>
      <c r="K34" s="332"/>
      <c r="L34" s="333"/>
      <c r="M34" s="333"/>
      <c r="N34" s="317"/>
    </row>
    <row r="35" spans="1:14" ht="28.5" customHeight="1">
      <c r="A35" s="606" t="s">
        <v>533</v>
      </c>
      <c r="B35" s="606"/>
      <c r="C35" s="606"/>
      <c r="D35" s="606"/>
      <c r="E35" s="606"/>
      <c r="F35" s="606"/>
      <c r="G35" s="606"/>
      <c r="H35" s="606"/>
      <c r="I35" s="606"/>
      <c r="J35" s="606"/>
      <c r="K35" s="332"/>
      <c r="L35" s="333"/>
      <c r="M35" s="333"/>
      <c r="N35" s="317"/>
    </row>
    <row r="36" spans="1:14" ht="14.25" customHeight="1">
      <c r="A36" s="330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3"/>
      <c r="M36" s="333"/>
      <c r="N36" s="317"/>
    </row>
    <row r="37" spans="1:14" ht="34.5" customHeight="1">
      <c r="A37" s="330"/>
      <c r="B37" s="331"/>
      <c r="C37" s="332"/>
      <c r="D37" s="332"/>
      <c r="E37" s="332"/>
      <c r="F37" s="332"/>
      <c r="G37" s="332"/>
      <c r="H37" s="332"/>
      <c r="I37" s="332"/>
      <c r="J37" s="332"/>
      <c r="K37" s="332"/>
      <c r="L37" s="333"/>
      <c r="M37" s="333"/>
      <c r="N37" s="317"/>
    </row>
    <row r="38" spans="1:14" ht="32.25" customHeight="1">
      <c r="A38" s="334" t="s">
        <v>534</v>
      </c>
      <c r="B38" s="335"/>
      <c r="C38" s="336"/>
      <c r="D38" s="607" t="s">
        <v>535</v>
      </c>
      <c r="E38" s="607"/>
      <c r="F38" s="607"/>
      <c r="G38" s="607"/>
      <c r="H38" s="607"/>
      <c r="I38" s="607"/>
      <c r="J38" s="336" t="s">
        <v>536</v>
      </c>
      <c r="K38" s="336"/>
      <c r="L38" s="607"/>
      <c r="M38" s="607"/>
      <c r="N38" s="317"/>
    </row>
    <row r="39" spans="1:13" ht="27" customHeight="1">
      <c r="A39" s="33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3"/>
    </row>
    <row r="40" spans="1:13" ht="34.5" customHeight="1">
      <c r="A40" s="337"/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3"/>
    </row>
    <row r="41" spans="1:13" ht="18.75">
      <c r="A41" s="337"/>
      <c r="B41" s="338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3"/>
    </row>
    <row r="42" spans="1:13" ht="18.75">
      <c r="A42" s="337"/>
      <c r="B42" s="338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3"/>
    </row>
    <row r="43" ht="18.75">
      <c r="M43" s="317"/>
    </row>
    <row r="44" ht="18.75">
      <c r="M44" s="317"/>
    </row>
    <row r="45" ht="18.75">
      <c r="M45" s="317"/>
    </row>
    <row r="46" ht="18.75">
      <c r="M46" s="317"/>
    </row>
    <row r="47" ht="18.75">
      <c r="M47" s="317"/>
    </row>
    <row r="48" ht="18.75">
      <c r="M48" s="317"/>
    </row>
    <row r="49" ht="18.75">
      <c r="M49" s="317"/>
    </row>
    <row r="50" ht="18.75">
      <c r="M50" s="317"/>
    </row>
    <row r="51" ht="18.75">
      <c r="M51" s="317"/>
    </row>
    <row r="52" ht="18.75">
      <c r="M52" s="317"/>
    </row>
    <row r="53" ht="18.75">
      <c r="M53" s="317"/>
    </row>
    <row r="54" ht="18.75">
      <c r="M54" s="317"/>
    </row>
    <row r="55" ht="18.75">
      <c r="M55" s="317"/>
    </row>
    <row r="56" ht="18.75">
      <c r="M56" s="317"/>
    </row>
    <row r="57" ht="18.75">
      <c r="M57" s="317"/>
    </row>
    <row r="58" ht="18.75">
      <c r="M58" s="317"/>
    </row>
    <row r="59" ht="18.75">
      <c r="M59" s="317"/>
    </row>
    <row r="60" ht="18.75">
      <c r="M60" s="317"/>
    </row>
    <row r="61" ht="18.75">
      <c r="M61" s="317"/>
    </row>
    <row r="62" ht="18.75">
      <c r="M62" s="317"/>
    </row>
    <row r="63" ht="18.75">
      <c r="M63" s="317"/>
    </row>
    <row r="64" ht="18.75">
      <c r="M64" s="317"/>
    </row>
    <row r="65" ht="18.75">
      <c r="M65" s="317"/>
    </row>
    <row r="66" ht="18.75">
      <c r="M66" s="317"/>
    </row>
    <row r="67" ht="18.75">
      <c r="M67" s="317"/>
    </row>
    <row r="68" ht="18.75">
      <c r="M68" s="317"/>
    </row>
    <row r="69" ht="18.75">
      <c r="M69" s="317"/>
    </row>
    <row r="70" ht="18.75">
      <c r="M70" s="317"/>
    </row>
    <row r="71" ht="18.75">
      <c r="M71" s="317"/>
    </row>
    <row r="72" ht="18.75">
      <c r="M72" s="317"/>
    </row>
    <row r="73" ht="18.75">
      <c r="M73" s="317"/>
    </row>
    <row r="74" ht="18.75">
      <c r="M74" s="317"/>
    </row>
    <row r="75" ht="18.75">
      <c r="M75" s="317"/>
    </row>
    <row r="76" ht="18.75">
      <c r="M76" s="317"/>
    </row>
    <row r="77" ht="18.75">
      <c r="M77" s="317"/>
    </row>
    <row r="78" ht="18.75">
      <c r="M78" s="317"/>
    </row>
    <row r="79" ht="18.75">
      <c r="M79" s="317"/>
    </row>
    <row r="80" ht="18.75">
      <c r="M80" s="317"/>
    </row>
    <row r="81" ht="18.75">
      <c r="M81" s="317"/>
    </row>
    <row r="82" ht="18.75">
      <c r="M82" s="317"/>
    </row>
    <row r="83" ht="18.75">
      <c r="M83" s="317"/>
    </row>
    <row r="84" ht="18.75">
      <c r="M84" s="317"/>
    </row>
    <row r="85" ht="18.75">
      <c r="M85" s="317"/>
    </row>
    <row r="86" ht="18.75">
      <c r="M86" s="317"/>
    </row>
    <row r="87" ht="18.75">
      <c r="M87" s="317"/>
    </row>
    <row r="88" ht="18.75">
      <c r="M88" s="317"/>
    </row>
    <row r="89" ht="18.75">
      <c r="M89" s="317"/>
    </row>
    <row r="90" ht="18.75">
      <c r="M90" s="317"/>
    </row>
    <row r="91" ht="18.75">
      <c r="M91" s="317"/>
    </row>
    <row r="92" ht="18.75">
      <c r="M92" s="317"/>
    </row>
    <row r="93" ht="18.75">
      <c r="M93" s="317"/>
    </row>
    <row r="94" ht="18.75">
      <c r="M94" s="317"/>
    </row>
    <row r="95" ht="18.75">
      <c r="M95" s="317"/>
    </row>
    <row r="96" ht="18.75">
      <c r="M96" s="317"/>
    </row>
    <row r="97" ht="18.75">
      <c r="M97" s="317"/>
    </row>
    <row r="98" ht="18.75">
      <c r="M98" s="317"/>
    </row>
    <row r="99" ht="18.75">
      <c r="M99" s="317"/>
    </row>
    <row r="100" ht="18.75">
      <c r="M100" s="317"/>
    </row>
    <row r="101" ht="18.75">
      <c r="M101" s="317"/>
    </row>
    <row r="102" ht="18.75">
      <c r="M102" s="317"/>
    </row>
    <row r="103" ht="18.75">
      <c r="M103" s="317"/>
    </row>
    <row r="104" ht="18.75">
      <c r="M104" s="317"/>
    </row>
    <row r="105" ht="18.75">
      <c r="M105" s="317"/>
    </row>
    <row r="106" ht="18.75">
      <c r="M106" s="317"/>
    </row>
    <row r="107" ht="18.75">
      <c r="M107" s="317"/>
    </row>
    <row r="108" ht="18.75">
      <c r="M108" s="317"/>
    </row>
    <row r="109" ht="18.75">
      <c r="M109" s="317"/>
    </row>
    <row r="110" ht="18.75">
      <c r="M110" s="317"/>
    </row>
    <row r="111" ht="18.75">
      <c r="M111" s="317"/>
    </row>
    <row r="112" ht="18.75">
      <c r="M112" s="317"/>
    </row>
    <row r="113" ht="18.75">
      <c r="M113" s="317"/>
    </row>
    <row r="114" ht="18.75">
      <c r="M114" s="317"/>
    </row>
    <row r="115" ht="18.75">
      <c r="M115" s="317"/>
    </row>
    <row r="116" ht="18.75">
      <c r="M116" s="317"/>
    </row>
    <row r="117" ht="18.75">
      <c r="M117" s="317"/>
    </row>
    <row r="118" ht="18.75">
      <c r="M118" s="317"/>
    </row>
    <row r="119" ht="18.75">
      <c r="M119" s="317"/>
    </row>
    <row r="120" ht="18.75">
      <c r="M120" s="317"/>
    </row>
    <row r="121" ht="18.75">
      <c r="M121" s="317"/>
    </row>
    <row r="122" ht="18.75">
      <c r="M122" s="317"/>
    </row>
    <row r="123" ht="18.75">
      <c r="M123" s="317"/>
    </row>
    <row r="124" ht="18.75">
      <c r="M124" s="317"/>
    </row>
    <row r="125" ht="18.75">
      <c r="M125" s="317"/>
    </row>
    <row r="126" ht="18.75">
      <c r="M126" s="317"/>
    </row>
    <row r="127" ht="18.75">
      <c r="M127" s="317"/>
    </row>
    <row r="128" ht="18.75">
      <c r="M128" s="317"/>
    </row>
    <row r="129" ht="18.75">
      <c r="M129" s="317"/>
    </row>
    <row r="130" ht="18.75">
      <c r="M130" s="317"/>
    </row>
    <row r="131" ht="18.75">
      <c r="M131" s="317"/>
    </row>
    <row r="132" ht="18.75">
      <c r="M132" s="317"/>
    </row>
    <row r="133" ht="18.75">
      <c r="M133" s="317"/>
    </row>
    <row r="134" ht="18.75">
      <c r="M134" s="317"/>
    </row>
    <row r="135" ht="18.75">
      <c r="M135" s="317"/>
    </row>
    <row r="136" ht="18.75">
      <c r="M136" s="317"/>
    </row>
    <row r="137" ht="18.75">
      <c r="M137" s="317"/>
    </row>
    <row r="138" ht="18.75">
      <c r="M138" s="317"/>
    </row>
    <row r="139" ht="18.75">
      <c r="M139" s="317"/>
    </row>
    <row r="140" ht="18.75">
      <c r="M140" s="317"/>
    </row>
    <row r="141" ht="18.75">
      <c r="M141" s="317"/>
    </row>
    <row r="142" ht="18.75">
      <c r="M142" s="317"/>
    </row>
    <row r="143" ht="18.75">
      <c r="M143" s="317"/>
    </row>
    <row r="144" ht="18.75">
      <c r="M144" s="317"/>
    </row>
    <row r="145" ht="18.75">
      <c r="M145" s="317"/>
    </row>
    <row r="146" ht="18.75">
      <c r="M146" s="317"/>
    </row>
    <row r="147" ht="18.75">
      <c r="M147" s="317"/>
    </row>
    <row r="148" ht="18.75">
      <c r="M148" s="317"/>
    </row>
    <row r="149" ht="18.75">
      <c r="M149" s="317"/>
    </row>
    <row r="150" ht="18.75">
      <c r="M150" s="317"/>
    </row>
    <row r="151" ht="18.75">
      <c r="M151" s="317"/>
    </row>
    <row r="152" ht="18.75">
      <c r="M152" s="317"/>
    </row>
    <row r="153" ht="18.75">
      <c r="M153" s="317"/>
    </row>
    <row r="154" ht="18.75">
      <c r="M154" s="317"/>
    </row>
    <row r="155" ht="18.75">
      <c r="M155" s="317"/>
    </row>
    <row r="156" ht="18.75">
      <c r="M156" s="317"/>
    </row>
    <row r="157" ht="18.75">
      <c r="M157" s="317"/>
    </row>
    <row r="158" ht="18.75">
      <c r="M158" s="317"/>
    </row>
    <row r="159" ht="18.75">
      <c r="M159" s="317"/>
    </row>
    <row r="160" ht="18.75">
      <c r="M160" s="317"/>
    </row>
    <row r="161" ht="18.75">
      <c r="M161" s="317"/>
    </row>
    <row r="162" ht="18.75">
      <c r="M162" s="317"/>
    </row>
    <row r="163" ht="18.75">
      <c r="M163" s="317"/>
    </row>
    <row r="164" ht="18.75">
      <c r="M164" s="317"/>
    </row>
    <row r="165" ht="18.75">
      <c r="M165" s="317"/>
    </row>
    <row r="166" ht="18.75">
      <c r="M166" s="317"/>
    </row>
  </sheetData>
  <sheetProtection selectLockedCells="1" selectUnlockedCells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79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zoomScalePageLayoutView="0" workbookViewId="0" topLeftCell="A13">
      <selection activeCell="B44" sqref="B44"/>
    </sheetView>
  </sheetViews>
  <sheetFormatPr defaultColWidth="10.75390625" defaultRowHeight="12.75"/>
  <cols>
    <col min="1" max="1" width="4.125" style="340" customWidth="1"/>
    <col min="2" max="2" width="31.00390625" style="340" customWidth="1"/>
    <col min="3" max="3" width="9.25390625" style="340" customWidth="1"/>
    <col min="4" max="4" width="11.75390625" style="340" customWidth="1"/>
    <col min="5" max="6" width="9.375" style="340" customWidth="1"/>
    <col min="7" max="7" width="8.875" style="340" customWidth="1"/>
    <col min="8" max="8" width="12.375" style="340" customWidth="1"/>
    <col min="9" max="9" width="11.00390625" style="340" customWidth="1"/>
    <col min="10" max="10" width="12.375" style="340" customWidth="1"/>
    <col min="11" max="11" width="9.25390625" style="340" customWidth="1"/>
    <col min="12" max="12" width="10.75390625" style="340" customWidth="1"/>
    <col min="13" max="13" width="9.75390625" style="340" customWidth="1"/>
    <col min="14" max="14" width="8.375" style="340" customWidth="1"/>
    <col min="15" max="16" width="12.125" style="340" customWidth="1"/>
    <col min="17" max="17" width="13.125" style="340" customWidth="1"/>
    <col min="18" max="18" width="11.25390625" style="340" customWidth="1"/>
    <col min="19" max="16384" width="10.75390625" style="340" customWidth="1"/>
  </cols>
  <sheetData>
    <row r="1" spans="1:18" ht="12" customHeight="1">
      <c r="A1" s="341"/>
      <c r="B1" s="608" t="s">
        <v>537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341"/>
      <c r="N1" s="341"/>
      <c r="O1" s="341"/>
      <c r="P1" s="341"/>
      <c r="Q1" s="341"/>
      <c r="R1" s="341"/>
    </row>
    <row r="2" spans="1:18" ht="16.5" customHeight="1">
      <c r="A2" s="609" t="s">
        <v>394</v>
      </c>
      <c r="B2" s="609"/>
      <c r="C2" s="609" t="str">
        <f>'справка №1-БАЛАНС'!E3</f>
        <v>"ВЕРЕЯ ТУР" АД - Ст.Загора</v>
      </c>
      <c r="D2" s="609"/>
      <c r="E2" s="609"/>
      <c r="F2" s="609"/>
      <c r="G2" s="609"/>
      <c r="H2" s="609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609" t="s">
        <v>281</v>
      </c>
      <c r="B3" s="609"/>
      <c r="C3" s="610">
        <f>'справка №1-БАЛАНС'!E5</f>
        <v>43100</v>
      </c>
      <c r="D3" s="610"/>
      <c r="E3" s="610"/>
      <c r="F3" s="346"/>
      <c r="G3" s="346"/>
      <c r="H3" s="346"/>
      <c r="I3" s="346"/>
      <c r="J3" s="346"/>
      <c r="K3" s="346"/>
      <c r="L3" s="346"/>
      <c r="M3" s="611" t="s">
        <v>6</v>
      </c>
      <c r="N3" s="611"/>
      <c r="O3" s="344">
        <f>'справка №1-БАЛАНС'!H4</f>
        <v>680</v>
      </c>
      <c r="P3" s="347"/>
      <c r="Q3" s="347"/>
      <c r="R3" s="348"/>
    </row>
    <row r="4" spans="1:18" ht="39">
      <c r="A4" s="349" t="s">
        <v>538</v>
      </c>
      <c r="B4" s="350"/>
      <c r="C4" s="350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51"/>
      <c r="R4" s="351" t="s">
        <v>539</v>
      </c>
    </row>
    <row r="5" spans="1:18" s="354" customFormat="1" ht="30.75" customHeight="1">
      <c r="A5" s="612" t="s">
        <v>475</v>
      </c>
      <c r="B5" s="612"/>
      <c r="C5" s="613" t="s">
        <v>10</v>
      </c>
      <c r="D5" s="612" t="s">
        <v>540</v>
      </c>
      <c r="E5" s="612"/>
      <c r="F5" s="612"/>
      <c r="G5" s="612"/>
      <c r="H5" s="612" t="s">
        <v>541</v>
      </c>
      <c r="I5" s="612"/>
      <c r="J5" s="612" t="s">
        <v>542</v>
      </c>
      <c r="K5" s="612" t="s">
        <v>543</v>
      </c>
      <c r="L5" s="612"/>
      <c r="M5" s="612"/>
      <c r="N5" s="612"/>
      <c r="O5" s="612" t="s">
        <v>541</v>
      </c>
      <c r="P5" s="612"/>
      <c r="Q5" s="612" t="s">
        <v>544</v>
      </c>
      <c r="R5" s="612" t="s">
        <v>545</v>
      </c>
    </row>
    <row r="6" spans="1:18" s="354" customFormat="1" ht="136.5">
      <c r="A6" s="612"/>
      <c r="B6" s="612"/>
      <c r="C6" s="613"/>
      <c r="D6" s="352" t="s">
        <v>546</v>
      </c>
      <c r="E6" s="352" t="s">
        <v>547</v>
      </c>
      <c r="F6" s="352" t="s">
        <v>548</v>
      </c>
      <c r="G6" s="352" t="s">
        <v>549</v>
      </c>
      <c r="H6" s="352" t="s">
        <v>550</v>
      </c>
      <c r="I6" s="352" t="s">
        <v>551</v>
      </c>
      <c r="J6" s="612"/>
      <c r="K6" s="352" t="s">
        <v>546</v>
      </c>
      <c r="L6" s="352" t="s">
        <v>552</v>
      </c>
      <c r="M6" s="352" t="s">
        <v>553</v>
      </c>
      <c r="N6" s="352" t="s">
        <v>554</v>
      </c>
      <c r="O6" s="352" t="s">
        <v>550</v>
      </c>
      <c r="P6" s="352" t="s">
        <v>551</v>
      </c>
      <c r="Q6" s="612"/>
      <c r="R6" s="612"/>
    </row>
    <row r="7" spans="1:18" s="354" customFormat="1" ht="19.5">
      <c r="A7" s="614" t="s">
        <v>555</v>
      </c>
      <c r="B7" s="614"/>
      <c r="C7" s="355" t="s">
        <v>17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556</v>
      </c>
      <c r="B8" s="357" t="s">
        <v>557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39">
      <c r="A9" s="360" t="s">
        <v>558</v>
      </c>
      <c r="B9" s="360" t="s">
        <v>559</v>
      </c>
      <c r="C9" s="361" t="s">
        <v>560</v>
      </c>
      <c r="D9" s="362">
        <v>30</v>
      </c>
      <c r="E9" s="363"/>
      <c r="F9" s="363"/>
      <c r="G9" s="364">
        <f>D9+E9-F9</f>
        <v>30</v>
      </c>
      <c r="H9" s="365"/>
      <c r="I9" s="366"/>
      <c r="J9" s="364">
        <f>G9+H9-I9</f>
        <v>30</v>
      </c>
      <c r="K9" s="366"/>
      <c r="L9" s="366"/>
      <c r="M9" s="366"/>
      <c r="N9" s="364"/>
      <c r="O9" s="366"/>
      <c r="P9" s="366"/>
      <c r="Q9" s="364"/>
      <c r="R9" s="364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39">
      <c r="A10" s="360" t="s">
        <v>561</v>
      </c>
      <c r="B10" s="360" t="s">
        <v>562</v>
      </c>
      <c r="C10" s="361" t="s">
        <v>563</v>
      </c>
      <c r="D10" s="362">
        <v>4144</v>
      </c>
      <c r="E10" s="363">
        <v>83</v>
      </c>
      <c r="F10" s="363">
        <v>12</v>
      </c>
      <c r="G10" s="364">
        <f>D10+E10-F10</f>
        <v>4215</v>
      </c>
      <c r="H10" s="365"/>
      <c r="I10" s="366"/>
      <c r="J10" s="364">
        <f>G10+H10-I10</f>
        <v>4215</v>
      </c>
      <c r="K10" s="366">
        <v>1694</v>
      </c>
      <c r="L10" s="366">
        <v>166</v>
      </c>
      <c r="M10" s="366">
        <v>7</v>
      </c>
      <c r="N10" s="364">
        <v>1853</v>
      </c>
      <c r="O10" s="366"/>
      <c r="P10" s="366"/>
      <c r="Q10" s="364">
        <f>N10+O10-P10</f>
        <v>1853</v>
      </c>
      <c r="R10" s="364">
        <f>J10-N10</f>
        <v>2362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39">
      <c r="A11" s="360" t="s">
        <v>564</v>
      </c>
      <c r="B11" s="360" t="s">
        <v>565</v>
      </c>
      <c r="C11" s="361" t="s">
        <v>566</v>
      </c>
      <c r="D11" s="362">
        <v>1009</v>
      </c>
      <c r="E11" s="363">
        <v>19</v>
      </c>
      <c r="F11" s="363"/>
      <c r="G11" s="364">
        <f>D11+E11-F11</f>
        <v>1028</v>
      </c>
      <c r="H11" s="365"/>
      <c r="I11" s="366"/>
      <c r="J11" s="364">
        <f>G11+H11-I11</f>
        <v>1028</v>
      </c>
      <c r="K11" s="366">
        <v>664</v>
      </c>
      <c r="L11" s="366">
        <v>66</v>
      </c>
      <c r="M11" s="366"/>
      <c r="N11" s="364">
        <f>K11+L11-M11</f>
        <v>730</v>
      </c>
      <c r="O11" s="366"/>
      <c r="P11" s="366"/>
      <c r="Q11" s="364">
        <f>N11+O11-P11</f>
        <v>730</v>
      </c>
      <c r="R11" s="364">
        <f>J11-N11</f>
        <v>298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39">
      <c r="A12" s="360" t="s">
        <v>567</v>
      </c>
      <c r="B12" s="360" t="s">
        <v>568</v>
      </c>
      <c r="C12" s="361" t="s">
        <v>569</v>
      </c>
      <c r="D12" s="362"/>
      <c r="E12" s="363"/>
      <c r="F12" s="363"/>
      <c r="G12" s="364"/>
      <c r="H12" s="365"/>
      <c r="I12" s="366"/>
      <c r="J12" s="364">
        <f>G12+H12-I12</f>
        <v>0</v>
      </c>
      <c r="K12" s="366"/>
      <c r="L12" s="366"/>
      <c r="M12" s="366"/>
      <c r="N12" s="364"/>
      <c r="O12" s="366"/>
      <c r="P12" s="366"/>
      <c r="Q12" s="364"/>
      <c r="R12" s="364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39">
      <c r="A13" s="360" t="s">
        <v>570</v>
      </c>
      <c r="B13" s="360" t="s">
        <v>571</v>
      </c>
      <c r="C13" s="361" t="s">
        <v>572</v>
      </c>
      <c r="D13" s="362"/>
      <c r="E13" s="363"/>
      <c r="F13" s="363"/>
      <c r="G13" s="364">
        <v>15</v>
      </c>
      <c r="H13" s="365"/>
      <c r="I13" s="366"/>
      <c r="J13" s="364">
        <v>15</v>
      </c>
      <c r="K13" s="366"/>
      <c r="L13" s="366"/>
      <c r="M13" s="366"/>
      <c r="N13" s="364">
        <f>K13+L13-M13</f>
        <v>0</v>
      </c>
      <c r="O13" s="366"/>
      <c r="P13" s="366"/>
      <c r="Q13" s="364"/>
      <c r="R13" s="364"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58.5">
      <c r="A14" s="360" t="s">
        <v>573</v>
      </c>
      <c r="B14" s="360" t="s">
        <v>574</v>
      </c>
      <c r="C14" s="361" t="s">
        <v>575</v>
      </c>
      <c r="D14" s="362"/>
      <c r="E14" s="363"/>
      <c r="F14" s="363"/>
      <c r="G14" s="364">
        <f>D14+E14-F14</f>
        <v>0</v>
      </c>
      <c r="H14" s="365"/>
      <c r="I14" s="366"/>
      <c r="J14" s="364">
        <f>G14+H14-I14</f>
        <v>0</v>
      </c>
      <c r="K14" s="366"/>
      <c r="L14" s="366"/>
      <c r="M14" s="366"/>
      <c r="N14" s="364">
        <f>K14+L14-M14</f>
        <v>0</v>
      </c>
      <c r="O14" s="366"/>
      <c r="P14" s="366"/>
      <c r="Q14" s="364">
        <v>0</v>
      </c>
      <c r="R14" s="364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6" customFormat="1" ht="58.5">
      <c r="A15" s="368" t="s">
        <v>576</v>
      </c>
      <c r="B15" s="369" t="s">
        <v>577</v>
      </c>
      <c r="C15" s="370" t="s">
        <v>578</v>
      </c>
      <c r="D15" s="371">
        <v>118</v>
      </c>
      <c r="E15" s="372">
        <v>26</v>
      </c>
      <c r="F15" s="372">
        <v>83</v>
      </c>
      <c r="G15" s="364">
        <f>D15+E15-F15</f>
        <v>61</v>
      </c>
      <c r="H15" s="373"/>
      <c r="I15" s="374"/>
      <c r="J15" s="364">
        <v>61</v>
      </c>
      <c r="K15" s="374"/>
      <c r="L15" s="374"/>
      <c r="M15" s="374"/>
      <c r="N15" s="364">
        <v>0</v>
      </c>
      <c r="O15" s="374"/>
      <c r="P15" s="374"/>
      <c r="Q15" s="364">
        <f>N15+O15-P15</f>
        <v>0</v>
      </c>
      <c r="R15" s="364">
        <v>61</v>
      </c>
      <c r="S15" s="375"/>
      <c r="T15" s="375"/>
      <c r="U15" s="375"/>
      <c r="V15" s="375"/>
      <c r="W15" s="375"/>
      <c r="X15" s="375"/>
      <c r="Y15" s="375"/>
      <c r="Z15" s="375"/>
      <c r="AA15" s="375"/>
      <c r="AB15" s="375"/>
    </row>
    <row r="16" spans="1:28" ht="39">
      <c r="A16" s="360" t="s">
        <v>579</v>
      </c>
      <c r="B16" s="377" t="s">
        <v>580</v>
      </c>
      <c r="C16" s="361" t="s">
        <v>581</v>
      </c>
      <c r="D16" s="363">
        <v>176</v>
      </c>
      <c r="E16" s="363"/>
      <c r="F16" s="363"/>
      <c r="G16" s="364">
        <f>D16+E16-F16</f>
        <v>176</v>
      </c>
      <c r="H16" s="366"/>
      <c r="I16" s="366"/>
      <c r="J16" s="364">
        <f>G16+H16-I16</f>
        <v>176</v>
      </c>
      <c r="K16" s="366"/>
      <c r="L16" s="366"/>
      <c r="M16" s="366"/>
      <c r="N16" s="364">
        <v>136</v>
      </c>
      <c r="O16" s="366"/>
      <c r="P16" s="366"/>
      <c r="Q16" s="364">
        <f>N16+O16-P16</f>
        <v>136</v>
      </c>
      <c r="R16" s="364">
        <f>J16-N16</f>
        <v>40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40.5">
      <c r="A17" s="360"/>
      <c r="B17" s="378" t="s">
        <v>582</v>
      </c>
      <c r="C17" s="379" t="s">
        <v>583</v>
      </c>
      <c r="D17" s="380">
        <f aca="true" t="shared" si="0" ref="D17:I17">SUM(D9:D16)</f>
        <v>5477</v>
      </c>
      <c r="E17" s="380">
        <f t="shared" si="0"/>
        <v>128</v>
      </c>
      <c r="F17" s="380">
        <f t="shared" si="0"/>
        <v>95</v>
      </c>
      <c r="G17" s="364">
        <f t="shared" si="0"/>
        <v>5525</v>
      </c>
      <c r="H17" s="381">
        <f t="shared" si="0"/>
        <v>0</v>
      </c>
      <c r="I17" s="381">
        <f t="shared" si="0"/>
        <v>0</v>
      </c>
      <c r="J17" s="364">
        <f>G17+H17-I17</f>
        <v>5525</v>
      </c>
      <c r="K17" s="381">
        <f>SUM(K9:K16)</f>
        <v>2358</v>
      </c>
      <c r="L17" s="382">
        <f>SUM(L9:L16)</f>
        <v>232</v>
      </c>
      <c r="M17" s="382">
        <f>SUM(M11:M16)</f>
        <v>0</v>
      </c>
      <c r="N17" s="364">
        <f>SUM(N9:N16)</f>
        <v>2719</v>
      </c>
      <c r="O17" s="382">
        <f>SUM(O9:O16)</f>
        <v>0</v>
      </c>
      <c r="P17" s="382">
        <f>SUM(P9:P16)</f>
        <v>0</v>
      </c>
      <c r="Q17" s="364">
        <f>SUM(Q10:Q16)</f>
        <v>2719</v>
      </c>
      <c r="R17" s="364">
        <f>SUM(R9:R16)</f>
        <v>2791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40.5">
      <c r="A18" s="383" t="s">
        <v>584</v>
      </c>
      <c r="B18" s="384" t="s">
        <v>585</v>
      </c>
      <c r="C18" s="379" t="s">
        <v>586</v>
      </c>
      <c r="D18" s="385"/>
      <c r="E18" s="386"/>
      <c r="F18" s="386"/>
      <c r="G18" s="364"/>
      <c r="H18" s="387"/>
      <c r="I18" s="388"/>
      <c r="J18" s="364"/>
      <c r="K18" s="388"/>
      <c r="L18" s="388"/>
      <c r="M18" s="388"/>
      <c r="N18" s="364"/>
      <c r="O18" s="388"/>
      <c r="P18" s="388"/>
      <c r="Q18" s="364"/>
      <c r="R18" s="364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29.25" customHeight="1">
      <c r="A19" s="357" t="s">
        <v>587</v>
      </c>
      <c r="B19" s="384" t="s">
        <v>588</v>
      </c>
      <c r="C19" s="379" t="s">
        <v>589</v>
      </c>
      <c r="D19" s="385"/>
      <c r="E19" s="386"/>
      <c r="F19" s="386"/>
      <c r="G19" s="364"/>
      <c r="H19" s="387"/>
      <c r="I19" s="388"/>
      <c r="J19" s="364"/>
      <c r="K19" s="388"/>
      <c r="L19" s="388"/>
      <c r="M19" s="388"/>
      <c r="N19" s="364"/>
      <c r="O19" s="388"/>
      <c r="P19" s="388"/>
      <c r="Q19" s="364"/>
      <c r="R19" s="364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27" customHeight="1">
      <c r="A20" s="389" t="s">
        <v>590</v>
      </c>
      <c r="B20" s="357" t="s">
        <v>591</v>
      </c>
      <c r="C20" s="361"/>
      <c r="D20" s="390"/>
      <c r="E20" s="390"/>
      <c r="F20" s="390"/>
      <c r="G20" s="364"/>
      <c r="H20" s="391"/>
      <c r="I20" s="391"/>
      <c r="J20" s="364"/>
      <c r="K20" s="391"/>
      <c r="L20" s="391"/>
      <c r="M20" s="391"/>
      <c r="N20" s="364"/>
      <c r="O20" s="391"/>
      <c r="P20" s="391"/>
      <c r="Q20" s="364"/>
      <c r="R20" s="364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39">
      <c r="A21" s="360" t="s">
        <v>558</v>
      </c>
      <c r="B21" s="360" t="s">
        <v>592</v>
      </c>
      <c r="C21" s="361" t="s">
        <v>593</v>
      </c>
      <c r="D21" s="363"/>
      <c r="E21" s="363"/>
      <c r="F21" s="363"/>
      <c r="G21" s="364"/>
      <c r="H21" s="366"/>
      <c r="I21" s="366"/>
      <c r="J21" s="364"/>
      <c r="K21" s="366"/>
      <c r="L21" s="366"/>
      <c r="M21" s="366"/>
      <c r="N21" s="364"/>
      <c r="O21" s="366"/>
      <c r="P21" s="366"/>
      <c r="Q21" s="364"/>
      <c r="R21" s="364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39">
      <c r="A22" s="360" t="s">
        <v>561</v>
      </c>
      <c r="B22" s="360" t="s">
        <v>594</v>
      </c>
      <c r="C22" s="361" t="s">
        <v>595</v>
      </c>
      <c r="D22" s="363">
        <v>21</v>
      </c>
      <c r="E22" s="363"/>
      <c r="F22" s="363"/>
      <c r="G22" s="364">
        <f>D22+E22-F22</f>
        <v>21</v>
      </c>
      <c r="H22" s="366"/>
      <c r="I22" s="366"/>
      <c r="J22" s="364">
        <v>21</v>
      </c>
      <c r="K22" s="366">
        <v>13</v>
      </c>
      <c r="L22" s="366">
        <v>7</v>
      </c>
      <c r="M22" s="366"/>
      <c r="N22" s="364">
        <f>K22+L22-M22</f>
        <v>20</v>
      </c>
      <c r="O22" s="366"/>
      <c r="P22" s="366"/>
      <c r="Q22" s="364">
        <f>N22+O22-P22</f>
        <v>20</v>
      </c>
      <c r="R22" s="364">
        <v>1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39">
      <c r="A23" s="369" t="s">
        <v>564</v>
      </c>
      <c r="B23" s="369" t="s">
        <v>596</v>
      </c>
      <c r="C23" s="361" t="s">
        <v>597</v>
      </c>
      <c r="D23" s="363"/>
      <c r="E23" s="363"/>
      <c r="F23" s="363"/>
      <c r="G23" s="364"/>
      <c r="H23" s="366"/>
      <c r="I23" s="366"/>
      <c r="J23" s="364"/>
      <c r="K23" s="366"/>
      <c r="L23" s="366"/>
      <c r="M23" s="366"/>
      <c r="N23" s="364"/>
      <c r="O23" s="366"/>
      <c r="P23" s="366"/>
      <c r="Q23" s="364"/>
      <c r="R23" s="364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39">
      <c r="A24" s="360" t="s">
        <v>567</v>
      </c>
      <c r="B24" s="392" t="s">
        <v>580</v>
      </c>
      <c r="C24" s="361" t="s">
        <v>598</v>
      </c>
      <c r="D24" s="363"/>
      <c r="E24" s="363"/>
      <c r="F24" s="363"/>
      <c r="G24" s="364"/>
      <c r="H24" s="366"/>
      <c r="I24" s="366"/>
      <c r="J24" s="364"/>
      <c r="K24" s="366"/>
      <c r="L24" s="366"/>
      <c r="M24" s="366"/>
      <c r="N24" s="364"/>
      <c r="O24" s="366"/>
      <c r="P24" s="366"/>
      <c r="Q24" s="364"/>
      <c r="R24" s="364">
        <f>J24-N24</f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40.5">
      <c r="A25" s="360"/>
      <c r="B25" s="378" t="s">
        <v>599</v>
      </c>
      <c r="C25" s="393" t="s">
        <v>600</v>
      </c>
      <c r="D25" s="394">
        <f>SUM(D21:D24)</f>
        <v>21</v>
      </c>
      <c r="E25" s="395"/>
      <c r="F25" s="395"/>
      <c r="G25" s="396">
        <f>SUM(G22:G24)</f>
        <v>21</v>
      </c>
      <c r="H25" s="397"/>
      <c r="I25" s="397"/>
      <c r="J25" s="396">
        <v>21</v>
      </c>
      <c r="K25" s="397">
        <v>13</v>
      </c>
      <c r="L25" s="397">
        <v>7</v>
      </c>
      <c r="M25" s="397"/>
      <c r="N25" s="396">
        <v>20</v>
      </c>
      <c r="O25" s="397"/>
      <c r="P25" s="397"/>
      <c r="Q25" s="396">
        <v>20</v>
      </c>
      <c r="R25" s="364">
        <f>J25-N25</f>
        <v>1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9" t="s">
        <v>601</v>
      </c>
      <c r="B26" s="398" t="s">
        <v>602</v>
      </c>
      <c r="C26" s="399"/>
      <c r="D26" s="400"/>
      <c r="E26" s="400"/>
      <c r="F26" s="400"/>
      <c r="G26" s="401"/>
      <c r="H26" s="402"/>
      <c r="I26" s="402"/>
      <c r="J26" s="401"/>
      <c r="K26" s="402"/>
      <c r="L26" s="402"/>
      <c r="M26" s="402"/>
      <c r="N26" s="401"/>
      <c r="O26" s="402"/>
      <c r="P26" s="402"/>
      <c r="Q26" s="401"/>
      <c r="R26" s="403"/>
    </row>
    <row r="27" spans="1:28" ht="39">
      <c r="A27" s="360" t="s">
        <v>558</v>
      </c>
      <c r="B27" s="404" t="s">
        <v>603</v>
      </c>
      <c r="C27" s="405" t="s">
        <v>604</v>
      </c>
      <c r="D27" s="406"/>
      <c r="E27" s="406"/>
      <c r="F27" s="406"/>
      <c r="G27" s="407"/>
      <c r="H27" s="408"/>
      <c r="I27" s="408"/>
      <c r="J27" s="407"/>
      <c r="K27" s="408"/>
      <c r="L27" s="408"/>
      <c r="M27" s="408"/>
      <c r="N27" s="407"/>
      <c r="O27" s="408"/>
      <c r="P27" s="408"/>
      <c r="Q27" s="407"/>
      <c r="R27" s="40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39">
      <c r="A28" s="360"/>
      <c r="B28" s="360" t="s">
        <v>109</v>
      </c>
      <c r="C28" s="361" t="s">
        <v>605</v>
      </c>
      <c r="D28" s="363"/>
      <c r="E28" s="363"/>
      <c r="F28" s="363"/>
      <c r="G28" s="364"/>
      <c r="H28" s="366"/>
      <c r="I28" s="366"/>
      <c r="J28" s="364"/>
      <c r="K28" s="409"/>
      <c r="L28" s="409"/>
      <c r="M28" s="409"/>
      <c r="N28" s="364"/>
      <c r="O28" s="409"/>
      <c r="P28" s="409"/>
      <c r="Q28" s="364"/>
      <c r="R28" s="364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39">
      <c r="A29" s="360"/>
      <c r="B29" s="360" t="s">
        <v>111</v>
      </c>
      <c r="C29" s="361" t="s">
        <v>606</v>
      </c>
      <c r="D29" s="363"/>
      <c r="E29" s="363"/>
      <c r="F29" s="363"/>
      <c r="G29" s="364"/>
      <c r="H29" s="410"/>
      <c r="I29" s="409"/>
      <c r="J29" s="364"/>
      <c r="K29" s="409"/>
      <c r="L29" s="409"/>
      <c r="M29" s="409"/>
      <c r="N29" s="364"/>
      <c r="O29" s="409"/>
      <c r="P29" s="409"/>
      <c r="Q29" s="364"/>
      <c r="R29" s="364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39">
      <c r="A30" s="360"/>
      <c r="B30" s="360" t="s">
        <v>115</v>
      </c>
      <c r="C30" s="361" t="s">
        <v>607</v>
      </c>
      <c r="D30" s="363"/>
      <c r="E30" s="363"/>
      <c r="F30" s="363"/>
      <c r="G30" s="364"/>
      <c r="H30" s="410"/>
      <c r="I30" s="409"/>
      <c r="J30" s="364"/>
      <c r="K30" s="409"/>
      <c r="L30" s="409"/>
      <c r="M30" s="409"/>
      <c r="N30" s="364"/>
      <c r="O30" s="409"/>
      <c r="P30" s="409"/>
      <c r="Q30" s="364"/>
      <c r="R30" s="364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39">
      <c r="A31" s="360"/>
      <c r="B31" s="360" t="s">
        <v>117</v>
      </c>
      <c r="C31" s="361" t="s">
        <v>608</v>
      </c>
      <c r="D31" s="363"/>
      <c r="E31" s="363"/>
      <c r="F31" s="363"/>
      <c r="G31" s="364"/>
      <c r="H31" s="410"/>
      <c r="I31" s="409"/>
      <c r="J31" s="364"/>
      <c r="K31" s="409"/>
      <c r="L31" s="409"/>
      <c r="M31" s="409"/>
      <c r="N31" s="364"/>
      <c r="O31" s="409"/>
      <c r="P31" s="409"/>
      <c r="Q31" s="364"/>
      <c r="R31" s="364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39">
      <c r="A32" s="360" t="s">
        <v>561</v>
      </c>
      <c r="B32" s="404" t="s">
        <v>609</v>
      </c>
      <c r="C32" s="361" t="s">
        <v>610</v>
      </c>
      <c r="D32" s="377"/>
      <c r="E32" s="377"/>
      <c r="F32" s="377"/>
      <c r="G32" s="364"/>
      <c r="H32" s="411"/>
      <c r="I32" s="411"/>
      <c r="J32" s="364"/>
      <c r="K32" s="411"/>
      <c r="L32" s="411"/>
      <c r="M32" s="411"/>
      <c r="N32" s="364"/>
      <c r="O32" s="411"/>
      <c r="P32" s="411"/>
      <c r="Q32" s="364"/>
      <c r="R32" s="364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58.5">
      <c r="A33" s="360"/>
      <c r="B33" s="412" t="s">
        <v>123</v>
      </c>
      <c r="C33" s="361" t="s">
        <v>611</v>
      </c>
      <c r="D33" s="363"/>
      <c r="E33" s="363"/>
      <c r="F33" s="363"/>
      <c r="G33" s="364"/>
      <c r="H33" s="409"/>
      <c r="I33" s="409"/>
      <c r="J33" s="364"/>
      <c r="K33" s="409"/>
      <c r="L33" s="409"/>
      <c r="M33" s="409"/>
      <c r="N33" s="364"/>
      <c r="O33" s="409"/>
      <c r="P33" s="409"/>
      <c r="Q33" s="364"/>
      <c r="R33" s="364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58.5">
      <c r="A34" s="360"/>
      <c r="B34" s="412" t="s">
        <v>612</v>
      </c>
      <c r="C34" s="361" t="s">
        <v>613</v>
      </c>
      <c r="D34" s="363"/>
      <c r="E34" s="363"/>
      <c r="F34" s="363"/>
      <c r="G34" s="364"/>
      <c r="H34" s="409"/>
      <c r="I34" s="409"/>
      <c r="J34" s="364"/>
      <c r="K34" s="409"/>
      <c r="L34" s="409"/>
      <c r="M34" s="409"/>
      <c r="N34" s="364"/>
      <c r="O34" s="409"/>
      <c r="P34" s="409"/>
      <c r="Q34" s="364"/>
      <c r="R34" s="364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58.5">
      <c r="A35" s="360"/>
      <c r="B35" s="412" t="s">
        <v>614</v>
      </c>
      <c r="C35" s="361" t="s">
        <v>615</v>
      </c>
      <c r="D35" s="363"/>
      <c r="E35" s="363"/>
      <c r="F35" s="363"/>
      <c r="G35" s="364"/>
      <c r="H35" s="409"/>
      <c r="I35" s="409"/>
      <c r="J35" s="364"/>
      <c r="K35" s="409"/>
      <c r="L35" s="409"/>
      <c r="M35" s="409"/>
      <c r="N35" s="364"/>
      <c r="O35" s="409"/>
      <c r="P35" s="409"/>
      <c r="Q35" s="364"/>
      <c r="R35" s="364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58.5">
      <c r="A36" s="360"/>
      <c r="B36" s="412" t="s">
        <v>616</v>
      </c>
      <c r="C36" s="361" t="s">
        <v>617</v>
      </c>
      <c r="D36" s="363"/>
      <c r="E36" s="363"/>
      <c r="F36" s="363"/>
      <c r="G36" s="364"/>
      <c r="H36" s="409"/>
      <c r="I36" s="409"/>
      <c r="J36" s="364"/>
      <c r="K36" s="409"/>
      <c r="L36" s="409"/>
      <c r="M36" s="409"/>
      <c r="N36" s="364"/>
      <c r="O36" s="409"/>
      <c r="P36" s="409"/>
      <c r="Q36" s="364"/>
      <c r="R36" s="364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58.5">
      <c r="A37" s="360" t="s">
        <v>564</v>
      </c>
      <c r="B37" s="412" t="s">
        <v>580</v>
      </c>
      <c r="C37" s="361" t="s">
        <v>618</v>
      </c>
      <c r="D37" s="363"/>
      <c r="E37" s="363"/>
      <c r="F37" s="363"/>
      <c r="G37" s="364"/>
      <c r="H37" s="409"/>
      <c r="I37" s="409"/>
      <c r="J37" s="364"/>
      <c r="K37" s="409"/>
      <c r="L37" s="409"/>
      <c r="M37" s="409"/>
      <c r="N37" s="364"/>
      <c r="O37" s="409"/>
      <c r="P37" s="409"/>
      <c r="Q37" s="364"/>
      <c r="R37" s="364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40.5">
      <c r="A38" s="360"/>
      <c r="B38" s="378" t="s">
        <v>619</v>
      </c>
      <c r="C38" s="379" t="s">
        <v>620</v>
      </c>
      <c r="D38" s="413"/>
      <c r="E38" s="413"/>
      <c r="F38" s="413"/>
      <c r="G38" s="364"/>
      <c r="H38" s="382"/>
      <c r="I38" s="382"/>
      <c r="J38" s="364"/>
      <c r="K38" s="382"/>
      <c r="L38" s="382"/>
      <c r="M38" s="382"/>
      <c r="N38" s="364"/>
      <c r="O38" s="382"/>
      <c r="P38" s="382"/>
      <c r="Q38" s="364"/>
      <c r="R38" s="364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7" customFormat="1" ht="40.5">
      <c r="A39" s="383" t="s">
        <v>621</v>
      </c>
      <c r="B39" s="383" t="s">
        <v>622</v>
      </c>
      <c r="C39" s="379" t="s">
        <v>623</v>
      </c>
      <c r="D39" s="414"/>
      <c r="E39" s="415"/>
      <c r="F39" s="415"/>
      <c r="G39" s="364"/>
      <c r="H39" s="415"/>
      <c r="I39" s="415"/>
      <c r="J39" s="364"/>
      <c r="K39" s="415"/>
      <c r="L39" s="415"/>
      <c r="M39" s="415"/>
      <c r="N39" s="364"/>
      <c r="O39" s="415"/>
      <c r="P39" s="415"/>
      <c r="Q39" s="364"/>
      <c r="R39" s="364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</row>
    <row r="40" spans="1:28" ht="39">
      <c r="A40" s="360"/>
      <c r="B40" s="383" t="s">
        <v>624</v>
      </c>
      <c r="C40" s="353" t="s">
        <v>625</v>
      </c>
      <c r="D40" s="418">
        <f aca="true" t="shared" si="1" ref="D40:R40">D17+D18+D25</f>
        <v>5498</v>
      </c>
      <c r="E40" s="418">
        <f t="shared" si="1"/>
        <v>128</v>
      </c>
      <c r="F40" s="418">
        <f t="shared" si="1"/>
        <v>95</v>
      </c>
      <c r="G40" s="418">
        <f t="shared" si="1"/>
        <v>5546</v>
      </c>
      <c r="H40" s="418">
        <f t="shared" si="1"/>
        <v>0</v>
      </c>
      <c r="I40" s="418">
        <f t="shared" si="1"/>
        <v>0</v>
      </c>
      <c r="J40" s="418">
        <f t="shared" si="1"/>
        <v>5546</v>
      </c>
      <c r="K40" s="418">
        <f t="shared" si="1"/>
        <v>2371</v>
      </c>
      <c r="L40" s="418">
        <f t="shared" si="1"/>
        <v>239</v>
      </c>
      <c r="M40" s="418">
        <f t="shared" si="1"/>
        <v>0</v>
      </c>
      <c r="N40" s="418">
        <f t="shared" si="1"/>
        <v>2739</v>
      </c>
      <c r="O40" s="418">
        <f t="shared" si="1"/>
        <v>0</v>
      </c>
      <c r="P40" s="418">
        <f t="shared" si="1"/>
        <v>0</v>
      </c>
      <c r="Q40" s="418">
        <f t="shared" si="1"/>
        <v>2739</v>
      </c>
      <c r="R40" s="418">
        <f t="shared" si="1"/>
        <v>2792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9.5">
      <c r="A41" s="419"/>
      <c r="B41" s="419"/>
      <c r="C41" s="419"/>
      <c r="D41" s="420"/>
      <c r="E41" s="420"/>
      <c r="F41" s="420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</row>
    <row r="42" spans="1:18" ht="19.5">
      <c r="A42" s="419"/>
      <c r="B42" s="419" t="s">
        <v>626</v>
      </c>
      <c r="C42" s="419"/>
      <c r="D42" s="422"/>
      <c r="E42" s="422"/>
      <c r="F42" s="422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</row>
    <row r="43" spans="1:18" ht="19.5">
      <c r="A43" s="419"/>
      <c r="B43" s="419"/>
      <c r="C43" s="419"/>
      <c r="D43" s="422"/>
      <c r="E43" s="422"/>
      <c r="F43" s="422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</row>
    <row r="44" spans="1:18" ht="33" customHeight="1">
      <c r="A44" s="419"/>
      <c r="B44" s="424" t="s">
        <v>627</v>
      </c>
      <c r="C44" s="424"/>
      <c r="D44" s="425"/>
      <c r="E44" s="425"/>
      <c r="F44" s="425"/>
      <c r="G44" s="419"/>
      <c r="H44" s="608" t="s">
        <v>628</v>
      </c>
      <c r="I44" s="608"/>
      <c r="J44" s="608"/>
      <c r="K44" s="615"/>
      <c r="L44" s="615"/>
      <c r="M44" s="615"/>
      <c r="N44" s="615"/>
      <c r="O44" s="616" t="s">
        <v>392</v>
      </c>
      <c r="P44" s="616"/>
      <c r="Q44" s="616"/>
      <c r="R44" s="616"/>
    </row>
    <row r="45" spans="1:18" ht="19.5">
      <c r="A45" s="341"/>
      <c r="B45" s="341"/>
      <c r="C45" s="341"/>
      <c r="D45" s="426"/>
      <c r="E45" s="426"/>
      <c r="F45" s="426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</row>
    <row r="46" spans="1:18" ht="19.5">
      <c r="A46" s="341"/>
      <c r="B46" s="341"/>
      <c r="C46" s="341"/>
      <c r="D46" s="426"/>
      <c r="E46" s="426"/>
      <c r="F46" s="426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</row>
    <row r="47" spans="1:18" ht="19.5">
      <c r="A47" s="341"/>
      <c r="B47" s="341"/>
      <c r="C47" s="341"/>
      <c r="D47" s="426"/>
      <c r="E47" s="426"/>
      <c r="F47" s="426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</row>
    <row r="48" spans="1:18" ht="19.5">
      <c r="A48" s="341"/>
      <c r="B48" s="341"/>
      <c r="C48" s="341"/>
      <c r="D48" s="426"/>
      <c r="E48" s="426"/>
      <c r="F48" s="426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  <row r="49" spans="1:18" ht="19.5">
      <c r="A49" s="341"/>
      <c r="B49" s="341"/>
      <c r="C49" s="341"/>
      <c r="D49" s="426"/>
      <c r="E49" s="426"/>
      <c r="F49" s="426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9.5">
      <c r="A50" s="341"/>
      <c r="B50" s="341"/>
      <c r="C50" s="341"/>
      <c r="D50" s="426"/>
      <c r="E50" s="426"/>
      <c r="F50" s="426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</row>
    <row r="51" spans="4:6" ht="19.5">
      <c r="D51" s="376"/>
      <c r="E51" s="376"/>
      <c r="F51" s="376"/>
    </row>
    <row r="52" spans="4:6" ht="19.5">
      <c r="D52" s="376"/>
      <c r="E52" s="376"/>
      <c r="F52" s="376"/>
    </row>
    <row r="53" spans="4:6" ht="19.5">
      <c r="D53" s="376"/>
      <c r="E53" s="376"/>
      <c r="F53" s="376"/>
    </row>
    <row r="54" spans="4:6" ht="19.5">
      <c r="D54" s="376"/>
      <c r="E54" s="376"/>
      <c r="F54" s="376"/>
    </row>
    <row r="55" spans="4:6" ht="19.5">
      <c r="D55" s="376"/>
      <c r="E55" s="376"/>
      <c r="F55" s="376"/>
    </row>
    <row r="56" spans="4:6" ht="19.5">
      <c r="D56" s="376"/>
      <c r="E56" s="376"/>
      <c r="F56" s="376"/>
    </row>
    <row r="57" spans="4:6" ht="19.5">
      <c r="D57" s="376"/>
      <c r="E57" s="376"/>
      <c r="F57" s="376"/>
    </row>
    <row r="58" spans="4:6" ht="19.5">
      <c r="D58" s="376"/>
      <c r="E58" s="376"/>
      <c r="F58" s="376"/>
    </row>
    <row r="59" spans="4:6" ht="19.5">
      <c r="D59" s="376"/>
      <c r="E59" s="376"/>
      <c r="F59" s="376"/>
    </row>
    <row r="60" spans="4:6" ht="19.5">
      <c r="D60" s="376"/>
      <c r="E60" s="376"/>
      <c r="F60" s="376"/>
    </row>
    <row r="61" spans="4:6" ht="19.5">
      <c r="D61" s="376"/>
      <c r="E61" s="376"/>
      <c r="F61" s="376"/>
    </row>
    <row r="62" spans="4:6" ht="19.5">
      <c r="D62" s="376"/>
      <c r="E62" s="376"/>
      <c r="F62" s="376"/>
    </row>
    <row r="63" spans="4:6" ht="19.5">
      <c r="D63" s="376"/>
      <c r="E63" s="376"/>
      <c r="F63" s="376"/>
    </row>
    <row r="64" spans="4:6" ht="19.5">
      <c r="D64" s="376"/>
      <c r="E64" s="376"/>
      <c r="F64" s="376"/>
    </row>
    <row r="65" spans="4:6" ht="19.5">
      <c r="D65" s="376"/>
      <c r="E65" s="376"/>
      <c r="F65" s="376"/>
    </row>
    <row r="66" spans="4:6" ht="19.5">
      <c r="D66" s="376"/>
      <c r="E66" s="376"/>
      <c r="F66" s="376"/>
    </row>
    <row r="67" spans="4:6" ht="19.5">
      <c r="D67" s="376"/>
      <c r="E67" s="376"/>
      <c r="F67" s="376"/>
    </row>
    <row r="68" spans="5:6" ht="19.5">
      <c r="E68" s="376"/>
      <c r="F68" s="376"/>
    </row>
    <row r="69" spans="5:6" ht="19.5">
      <c r="E69" s="376"/>
      <c r="F69" s="376"/>
    </row>
    <row r="70" spans="5:6" ht="19.5">
      <c r="E70" s="376"/>
      <c r="F70" s="376"/>
    </row>
    <row r="71" spans="5:6" ht="19.5">
      <c r="E71" s="376"/>
      <c r="F71" s="376"/>
    </row>
    <row r="72" spans="5:6" ht="19.5">
      <c r="E72" s="376"/>
      <c r="F72" s="376"/>
    </row>
    <row r="73" spans="5:6" ht="19.5">
      <c r="E73" s="376"/>
      <c r="F73" s="376"/>
    </row>
    <row r="74" spans="5:6" ht="19.5">
      <c r="E74" s="376"/>
      <c r="F74" s="376"/>
    </row>
    <row r="75" spans="5:6" ht="19.5">
      <c r="E75" s="376"/>
      <c r="F75" s="376"/>
    </row>
    <row r="76" spans="5:6" ht="19.5">
      <c r="E76" s="376"/>
      <c r="F76" s="376"/>
    </row>
    <row r="77" spans="5:6" ht="19.5">
      <c r="E77" s="376"/>
      <c r="F77" s="376"/>
    </row>
    <row r="78" spans="5:6" ht="19.5">
      <c r="E78" s="376"/>
      <c r="F78" s="376"/>
    </row>
    <row r="79" spans="5:6" ht="19.5">
      <c r="E79" s="376"/>
      <c r="F79" s="376"/>
    </row>
    <row r="80" spans="5:6" ht="19.5">
      <c r="E80" s="376"/>
      <c r="F80" s="376"/>
    </row>
    <row r="81" spans="5:6" ht="19.5">
      <c r="E81" s="376"/>
      <c r="F81" s="376"/>
    </row>
    <row r="82" spans="5:6" ht="19.5">
      <c r="E82" s="376"/>
      <c r="F82" s="376"/>
    </row>
    <row r="83" spans="5:6" ht="19.5">
      <c r="E83" s="376"/>
      <c r="F83" s="376"/>
    </row>
    <row r="84" spans="5:6" ht="19.5">
      <c r="E84" s="376"/>
      <c r="F84" s="376"/>
    </row>
    <row r="85" spans="5:6" ht="19.5">
      <c r="E85" s="376"/>
      <c r="F85" s="376"/>
    </row>
    <row r="86" spans="5:6" ht="19.5">
      <c r="E86" s="376"/>
      <c r="F86" s="376"/>
    </row>
    <row r="87" spans="5:6" ht="19.5">
      <c r="E87" s="376"/>
      <c r="F87" s="376"/>
    </row>
    <row r="88" spans="5:6" ht="19.5">
      <c r="E88" s="376"/>
      <c r="F88" s="376"/>
    </row>
    <row r="89" spans="5:6" ht="19.5">
      <c r="E89" s="376"/>
      <c r="F89" s="376"/>
    </row>
    <row r="90" spans="5:6" ht="19.5">
      <c r="E90" s="376"/>
      <c r="F90" s="376"/>
    </row>
    <row r="91" spans="5:6" ht="19.5">
      <c r="E91" s="376"/>
      <c r="F91" s="376"/>
    </row>
    <row r="92" spans="5:6" ht="19.5">
      <c r="E92" s="376"/>
      <c r="F92" s="376"/>
    </row>
    <row r="93" spans="5:6" ht="19.5">
      <c r="E93" s="376"/>
      <c r="F93" s="376"/>
    </row>
    <row r="94" spans="5:6" ht="19.5">
      <c r="E94" s="376"/>
      <c r="F94" s="376"/>
    </row>
    <row r="95" spans="5:6" ht="19.5">
      <c r="E95" s="376"/>
      <c r="F95" s="376"/>
    </row>
    <row r="96" spans="5:6" ht="19.5">
      <c r="E96" s="376"/>
      <c r="F96" s="376"/>
    </row>
    <row r="97" spans="5:6" ht="19.5">
      <c r="E97" s="376"/>
      <c r="F97" s="376"/>
    </row>
    <row r="98" spans="5:6" ht="19.5">
      <c r="E98" s="376"/>
      <c r="F98" s="376"/>
    </row>
    <row r="99" spans="5:6" ht="19.5">
      <c r="E99" s="376"/>
      <c r="F99" s="376"/>
    </row>
    <row r="100" spans="5:6" ht="19.5">
      <c r="E100" s="376"/>
      <c r="F100" s="376"/>
    </row>
    <row r="101" spans="5:6" ht="19.5">
      <c r="E101" s="376"/>
      <c r="F101" s="376"/>
    </row>
    <row r="102" spans="5:6" ht="19.5">
      <c r="E102" s="376"/>
      <c r="F102" s="376"/>
    </row>
    <row r="103" spans="5:6" ht="19.5">
      <c r="E103" s="376"/>
      <c r="F103" s="376"/>
    </row>
    <row r="104" spans="5:6" ht="19.5">
      <c r="E104" s="376"/>
      <c r="F104" s="376"/>
    </row>
    <row r="105" spans="5:6" ht="19.5">
      <c r="E105" s="376"/>
      <c r="F105" s="376"/>
    </row>
    <row r="106" spans="5:6" ht="19.5">
      <c r="E106" s="376"/>
      <c r="F106" s="376"/>
    </row>
    <row r="107" spans="5:6" ht="19.5">
      <c r="E107" s="376"/>
      <c r="F107" s="376"/>
    </row>
    <row r="108" spans="5:6" ht="19.5">
      <c r="E108" s="376"/>
      <c r="F108" s="376"/>
    </row>
    <row r="109" spans="5:6" ht="19.5">
      <c r="E109" s="376"/>
      <c r="F109" s="376"/>
    </row>
    <row r="110" spans="5:6" ht="19.5">
      <c r="E110" s="376"/>
      <c r="F110" s="376"/>
    </row>
    <row r="111" spans="5:6" ht="19.5">
      <c r="E111" s="376"/>
      <c r="F111" s="376"/>
    </row>
    <row r="112" spans="5:6" ht="19.5">
      <c r="E112" s="376"/>
      <c r="F112" s="376"/>
    </row>
    <row r="113" spans="5:6" ht="19.5">
      <c r="E113" s="376"/>
      <c r="F113" s="376"/>
    </row>
    <row r="114" spans="5:6" ht="19.5">
      <c r="E114" s="376"/>
      <c r="F114" s="376"/>
    </row>
    <row r="115" spans="5:6" ht="19.5">
      <c r="E115" s="376"/>
      <c r="F115" s="376"/>
    </row>
    <row r="116" spans="5:6" ht="19.5">
      <c r="E116" s="376"/>
      <c r="F116" s="376"/>
    </row>
    <row r="117" spans="5:6" ht="19.5">
      <c r="E117" s="376"/>
      <c r="F117" s="376"/>
    </row>
    <row r="118" spans="5:6" ht="19.5">
      <c r="E118" s="376"/>
      <c r="F118" s="376"/>
    </row>
    <row r="119" spans="5:6" ht="19.5">
      <c r="E119" s="376"/>
      <c r="F119" s="376"/>
    </row>
    <row r="120" spans="5:6" ht="19.5">
      <c r="E120" s="376"/>
      <c r="F120" s="376"/>
    </row>
    <row r="121" spans="5:6" ht="19.5">
      <c r="E121" s="376"/>
      <c r="F121" s="376"/>
    </row>
    <row r="122" spans="5:6" ht="19.5">
      <c r="E122" s="376"/>
      <c r="F122" s="376"/>
    </row>
    <row r="123" spans="5:6" ht="19.5">
      <c r="E123" s="376"/>
      <c r="F123" s="376"/>
    </row>
    <row r="124" spans="5:6" ht="19.5">
      <c r="E124" s="376"/>
      <c r="F124" s="376"/>
    </row>
    <row r="125" spans="5:6" ht="19.5">
      <c r="E125" s="376"/>
      <c r="F125" s="376"/>
    </row>
    <row r="126" spans="5:6" ht="19.5">
      <c r="E126" s="376"/>
      <c r="F126" s="376"/>
    </row>
    <row r="127" spans="5:6" ht="19.5">
      <c r="E127" s="376"/>
      <c r="F127" s="376"/>
    </row>
    <row r="128" spans="5:6" ht="19.5">
      <c r="E128" s="376"/>
      <c r="F128" s="376"/>
    </row>
    <row r="129" spans="5:6" ht="19.5">
      <c r="E129" s="376"/>
      <c r="F129" s="376"/>
    </row>
    <row r="130" spans="5:6" ht="19.5">
      <c r="E130" s="376"/>
      <c r="F130" s="376"/>
    </row>
    <row r="131" spans="5:6" ht="19.5">
      <c r="E131" s="376"/>
      <c r="F131" s="376"/>
    </row>
    <row r="132" spans="5:6" ht="19.5">
      <c r="E132" s="376"/>
      <c r="F132" s="376"/>
    </row>
    <row r="133" spans="5:6" ht="19.5">
      <c r="E133" s="376"/>
      <c r="F133" s="376"/>
    </row>
    <row r="134" spans="5:6" ht="19.5">
      <c r="E134" s="376"/>
      <c r="F134" s="376"/>
    </row>
    <row r="135" spans="5:6" ht="19.5">
      <c r="E135" s="376"/>
      <c r="F135" s="376"/>
    </row>
    <row r="136" spans="5:6" ht="19.5">
      <c r="E136" s="376"/>
      <c r="F136" s="376"/>
    </row>
    <row r="137" spans="5:6" ht="19.5">
      <c r="E137" s="376"/>
      <c r="F137" s="376"/>
    </row>
    <row r="138" spans="5:6" ht="19.5">
      <c r="E138" s="376"/>
      <c r="F138" s="376"/>
    </row>
    <row r="139" spans="5:6" ht="19.5">
      <c r="E139" s="376"/>
      <c r="F139" s="376"/>
    </row>
    <row r="140" spans="5:6" ht="19.5">
      <c r="E140" s="376"/>
      <c r="F140" s="376"/>
    </row>
    <row r="141" spans="5:6" ht="19.5">
      <c r="E141" s="376"/>
      <c r="F141" s="376"/>
    </row>
    <row r="142" spans="5:6" ht="19.5">
      <c r="E142" s="376"/>
      <c r="F142" s="376"/>
    </row>
    <row r="143" spans="5:6" ht="19.5">
      <c r="E143" s="376"/>
      <c r="F143" s="376"/>
    </row>
    <row r="144" spans="5:6" ht="19.5">
      <c r="E144" s="376"/>
      <c r="F144" s="376"/>
    </row>
    <row r="145" spans="5:6" ht="19.5">
      <c r="E145" s="376"/>
      <c r="F145" s="376"/>
    </row>
    <row r="146" spans="5:6" ht="19.5">
      <c r="E146" s="376"/>
      <c r="F146" s="376"/>
    </row>
    <row r="147" spans="5:6" ht="19.5">
      <c r="E147" s="376"/>
      <c r="F147" s="376"/>
    </row>
    <row r="148" spans="5:6" ht="19.5">
      <c r="E148" s="376"/>
      <c r="F148" s="376"/>
    </row>
    <row r="149" spans="5:6" ht="19.5">
      <c r="E149" s="376"/>
      <c r="F149" s="376"/>
    </row>
    <row r="150" spans="5:6" ht="19.5">
      <c r="E150" s="376"/>
      <c r="F150" s="376"/>
    </row>
    <row r="151" spans="5:6" ht="19.5">
      <c r="E151" s="376"/>
      <c r="F151" s="376"/>
    </row>
    <row r="152" spans="5:6" ht="19.5">
      <c r="E152" s="376"/>
      <c r="F152" s="376"/>
    </row>
    <row r="153" spans="5:6" ht="19.5">
      <c r="E153" s="376"/>
      <c r="F153" s="376"/>
    </row>
    <row r="154" spans="5:6" ht="19.5">
      <c r="E154" s="376"/>
      <c r="F154" s="376"/>
    </row>
    <row r="155" spans="5:6" ht="19.5">
      <c r="E155" s="376"/>
      <c r="F155" s="376"/>
    </row>
    <row r="156" spans="5:6" ht="19.5">
      <c r="E156" s="376"/>
      <c r="F156" s="376"/>
    </row>
    <row r="157" spans="5:6" ht="19.5">
      <c r="E157" s="376"/>
      <c r="F157" s="376"/>
    </row>
    <row r="158" spans="5:6" ht="19.5">
      <c r="E158" s="376"/>
      <c r="F158" s="376"/>
    </row>
    <row r="159" spans="5:6" ht="19.5">
      <c r="E159" s="376"/>
      <c r="F159" s="376"/>
    </row>
    <row r="160" spans="5:6" ht="19.5">
      <c r="E160" s="376"/>
      <c r="F160" s="376"/>
    </row>
    <row r="161" spans="5:6" ht="19.5">
      <c r="E161" s="376"/>
      <c r="F161" s="376"/>
    </row>
    <row r="162" spans="5:6" ht="19.5">
      <c r="E162" s="376"/>
      <c r="F162" s="376"/>
    </row>
    <row r="163" spans="5:6" ht="19.5">
      <c r="E163" s="376"/>
      <c r="F163" s="376"/>
    </row>
    <row r="164" spans="5:6" ht="19.5">
      <c r="E164" s="376"/>
      <c r="F164" s="376"/>
    </row>
    <row r="165" spans="5:6" ht="19.5">
      <c r="E165" s="376"/>
      <c r="F165" s="376"/>
    </row>
    <row r="166" spans="5:6" ht="19.5">
      <c r="E166" s="376"/>
      <c r="F166" s="376"/>
    </row>
    <row r="167" spans="5:6" ht="19.5">
      <c r="E167" s="376"/>
      <c r="F167" s="376"/>
    </row>
    <row r="168" spans="5:6" ht="19.5">
      <c r="E168" s="376"/>
      <c r="F168" s="376"/>
    </row>
    <row r="169" spans="5:6" ht="19.5">
      <c r="E169" s="376"/>
      <c r="F169" s="376"/>
    </row>
    <row r="170" spans="5:6" ht="19.5">
      <c r="E170" s="376"/>
      <c r="F170" s="376"/>
    </row>
    <row r="171" spans="5:6" ht="19.5">
      <c r="E171" s="376"/>
      <c r="F171" s="376"/>
    </row>
    <row r="172" spans="5:6" ht="19.5">
      <c r="E172" s="376"/>
      <c r="F172" s="376"/>
    </row>
  </sheetData>
  <sheetProtection selectLockedCells="1" selectUnlockedCells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 scale="69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zoomScalePageLayoutView="0" workbookViewId="0" topLeftCell="A88">
      <selection activeCell="E92" sqref="E92"/>
    </sheetView>
  </sheetViews>
  <sheetFormatPr defaultColWidth="10.75390625" defaultRowHeight="12.75"/>
  <cols>
    <col min="1" max="1" width="39.125" style="340" customWidth="1"/>
    <col min="2" max="2" width="10.375" style="427" customWidth="1"/>
    <col min="3" max="3" width="22.75390625" style="340" customWidth="1"/>
    <col min="4" max="4" width="21.25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75390625" style="340" customWidth="1"/>
  </cols>
  <sheetData>
    <row r="1" spans="1:6" ht="24" customHeight="1">
      <c r="A1" s="617" t="s">
        <v>629</v>
      </c>
      <c r="B1" s="617"/>
      <c r="C1" s="617"/>
      <c r="D1" s="617"/>
      <c r="E1" s="617"/>
      <c r="F1" s="429"/>
    </row>
    <row r="2" spans="1:15" ht="13.5" customHeight="1">
      <c r="A2" s="430" t="s">
        <v>394</v>
      </c>
      <c r="B2" s="618" t="str">
        <f>'справка №1-БАЛАНС'!E3</f>
        <v>"ВЕРЕЯ ТУР" АД - Ст.Загора</v>
      </c>
      <c r="C2" s="618"/>
      <c r="D2" s="345" t="s">
        <v>3</v>
      </c>
      <c r="E2" s="367">
        <f>'справка №1-БАЛАНС'!H3</f>
        <v>833067523</v>
      </c>
      <c r="F2" s="431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" customHeight="1">
      <c r="A3" s="433" t="s">
        <v>281</v>
      </c>
      <c r="B3" s="619">
        <f>'справка №1-БАЛАНС'!E5</f>
        <v>43100</v>
      </c>
      <c r="C3" s="619"/>
      <c r="D3" s="348" t="s">
        <v>6</v>
      </c>
      <c r="E3" s="367">
        <f>'справка №1-БАЛАНС'!H4</f>
        <v>680</v>
      </c>
      <c r="F3" s="434"/>
      <c r="G3" s="435"/>
      <c r="H3" s="435"/>
      <c r="I3" s="435"/>
      <c r="J3" s="435"/>
      <c r="K3" s="435"/>
      <c r="L3" s="435"/>
      <c r="M3" s="435"/>
      <c r="N3" s="435"/>
      <c r="O3" s="435"/>
    </row>
    <row r="4" spans="1:5" ht="23.25" customHeight="1">
      <c r="A4" s="436" t="s">
        <v>630</v>
      </c>
      <c r="B4" s="437"/>
      <c r="C4" s="438"/>
      <c r="D4" s="367"/>
      <c r="E4" s="439" t="s">
        <v>631</v>
      </c>
    </row>
    <row r="5" spans="1:14" s="354" customFormat="1" ht="38.25" customHeight="1">
      <c r="A5" s="440" t="s">
        <v>475</v>
      </c>
      <c r="B5" s="441" t="s">
        <v>10</v>
      </c>
      <c r="C5" s="442" t="s">
        <v>632</v>
      </c>
      <c r="D5" s="620" t="s">
        <v>633</v>
      </c>
      <c r="E5" s="620"/>
      <c r="F5" s="444"/>
      <c r="G5" s="445"/>
      <c r="H5" s="445"/>
      <c r="I5" s="445"/>
      <c r="J5" s="445"/>
      <c r="K5" s="445"/>
      <c r="L5" s="445"/>
      <c r="M5" s="445"/>
      <c r="N5" s="445"/>
    </row>
    <row r="6" spans="1:15" s="354" customFormat="1" ht="19.5">
      <c r="A6" s="440"/>
      <c r="B6" s="446"/>
      <c r="C6" s="442"/>
      <c r="D6" s="447" t="s">
        <v>634</v>
      </c>
      <c r="E6" s="448" t="s">
        <v>635</v>
      </c>
      <c r="F6" s="444"/>
      <c r="G6" s="445"/>
      <c r="H6" s="445"/>
      <c r="I6" s="445"/>
      <c r="J6" s="445"/>
      <c r="K6" s="445"/>
      <c r="L6" s="445"/>
      <c r="M6" s="445"/>
      <c r="N6" s="445"/>
      <c r="O6" s="445"/>
    </row>
    <row r="7" spans="1:15" s="354" customFormat="1" ht="19.5">
      <c r="A7" s="443" t="s">
        <v>16</v>
      </c>
      <c r="B7" s="446" t="s">
        <v>17</v>
      </c>
      <c r="C7" s="443">
        <v>1</v>
      </c>
      <c r="D7" s="443">
        <v>2</v>
      </c>
      <c r="E7" s="443">
        <v>3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6" ht="20.25">
      <c r="A8" s="447" t="s">
        <v>636</v>
      </c>
      <c r="B8" s="449" t="s">
        <v>637</v>
      </c>
      <c r="C8" s="450"/>
      <c r="D8" s="451"/>
      <c r="E8" s="452">
        <f>C8-D8</f>
        <v>0</v>
      </c>
      <c r="F8" s="453"/>
    </row>
    <row r="9" spans="1:6" ht="39">
      <c r="A9" s="447" t="s">
        <v>638</v>
      </c>
      <c r="B9" s="454"/>
      <c r="C9" s="455"/>
      <c r="D9" s="455"/>
      <c r="E9" s="452"/>
      <c r="F9" s="453"/>
    </row>
    <row r="10" spans="1:15" ht="39">
      <c r="A10" s="456" t="s">
        <v>639</v>
      </c>
      <c r="B10" s="457" t="s">
        <v>640</v>
      </c>
      <c r="C10" s="458">
        <f>SUM(C11:C13)</f>
        <v>0</v>
      </c>
      <c r="D10" s="458">
        <f>SUM(D11:D13)</f>
        <v>0</v>
      </c>
      <c r="E10" s="452">
        <f>SUM(E11:E13)</f>
        <v>0</v>
      </c>
      <c r="F10" s="453"/>
      <c r="G10" s="367"/>
      <c r="H10" s="367"/>
      <c r="I10" s="367"/>
      <c r="J10" s="367"/>
      <c r="K10" s="367"/>
      <c r="L10" s="367"/>
      <c r="M10" s="367"/>
      <c r="N10" s="367"/>
      <c r="O10" s="367"/>
    </row>
    <row r="11" spans="1:6" ht="19.5">
      <c r="A11" s="456" t="s">
        <v>641</v>
      </c>
      <c r="B11" s="457" t="s">
        <v>642</v>
      </c>
      <c r="C11" s="451"/>
      <c r="D11" s="451"/>
      <c r="E11" s="452">
        <f aca="true" t="shared" si="0" ref="E11:E17">C11-D11</f>
        <v>0</v>
      </c>
      <c r="F11" s="453"/>
    </row>
    <row r="12" spans="1:6" ht="39">
      <c r="A12" s="456" t="s">
        <v>643</v>
      </c>
      <c r="B12" s="457" t="s">
        <v>644</v>
      </c>
      <c r="C12" s="451"/>
      <c r="D12" s="451"/>
      <c r="E12" s="452">
        <f t="shared" si="0"/>
        <v>0</v>
      </c>
      <c r="F12" s="453"/>
    </row>
    <row r="13" spans="1:6" ht="19.5">
      <c r="A13" s="456" t="s">
        <v>645</v>
      </c>
      <c r="B13" s="457" t="s">
        <v>646</v>
      </c>
      <c r="C13" s="451"/>
      <c r="D13" s="451"/>
      <c r="E13" s="452">
        <f t="shared" si="0"/>
        <v>0</v>
      </c>
      <c r="F13" s="453"/>
    </row>
    <row r="14" spans="1:6" ht="39">
      <c r="A14" s="456" t="s">
        <v>647</v>
      </c>
      <c r="B14" s="457" t="s">
        <v>648</v>
      </c>
      <c r="C14" s="451"/>
      <c r="D14" s="451"/>
      <c r="E14" s="452">
        <f t="shared" si="0"/>
        <v>0</v>
      </c>
      <c r="F14" s="453"/>
    </row>
    <row r="15" spans="1:15" ht="39">
      <c r="A15" s="456" t="s">
        <v>649</v>
      </c>
      <c r="B15" s="457" t="s">
        <v>650</v>
      </c>
      <c r="C15" s="458">
        <v>0</v>
      </c>
      <c r="D15" s="458">
        <f>+D16+D17</f>
        <v>0</v>
      </c>
      <c r="E15" s="452">
        <f t="shared" si="0"/>
        <v>0</v>
      </c>
      <c r="F15" s="453"/>
      <c r="G15" s="367"/>
      <c r="H15" s="367"/>
      <c r="I15" s="367"/>
      <c r="J15" s="367"/>
      <c r="K15" s="367"/>
      <c r="L15" s="367"/>
      <c r="M15" s="367"/>
      <c r="N15" s="367"/>
      <c r="O15" s="367"/>
    </row>
    <row r="16" spans="1:6" ht="19.5">
      <c r="A16" s="456" t="s">
        <v>651</v>
      </c>
      <c r="B16" s="457" t="s">
        <v>652</v>
      </c>
      <c r="C16" s="451"/>
      <c r="D16" s="451"/>
      <c r="E16" s="452">
        <f t="shared" si="0"/>
        <v>0</v>
      </c>
      <c r="F16" s="453"/>
    </row>
    <row r="17" spans="1:6" ht="19.5">
      <c r="A17" s="456" t="s">
        <v>645</v>
      </c>
      <c r="B17" s="457" t="s">
        <v>653</v>
      </c>
      <c r="C17" s="451">
        <v>0</v>
      </c>
      <c r="D17" s="451"/>
      <c r="E17" s="452">
        <f t="shared" si="0"/>
        <v>0</v>
      </c>
      <c r="F17" s="453"/>
    </row>
    <row r="18" spans="1:15" ht="20.25">
      <c r="A18" s="459" t="s">
        <v>654</v>
      </c>
      <c r="B18" s="449" t="s">
        <v>655</v>
      </c>
      <c r="C18" s="455">
        <f>C10+C14+C15</f>
        <v>0</v>
      </c>
      <c r="D18" s="455">
        <f>D10+D14+D15</f>
        <v>0</v>
      </c>
      <c r="E18" s="460">
        <f>E10+E14+E15</f>
        <v>0</v>
      </c>
      <c r="F18" s="453"/>
      <c r="G18" s="367"/>
      <c r="H18" s="367"/>
      <c r="I18" s="367"/>
      <c r="J18" s="367"/>
      <c r="K18" s="367"/>
      <c r="L18" s="367"/>
      <c r="M18" s="367"/>
      <c r="N18" s="367"/>
      <c r="O18" s="367"/>
    </row>
    <row r="19" spans="1:6" ht="19.5">
      <c r="A19" s="447" t="s">
        <v>656</v>
      </c>
      <c r="B19" s="454"/>
      <c r="C19" s="458"/>
      <c r="D19" s="455"/>
      <c r="E19" s="452">
        <f>C19-D19</f>
        <v>0</v>
      </c>
      <c r="F19" s="453"/>
    </row>
    <row r="20" spans="1:6" ht="20.25">
      <c r="A20" s="456" t="s">
        <v>657</v>
      </c>
      <c r="B20" s="449" t="s">
        <v>658</v>
      </c>
      <c r="C20" s="451"/>
      <c r="D20" s="451"/>
      <c r="E20" s="452">
        <f>C20-D20</f>
        <v>0</v>
      </c>
      <c r="F20" s="453"/>
    </row>
    <row r="21" spans="1:6" ht="19.5">
      <c r="A21" s="456"/>
      <c r="B21" s="454"/>
      <c r="C21" s="458"/>
      <c r="D21" s="455"/>
      <c r="E21" s="452"/>
      <c r="F21" s="453"/>
    </row>
    <row r="22" spans="1:6" ht="39">
      <c r="A22" s="447" t="s">
        <v>659</v>
      </c>
      <c r="B22" s="461"/>
      <c r="C22" s="458"/>
      <c r="D22" s="455"/>
      <c r="E22" s="452"/>
      <c r="F22" s="453"/>
    </row>
    <row r="23" spans="1:15" ht="39">
      <c r="A23" s="456" t="s">
        <v>660</v>
      </c>
      <c r="B23" s="457" t="s">
        <v>661</v>
      </c>
      <c r="C23" s="458">
        <f>SUM(C24:C26)</f>
        <v>0</v>
      </c>
      <c r="D23" s="458">
        <f>SUM(D24:D26)</f>
        <v>0</v>
      </c>
      <c r="E23" s="452">
        <f>SUM(E24:E26)</f>
        <v>0</v>
      </c>
      <c r="F23" s="453"/>
      <c r="G23" s="367"/>
      <c r="H23" s="367"/>
      <c r="I23" s="367"/>
      <c r="J23" s="367"/>
      <c r="K23" s="367"/>
      <c r="L23" s="367"/>
      <c r="M23" s="367"/>
      <c r="N23" s="367"/>
      <c r="O23" s="367"/>
    </row>
    <row r="24" spans="1:6" ht="19.5">
      <c r="A24" s="456" t="s">
        <v>662</v>
      </c>
      <c r="B24" s="457" t="s">
        <v>663</v>
      </c>
      <c r="C24" s="451"/>
      <c r="D24" s="451"/>
      <c r="E24" s="452">
        <f>C24-D24</f>
        <v>0</v>
      </c>
      <c r="F24" s="453"/>
    </row>
    <row r="25" spans="1:6" ht="19.5">
      <c r="A25" s="456" t="s">
        <v>664</v>
      </c>
      <c r="B25" s="457" t="s">
        <v>665</v>
      </c>
      <c r="C25" s="451"/>
      <c r="D25" s="451"/>
      <c r="E25" s="452">
        <f>C25-D25</f>
        <v>0</v>
      </c>
      <c r="F25" s="453"/>
    </row>
    <row r="26" spans="1:6" ht="19.5">
      <c r="A26" s="456" t="s">
        <v>666</v>
      </c>
      <c r="B26" s="457" t="s">
        <v>667</v>
      </c>
      <c r="C26" s="451"/>
      <c r="D26" s="451"/>
      <c r="E26" s="452">
        <f>C26-D26</f>
        <v>0</v>
      </c>
      <c r="F26" s="453"/>
    </row>
    <row r="27" spans="1:6" ht="39">
      <c r="A27" s="456" t="s">
        <v>668</v>
      </c>
      <c r="B27" s="457" t="s">
        <v>669</v>
      </c>
      <c r="C27" s="451">
        <v>2881</v>
      </c>
      <c r="D27" s="451">
        <v>2881</v>
      </c>
      <c r="E27" s="452">
        <f>C27-D27</f>
        <v>0</v>
      </c>
      <c r="F27" s="453"/>
    </row>
    <row r="28" spans="1:6" ht="39">
      <c r="A28" s="456" t="s">
        <v>670</v>
      </c>
      <c r="B28" s="457" t="s">
        <v>671</v>
      </c>
      <c r="C28" s="451"/>
      <c r="D28" s="451"/>
      <c r="E28" s="452">
        <f>C28-D28</f>
        <v>0</v>
      </c>
      <c r="F28" s="453"/>
    </row>
    <row r="29" spans="1:6" ht="39">
      <c r="A29" s="456" t="s">
        <v>672</v>
      </c>
      <c r="B29" s="457" t="s">
        <v>673</v>
      </c>
      <c r="C29" s="451"/>
      <c r="D29" s="451"/>
      <c r="E29" s="452"/>
      <c r="F29" s="453"/>
    </row>
    <row r="30" spans="1:6" ht="19.5">
      <c r="A30" s="456" t="s">
        <v>674</v>
      </c>
      <c r="B30" s="457" t="s">
        <v>675</v>
      </c>
      <c r="C30" s="451">
        <v>3</v>
      </c>
      <c r="D30" s="451">
        <v>3</v>
      </c>
      <c r="E30" s="452">
        <f>C30-D30</f>
        <v>0</v>
      </c>
      <c r="F30" s="453"/>
    </row>
    <row r="31" spans="1:6" ht="19.5">
      <c r="A31" s="456" t="s">
        <v>676</v>
      </c>
      <c r="B31" s="457" t="s">
        <v>677</v>
      </c>
      <c r="C31" s="451"/>
      <c r="D31" s="451"/>
      <c r="E31" s="452">
        <f>C31-D31</f>
        <v>0</v>
      </c>
      <c r="F31" s="453"/>
    </row>
    <row r="32" spans="1:15" ht="39">
      <c r="A32" s="456" t="s">
        <v>678</v>
      </c>
      <c r="B32" s="457" t="s">
        <v>679</v>
      </c>
      <c r="C32" s="462"/>
      <c r="D32" s="462"/>
      <c r="E32" s="463">
        <f>SUM(E33:E36)</f>
        <v>0</v>
      </c>
      <c r="F32" s="453"/>
      <c r="G32" s="367"/>
      <c r="H32" s="367"/>
      <c r="I32" s="367"/>
      <c r="J32" s="367"/>
      <c r="K32" s="367"/>
      <c r="L32" s="367"/>
      <c r="M32" s="367"/>
      <c r="N32" s="367"/>
      <c r="O32" s="367"/>
    </row>
    <row r="33" spans="1:6" ht="39">
      <c r="A33" s="456" t="s">
        <v>680</v>
      </c>
      <c r="B33" s="457" t="s">
        <v>681</v>
      </c>
      <c r="C33" s="451"/>
      <c r="D33" s="451"/>
      <c r="E33" s="452">
        <f>C33-D33</f>
        <v>0</v>
      </c>
      <c r="F33" s="453"/>
    </row>
    <row r="34" spans="1:6" ht="39">
      <c r="A34" s="456" t="s">
        <v>682</v>
      </c>
      <c r="B34" s="457" t="s">
        <v>683</v>
      </c>
      <c r="C34" s="451"/>
      <c r="D34" s="451"/>
      <c r="E34" s="452">
        <f>C34-D34</f>
        <v>0</v>
      </c>
      <c r="F34" s="453"/>
    </row>
    <row r="35" spans="1:6" ht="39">
      <c r="A35" s="456" t="s">
        <v>684</v>
      </c>
      <c r="B35" s="457" t="s">
        <v>685</v>
      </c>
      <c r="C35" s="451"/>
      <c r="D35" s="451"/>
      <c r="E35" s="452">
        <f>C35-D35</f>
        <v>0</v>
      </c>
      <c r="F35" s="453"/>
    </row>
    <row r="36" spans="1:6" ht="19.5">
      <c r="A36" s="456" t="s">
        <v>686</v>
      </c>
      <c r="B36" s="457" t="s">
        <v>687</v>
      </c>
      <c r="C36" s="451"/>
      <c r="D36" s="451"/>
      <c r="E36" s="452">
        <f>C36-D36</f>
        <v>0</v>
      </c>
      <c r="F36" s="453"/>
    </row>
    <row r="37" spans="1:15" ht="39">
      <c r="A37" s="456" t="s">
        <v>688</v>
      </c>
      <c r="B37" s="457" t="s">
        <v>689</v>
      </c>
      <c r="C37" s="458"/>
      <c r="D37" s="462"/>
      <c r="E37" s="463">
        <f>SUM(E38:E41)</f>
        <v>0</v>
      </c>
      <c r="F37" s="453"/>
      <c r="G37" s="367"/>
      <c r="H37" s="367"/>
      <c r="I37" s="367"/>
      <c r="J37" s="367"/>
      <c r="K37" s="367"/>
      <c r="L37" s="367"/>
      <c r="M37" s="367"/>
      <c r="N37" s="367"/>
      <c r="O37" s="367"/>
    </row>
    <row r="38" spans="1:6" ht="19.5">
      <c r="A38" s="456" t="s">
        <v>690</v>
      </c>
      <c r="B38" s="457" t="s">
        <v>691</v>
      </c>
      <c r="C38" s="451"/>
      <c r="D38" s="451"/>
      <c r="E38" s="452">
        <f>C38-D38</f>
        <v>0</v>
      </c>
      <c r="F38" s="453"/>
    </row>
    <row r="39" spans="1:6" ht="39">
      <c r="A39" s="456" t="s">
        <v>692</v>
      </c>
      <c r="B39" s="457" t="s">
        <v>693</v>
      </c>
      <c r="C39" s="451"/>
      <c r="D39" s="451"/>
      <c r="E39" s="452">
        <f>C39-D39</f>
        <v>0</v>
      </c>
      <c r="F39" s="453"/>
    </row>
    <row r="40" spans="1:6" ht="19.5">
      <c r="A40" s="456" t="s">
        <v>694</v>
      </c>
      <c r="B40" s="457" t="s">
        <v>695</v>
      </c>
      <c r="C40" s="451"/>
      <c r="D40" s="451"/>
      <c r="E40" s="452">
        <f>C40-D40</f>
        <v>0</v>
      </c>
      <c r="F40" s="453"/>
    </row>
    <row r="41" spans="1:6" ht="19.5">
      <c r="A41" s="456" t="s">
        <v>696</v>
      </c>
      <c r="B41" s="457" t="s">
        <v>697</v>
      </c>
      <c r="C41" s="451"/>
      <c r="D41" s="451"/>
      <c r="E41" s="452">
        <f>C41-D41</f>
        <v>0</v>
      </c>
      <c r="F41" s="453"/>
    </row>
    <row r="42" spans="1:15" ht="20.25">
      <c r="A42" s="459" t="s">
        <v>698</v>
      </c>
      <c r="B42" s="449" t="s">
        <v>699</v>
      </c>
      <c r="C42" s="460">
        <v>2884</v>
      </c>
      <c r="D42" s="455">
        <v>2884</v>
      </c>
      <c r="E42" s="460">
        <f>E23+E27+E28+E30+E29+E31+E32+E37</f>
        <v>0</v>
      </c>
      <c r="F42" s="453"/>
      <c r="G42" s="367"/>
      <c r="H42" s="367"/>
      <c r="I42" s="367"/>
      <c r="J42" s="367"/>
      <c r="K42" s="367"/>
      <c r="L42" s="367"/>
      <c r="M42" s="367"/>
      <c r="N42" s="367"/>
      <c r="O42" s="367"/>
    </row>
    <row r="43" spans="1:15" ht="39">
      <c r="A43" s="447" t="s">
        <v>700</v>
      </c>
      <c r="B43" s="454" t="s">
        <v>701</v>
      </c>
      <c r="C43" s="460">
        <f>C42+C20+C18+C8</f>
        <v>2884</v>
      </c>
      <c r="D43" s="464">
        <f>D42+D20+D18+D8</f>
        <v>2884</v>
      </c>
      <c r="E43" s="460">
        <f>E42+E20+E18+E8</f>
        <v>0</v>
      </c>
      <c r="F43" s="453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27" ht="19.5">
      <c r="A44" s="465"/>
      <c r="B44" s="466"/>
      <c r="C44" s="467"/>
      <c r="D44" s="467"/>
      <c r="E44" s="467"/>
      <c r="F44" s="453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</row>
    <row r="45" spans="1:6" ht="19.5">
      <c r="A45" s="465" t="s">
        <v>702</v>
      </c>
      <c r="B45" s="466"/>
      <c r="C45" s="469"/>
      <c r="D45" s="469"/>
      <c r="E45" s="469"/>
      <c r="F45" s="444" t="s">
        <v>282</v>
      </c>
    </row>
    <row r="46" spans="1:6" s="354" customFormat="1" ht="38.25" customHeight="1">
      <c r="A46" s="440" t="s">
        <v>475</v>
      </c>
      <c r="B46" s="441" t="s">
        <v>10</v>
      </c>
      <c r="C46" s="470" t="s">
        <v>703</v>
      </c>
      <c r="D46" s="620" t="s">
        <v>704</v>
      </c>
      <c r="E46" s="620"/>
      <c r="F46" s="443" t="s">
        <v>705</v>
      </c>
    </row>
    <row r="47" spans="1:6" s="354" customFormat="1" ht="39">
      <c r="A47" s="440"/>
      <c r="B47" s="446"/>
      <c r="C47" s="470"/>
      <c r="D47" s="447" t="s">
        <v>634</v>
      </c>
      <c r="E47" s="447" t="s">
        <v>635</v>
      </c>
      <c r="F47" s="443"/>
    </row>
    <row r="48" spans="1:6" s="354" customFormat="1" ht="19.5">
      <c r="A48" s="443" t="s">
        <v>16</v>
      </c>
      <c r="B48" s="446" t="s">
        <v>17</v>
      </c>
      <c r="C48" s="443">
        <v>1</v>
      </c>
      <c r="D48" s="443">
        <v>2</v>
      </c>
      <c r="E48" s="471">
        <v>3</v>
      </c>
      <c r="F48" s="471">
        <v>4</v>
      </c>
    </row>
    <row r="49" spans="1:6" ht="39">
      <c r="A49" s="447" t="s">
        <v>706</v>
      </c>
      <c r="B49" s="461"/>
      <c r="C49" s="464"/>
      <c r="D49" s="464"/>
      <c r="E49" s="464"/>
      <c r="F49" s="472"/>
    </row>
    <row r="50" spans="1:16" ht="39">
      <c r="A50" s="456" t="s">
        <v>707</v>
      </c>
      <c r="B50" s="457" t="s">
        <v>708</v>
      </c>
      <c r="C50" s="464">
        <v>0</v>
      </c>
      <c r="D50" s="464">
        <f>SUM(D51:D53)</f>
        <v>0</v>
      </c>
      <c r="E50" s="458">
        <f aca="true" t="shared" si="1" ref="E50:E64">C50-D50</f>
        <v>0</v>
      </c>
      <c r="F50" s="455">
        <f>SUM(F51:F53)</f>
        <v>0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6" ht="19.5">
      <c r="A51" s="456" t="s">
        <v>709</v>
      </c>
      <c r="B51" s="457" t="s">
        <v>710</v>
      </c>
      <c r="C51" s="451"/>
      <c r="D51" s="451"/>
      <c r="E51" s="458">
        <f t="shared" si="1"/>
        <v>0</v>
      </c>
      <c r="F51" s="451"/>
    </row>
    <row r="52" spans="1:6" ht="39">
      <c r="A52" s="456" t="s">
        <v>711</v>
      </c>
      <c r="B52" s="457" t="s">
        <v>712</v>
      </c>
      <c r="C52" s="451"/>
      <c r="D52" s="451"/>
      <c r="E52" s="458">
        <f t="shared" si="1"/>
        <v>0</v>
      </c>
      <c r="F52" s="451"/>
    </row>
    <row r="53" spans="1:6" ht="19.5">
      <c r="A53" s="456" t="s">
        <v>696</v>
      </c>
      <c r="B53" s="457" t="s">
        <v>713</v>
      </c>
      <c r="C53" s="451"/>
      <c r="D53" s="451"/>
      <c r="E53" s="458">
        <f t="shared" si="1"/>
        <v>0</v>
      </c>
      <c r="F53" s="451"/>
    </row>
    <row r="54" spans="1:16" ht="78">
      <c r="A54" s="456" t="s">
        <v>714</v>
      </c>
      <c r="B54" s="457" t="s">
        <v>715</v>
      </c>
      <c r="C54" s="464">
        <f>C55+C57</f>
        <v>0</v>
      </c>
      <c r="D54" s="464">
        <f>D55+D57</f>
        <v>0</v>
      </c>
      <c r="E54" s="458">
        <f t="shared" si="1"/>
        <v>0</v>
      </c>
      <c r="F54" s="464">
        <f>F55+F57</f>
        <v>0</v>
      </c>
      <c r="G54" s="367"/>
      <c r="H54" s="367"/>
      <c r="I54" s="367"/>
      <c r="J54" s="367"/>
      <c r="K54" s="367"/>
      <c r="L54" s="367"/>
      <c r="M54" s="367"/>
      <c r="N54" s="367"/>
      <c r="O54" s="367"/>
      <c r="P54" s="367"/>
    </row>
    <row r="55" spans="1:6" ht="19.5">
      <c r="A55" s="456" t="s">
        <v>716</v>
      </c>
      <c r="B55" s="457" t="s">
        <v>717</v>
      </c>
      <c r="C55" s="451"/>
      <c r="D55" s="451"/>
      <c r="E55" s="458">
        <f t="shared" si="1"/>
        <v>0</v>
      </c>
      <c r="F55" s="451"/>
    </row>
    <row r="56" spans="1:6" ht="19.5">
      <c r="A56" s="473" t="s">
        <v>718</v>
      </c>
      <c r="B56" s="457" t="s">
        <v>719</v>
      </c>
      <c r="C56" s="474"/>
      <c r="D56" s="475"/>
      <c r="E56" s="458">
        <f t="shared" si="1"/>
        <v>0</v>
      </c>
      <c r="F56" s="475"/>
    </row>
    <row r="57" spans="1:6" ht="39">
      <c r="A57" s="473" t="s">
        <v>720</v>
      </c>
      <c r="B57" s="457" t="s">
        <v>721</v>
      </c>
      <c r="C57" s="451"/>
      <c r="D57" s="451"/>
      <c r="E57" s="458">
        <f t="shared" si="1"/>
        <v>0</v>
      </c>
      <c r="F57" s="451"/>
    </row>
    <row r="58" spans="1:6" ht="39">
      <c r="A58" s="473" t="s">
        <v>718</v>
      </c>
      <c r="B58" s="457" t="s">
        <v>722</v>
      </c>
      <c r="C58" s="475"/>
      <c r="D58" s="475"/>
      <c r="E58" s="458">
        <f t="shared" si="1"/>
        <v>0</v>
      </c>
      <c r="F58" s="475"/>
    </row>
    <row r="59" spans="1:6" ht="39">
      <c r="A59" s="456" t="s">
        <v>141</v>
      </c>
      <c r="B59" s="457" t="s">
        <v>723</v>
      </c>
      <c r="C59" s="451"/>
      <c r="D59" s="451"/>
      <c r="E59" s="458">
        <f t="shared" si="1"/>
        <v>0</v>
      </c>
      <c r="F59" s="476"/>
    </row>
    <row r="60" spans="1:6" ht="39">
      <c r="A60" s="456" t="s">
        <v>144</v>
      </c>
      <c r="B60" s="457" t="s">
        <v>724</v>
      </c>
      <c r="C60" s="451"/>
      <c r="D60" s="451"/>
      <c r="E60" s="458">
        <f t="shared" si="1"/>
        <v>0</v>
      </c>
      <c r="F60" s="476"/>
    </row>
    <row r="61" spans="1:6" ht="39">
      <c r="A61" s="456" t="s">
        <v>725</v>
      </c>
      <c r="B61" s="457" t="s">
        <v>726</v>
      </c>
      <c r="C61" s="451"/>
      <c r="D61" s="451"/>
      <c r="E61" s="458">
        <f t="shared" si="1"/>
        <v>0</v>
      </c>
      <c r="F61" s="476"/>
    </row>
    <row r="62" spans="1:6" ht="39">
      <c r="A62" s="456" t="s">
        <v>727</v>
      </c>
      <c r="B62" s="457" t="s">
        <v>728</v>
      </c>
      <c r="C62" s="451"/>
      <c r="D62" s="451"/>
      <c r="E62" s="458">
        <f t="shared" si="1"/>
        <v>0</v>
      </c>
      <c r="F62" s="476"/>
    </row>
    <row r="63" spans="1:6" ht="19.5">
      <c r="A63" s="456" t="s">
        <v>729</v>
      </c>
      <c r="B63" s="457" t="s">
        <v>730</v>
      </c>
      <c r="C63" s="475"/>
      <c r="D63" s="475"/>
      <c r="E63" s="458">
        <f t="shared" si="1"/>
        <v>0</v>
      </c>
      <c r="F63" s="477"/>
    </row>
    <row r="64" spans="1:16" ht="20.25">
      <c r="A64" s="459" t="s">
        <v>731</v>
      </c>
      <c r="B64" s="449" t="s">
        <v>732</v>
      </c>
      <c r="C64" s="464">
        <f>C50+C54+C59+C60+C61+C62</f>
        <v>0</v>
      </c>
      <c r="D64" s="464">
        <f>D50+D54+D59+D60+D61+D62</f>
        <v>0</v>
      </c>
      <c r="E64" s="458">
        <f t="shared" si="1"/>
        <v>0</v>
      </c>
      <c r="F64" s="464">
        <f>F50+F54+F59+F60+F61+F62</f>
        <v>0</v>
      </c>
      <c r="G64" s="367"/>
      <c r="H64" s="367"/>
      <c r="I64" s="367"/>
      <c r="J64" s="367"/>
      <c r="K64" s="367"/>
      <c r="L64" s="367"/>
      <c r="M64" s="367"/>
      <c r="N64" s="367"/>
      <c r="O64" s="367"/>
      <c r="P64" s="367"/>
    </row>
    <row r="65" spans="1:16" ht="20.25">
      <c r="A65" s="459"/>
      <c r="B65" s="449"/>
      <c r="C65" s="464"/>
      <c r="D65" s="464"/>
      <c r="E65" s="458"/>
      <c r="F65" s="464"/>
      <c r="G65" s="367"/>
      <c r="H65" s="367"/>
      <c r="I65" s="367"/>
      <c r="J65" s="367"/>
      <c r="K65" s="367"/>
      <c r="L65" s="367"/>
      <c r="M65" s="367"/>
      <c r="N65" s="367"/>
      <c r="O65" s="367"/>
      <c r="P65" s="367"/>
    </row>
    <row r="66" spans="1:6" ht="19.5">
      <c r="A66" s="447" t="s">
        <v>733</v>
      </c>
      <c r="B66" s="454"/>
      <c r="C66" s="455"/>
      <c r="D66" s="455"/>
      <c r="E66" s="458"/>
      <c r="F66" s="478"/>
    </row>
    <row r="67" spans="1:6" ht="19.5">
      <c r="A67" s="456" t="s">
        <v>734</v>
      </c>
      <c r="B67" s="479" t="s">
        <v>735</v>
      </c>
      <c r="C67" s="451"/>
      <c r="D67" s="451"/>
      <c r="E67" s="458">
        <f>C67-D67</f>
        <v>0</v>
      </c>
      <c r="F67" s="480"/>
    </row>
    <row r="68" spans="1:6" ht="19.5">
      <c r="A68" s="447"/>
      <c r="B68" s="454"/>
      <c r="C68" s="455"/>
      <c r="D68" s="455"/>
      <c r="E68" s="458"/>
      <c r="F68" s="478"/>
    </row>
    <row r="69" spans="1:6" ht="39">
      <c r="A69" s="447" t="s">
        <v>736</v>
      </c>
      <c r="B69" s="461"/>
      <c r="C69" s="455"/>
      <c r="D69" s="455"/>
      <c r="E69" s="458"/>
      <c r="F69" s="478"/>
    </row>
    <row r="70" spans="1:16" ht="39">
      <c r="A70" s="456" t="s">
        <v>707</v>
      </c>
      <c r="B70" s="457" t="s">
        <v>737</v>
      </c>
      <c r="C70" s="462">
        <v>0</v>
      </c>
      <c r="D70" s="462">
        <f>SUM(D71:D73)</f>
        <v>0</v>
      </c>
      <c r="E70" s="462">
        <f>SUM(E71:E73)</f>
        <v>0</v>
      </c>
      <c r="F70" s="462">
        <f>SUM(F71:F73)</f>
        <v>0</v>
      </c>
      <c r="G70" s="367"/>
      <c r="H70" s="367"/>
      <c r="I70" s="367"/>
      <c r="J70" s="367"/>
      <c r="K70" s="367"/>
      <c r="L70" s="367"/>
      <c r="M70" s="367"/>
      <c r="N70" s="367"/>
      <c r="O70" s="367"/>
      <c r="P70" s="367"/>
    </row>
    <row r="71" spans="1:6" ht="19.5">
      <c r="A71" s="456" t="s">
        <v>738</v>
      </c>
      <c r="B71" s="457" t="s">
        <v>739</v>
      </c>
      <c r="C71" s="451"/>
      <c r="D71" s="451"/>
      <c r="E71" s="458">
        <f>C71-D71</f>
        <v>0</v>
      </c>
      <c r="F71" s="480"/>
    </row>
    <row r="72" spans="1:6" ht="19.5">
      <c r="A72" s="456" t="s">
        <v>740</v>
      </c>
      <c r="B72" s="457" t="s">
        <v>741</v>
      </c>
      <c r="C72" s="451"/>
      <c r="D72" s="451"/>
      <c r="E72" s="458">
        <f>C72-D72</f>
        <v>0</v>
      </c>
      <c r="F72" s="480"/>
    </row>
    <row r="73" spans="1:6" ht="39">
      <c r="A73" s="456" t="s">
        <v>742</v>
      </c>
      <c r="B73" s="457" t="s">
        <v>743</v>
      </c>
      <c r="C73" s="451">
        <v>0</v>
      </c>
      <c r="D73" s="451"/>
      <c r="E73" s="458">
        <f>C73-D73</f>
        <v>0</v>
      </c>
      <c r="F73" s="480"/>
    </row>
    <row r="74" spans="1:16" ht="78">
      <c r="A74" s="456" t="s">
        <v>714</v>
      </c>
      <c r="B74" s="457" t="s">
        <v>744</v>
      </c>
      <c r="C74" s="464">
        <f>C75+C77</f>
        <v>0</v>
      </c>
      <c r="D74" s="464">
        <f>D75+D77</f>
        <v>0</v>
      </c>
      <c r="E74" s="464">
        <f>E75+E77</f>
        <v>0</v>
      </c>
      <c r="F74" s="464">
        <f>F75+F77</f>
        <v>0</v>
      </c>
      <c r="G74" s="367"/>
      <c r="H74" s="367"/>
      <c r="I74" s="367"/>
      <c r="J74" s="367"/>
      <c r="K74" s="367"/>
      <c r="L74" s="367"/>
      <c r="M74" s="367"/>
      <c r="N74" s="367"/>
      <c r="O74" s="367"/>
      <c r="P74" s="367"/>
    </row>
    <row r="75" spans="1:6" ht="19.5">
      <c r="A75" s="456" t="s">
        <v>745</v>
      </c>
      <c r="B75" s="457" t="s">
        <v>746</v>
      </c>
      <c r="C75" s="451"/>
      <c r="D75" s="451"/>
      <c r="E75" s="458">
        <f>C75-D75</f>
        <v>0</v>
      </c>
      <c r="F75" s="451"/>
    </row>
    <row r="76" spans="1:6" ht="19.5">
      <c r="A76" s="456" t="s">
        <v>747</v>
      </c>
      <c r="B76" s="457" t="s">
        <v>748</v>
      </c>
      <c r="C76" s="475"/>
      <c r="D76" s="475"/>
      <c r="E76" s="458">
        <f>C76-D76</f>
        <v>0</v>
      </c>
      <c r="F76" s="475"/>
    </row>
    <row r="77" spans="1:6" ht="39">
      <c r="A77" s="456" t="s">
        <v>749</v>
      </c>
      <c r="B77" s="457" t="s">
        <v>750</v>
      </c>
      <c r="C77" s="451"/>
      <c r="D77" s="451"/>
      <c r="E77" s="458">
        <f>C77-D77</f>
        <v>0</v>
      </c>
      <c r="F77" s="451"/>
    </row>
    <row r="78" spans="1:6" ht="39">
      <c r="A78" s="456" t="s">
        <v>718</v>
      </c>
      <c r="B78" s="457" t="s">
        <v>751</v>
      </c>
      <c r="C78" s="475"/>
      <c r="D78" s="475"/>
      <c r="E78" s="458">
        <f>C78-D78</f>
        <v>0</v>
      </c>
      <c r="F78" s="475"/>
    </row>
    <row r="79" spans="1:16" ht="39">
      <c r="A79" s="456" t="s">
        <v>752</v>
      </c>
      <c r="B79" s="457" t="s">
        <v>753</v>
      </c>
      <c r="C79" s="464">
        <f>SUM(C80:C83)</f>
        <v>0</v>
      </c>
      <c r="D79" s="464">
        <f>SUM(D80:D83)</f>
        <v>0</v>
      </c>
      <c r="E79" s="464">
        <f>SUM(E80:E83)</f>
        <v>0</v>
      </c>
      <c r="F79" s="464">
        <f>SUM(F80:F83)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39">
      <c r="A80" s="456" t="s">
        <v>754</v>
      </c>
      <c r="B80" s="457" t="s">
        <v>755</v>
      </c>
      <c r="C80" s="451"/>
      <c r="D80" s="451"/>
      <c r="E80" s="458">
        <f>C80-D80</f>
        <v>0</v>
      </c>
      <c r="F80" s="451"/>
    </row>
    <row r="81" spans="1:6" ht="39">
      <c r="A81" s="456" t="s">
        <v>756</v>
      </c>
      <c r="B81" s="457" t="s">
        <v>757</v>
      </c>
      <c r="C81" s="451"/>
      <c r="D81" s="451"/>
      <c r="E81" s="458">
        <f>C81-D81</f>
        <v>0</v>
      </c>
      <c r="F81" s="451"/>
    </row>
    <row r="82" spans="1:6" ht="58.5">
      <c r="A82" s="456" t="s">
        <v>758</v>
      </c>
      <c r="B82" s="457" t="s">
        <v>759</v>
      </c>
      <c r="C82" s="451"/>
      <c r="D82" s="451"/>
      <c r="E82" s="458">
        <f>C82-D82</f>
        <v>0</v>
      </c>
      <c r="F82" s="451"/>
    </row>
    <row r="83" spans="1:6" ht="39">
      <c r="A83" s="456" t="s">
        <v>760</v>
      </c>
      <c r="B83" s="457" t="s">
        <v>761</v>
      </c>
      <c r="C83" s="451"/>
      <c r="D83" s="451"/>
      <c r="E83" s="458">
        <f>C83-D83</f>
        <v>0</v>
      </c>
      <c r="F83" s="451"/>
    </row>
    <row r="84" spans="1:16" ht="19.5">
      <c r="A84" s="456" t="s">
        <v>762</v>
      </c>
      <c r="B84" s="457" t="s">
        <v>763</v>
      </c>
      <c r="C84" s="455"/>
      <c r="D84" s="455"/>
      <c r="E84" s="455">
        <f>SUM(E85:E89)+E93</f>
        <v>0</v>
      </c>
      <c r="F84" s="455">
        <f>SUM(F85:F89)+F93</f>
        <v>0</v>
      </c>
      <c r="G84" s="367"/>
      <c r="H84" s="367"/>
      <c r="I84" s="367"/>
      <c r="J84" s="367"/>
      <c r="K84" s="367"/>
      <c r="L84" s="367"/>
      <c r="M84" s="367"/>
      <c r="N84" s="367"/>
      <c r="O84" s="367"/>
      <c r="P84" s="367"/>
    </row>
    <row r="85" spans="1:6" ht="39">
      <c r="A85" s="456" t="s">
        <v>764</v>
      </c>
      <c r="B85" s="457" t="s">
        <v>765</v>
      </c>
      <c r="C85" s="451"/>
      <c r="D85" s="451"/>
      <c r="E85" s="458">
        <f>C85-D85</f>
        <v>0</v>
      </c>
      <c r="F85" s="451"/>
    </row>
    <row r="86" spans="1:6" ht="39">
      <c r="A86" s="456" t="s">
        <v>766</v>
      </c>
      <c r="B86" s="457" t="s">
        <v>767</v>
      </c>
      <c r="C86" s="451">
        <v>141</v>
      </c>
      <c r="D86" s="451">
        <v>141</v>
      </c>
      <c r="E86" s="458">
        <f>C86-D86</f>
        <v>0</v>
      </c>
      <c r="F86" s="451"/>
    </row>
    <row r="87" spans="1:6" ht="39">
      <c r="A87" s="456" t="s">
        <v>768</v>
      </c>
      <c r="B87" s="457" t="s">
        <v>769</v>
      </c>
      <c r="C87" s="451"/>
      <c r="D87" s="451"/>
      <c r="E87" s="458">
        <f>C87-D87</f>
        <v>0</v>
      </c>
      <c r="F87" s="451"/>
    </row>
    <row r="88" spans="1:6" ht="19.5">
      <c r="A88" s="456" t="s">
        <v>770</v>
      </c>
      <c r="B88" s="457" t="s">
        <v>771</v>
      </c>
      <c r="C88" s="451">
        <v>26</v>
      </c>
      <c r="D88" s="451">
        <v>26</v>
      </c>
      <c r="E88" s="458">
        <f>C88-D88</f>
        <v>0</v>
      </c>
      <c r="F88" s="451"/>
    </row>
    <row r="89" spans="1:16" ht="19.5">
      <c r="A89" s="456" t="s">
        <v>772</v>
      </c>
      <c r="B89" s="457" t="s">
        <v>773</v>
      </c>
      <c r="C89" s="464"/>
      <c r="D89" s="464"/>
      <c r="E89" s="464"/>
      <c r="F89" s="464">
        <f>SUM(F90:F92)</f>
        <v>0</v>
      </c>
      <c r="G89" s="367"/>
      <c r="H89" s="367"/>
      <c r="I89" s="367"/>
      <c r="J89" s="367"/>
      <c r="K89" s="367"/>
      <c r="L89" s="367"/>
      <c r="M89" s="367"/>
      <c r="N89" s="367"/>
      <c r="O89" s="367"/>
      <c r="P89" s="367"/>
    </row>
    <row r="90" spans="1:6" ht="39">
      <c r="A90" s="456" t="s">
        <v>774</v>
      </c>
      <c r="B90" s="457" t="s">
        <v>775</v>
      </c>
      <c r="C90" s="451">
        <v>102</v>
      </c>
      <c r="D90" s="451">
        <v>102</v>
      </c>
      <c r="E90" s="458">
        <f>C90-D90</f>
        <v>0</v>
      </c>
      <c r="F90" s="451"/>
    </row>
    <row r="91" spans="1:6" ht="39">
      <c r="A91" s="456" t="s">
        <v>682</v>
      </c>
      <c r="B91" s="457" t="s">
        <v>776</v>
      </c>
      <c r="C91" s="451"/>
      <c r="D91" s="451"/>
      <c r="E91" s="458">
        <f>C91-D91</f>
        <v>0</v>
      </c>
      <c r="F91" s="451"/>
    </row>
    <row r="92" spans="1:6" ht="19.5">
      <c r="A92" s="456" t="s">
        <v>686</v>
      </c>
      <c r="B92" s="457" t="s">
        <v>777</v>
      </c>
      <c r="C92" s="451"/>
      <c r="D92" s="451"/>
      <c r="E92" s="458">
        <f>C92-D92</f>
        <v>0</v>
      </c>
      <c r="F92" s="451"/>
    </row>
    <row r="93" spans="1:6" ht="39">
      <c r="A93" s="456" t="s">
        <v>778</v>
      </c>
      <c r="B93" s="457" t="s">
        <v>779</v>
      </c>
      <c r="C93" s="451">
        <v>6</v>
      </c>
      <c r="D93" s="451">
        <v>6</v>
      </c>
      <c r="E93" s="458">
        <f>C93-D93</f>
        <v>0</v>
      </c>
      <c r="F93" s="451"/>
    </row>
    <row r="94" spans="1:6" ht="39">
      <c r="A94" s="456" t="s">
        <v>780</v>
      </c>
      <c r="B94" s="457" t="s">
        <v>781</v>
      </c>
      <c r="C94" s="451"/>
      <c r="D94" s="451"/>
      <c r="E94" s="458">
        <f>C94-D94</f>
        <v>0</v>
      </c>
      <c r="F94" s="480"/>
    </row>
    <row r="95" spans="1:16" ht="20.25">
      <c r="A95" s="459" t="s">
        <v>782</v>
      </c>
      <c r="B95" s="479" t="s">
        <v>783</v>
      </c>
      <c r="C95" s="455">
        <f>C86+C88+C90+C93+C94</f>
        <v>275</v>
      </c>
      <c r="D95" s="455">
        <v>275</v>
      </c>
      <c r="E95" s="455">
        <f>E84+E79+E74+E70+E94</f>
        <v>0</v>
      </c>
      <c r="F95" s="455">
        <f>F84+F79+F74+F70+F94</f>
        <v>0</v>
      </c>
      <c r="G95" s="367"/>
      <c r="H95" s="367"/>
      <c r="I95" s="367"/>
      <c r="J95" s="367"/>
      <c r="K95" s="367"/>
      <c r="L95" s="367"/>
      <c r="M95" s="367"/>
      <c r="N95" s="367"/>
      <c r="O95" s="367"/>
      <c r="P95" s="367"/>
    </row>
    <row r="96" spans="1:16" ht="39">
      <c r="A96" s="447" t="s">
        <v>784</v>
      </c>
      <c r="B96" s="454" t="s">
        <v>785</v>
      </c>
      <c r="C96" s="455">
        <v>275</v>
      </c>
      <c r="D96" s="455">
        <v>275</v>
      </c>
      <c r="E96" s="455">
        <f>E95+E67+E64</f>
        <v>0</v>
      </c>
      <c r="F96" s="455">
        <f>F95+F67+F64</f>
        <v>0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</row>
    <row r="97" spans="1:6" ht="19.5">
      <c r="A97" s="469"/>
      <c r="B97" s="481"/>
      <c r="C97" s="482"/>
      <c r="D97" s="482"/>
      <c r="E97" s="482"/>
      <c r="F97" s="483"/>
    </row>
    <row r="98" spans="1:27" ht="19.5">
      <c r="A98" s="465" t="s">
        <v>786</v>
      </c>
      <c r="B98" s="428"/>
      <c r="C98" s="482"/>
      <c r="D98" s="482"/>
      <c r="E98" s="482"/>
      <c r="F98" s="484" t="s">
        <v>539</v>
      </c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8"/>
      <c r="Z98" s="468"/>
      <c r="AA98" s="468"/>
    </row>
    <row r="99" spans="1:16" s="486" customFormat="1" ht="39">
      <c r="A99" s="443" t="s">
        <v>475</v>
      </c>
      <c r="B99" s="454" t="s">
        <v>476</v>
      </c>
      <c r="C99" s="443" t="s">
        <v>787</v>
      </c>
      <c r="D99" s="443" t="s">
        <v>788</v>
      </c>
      <c r="E99" s="443" t="s">
        <v>789</v>
      </c>
      <c r="F99" s="443" t="s">
        <v>790</v>
      </c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16" s="486" customFormat="1" ht="19.5">
      <c r="A100" s="443" t="s">
        <v>16</v>
      </c>
      <c r="B100" s="454" t="s">
        <v>17</v>
      </c>
      <c r="C100" s="443">
        <v>1</v>
      </c>
      <c r="D100" s="443">
        <v>2</v>
      </c>
      <c r="E100" s="443">
        <v>3</v>
      </c>
      <c r="F100" s="471">
        <v>4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4" ht="39">
      <c r="A101" s="456" t="s">
        <v>791</v>
      </c>
      <c r="B101" s="457" t="s">
        <v>792</v>
      </c>
      <c r="C101" s="451"/>
      <c r="D101" s="451"/>
      <c r="E101" s="451"/>
      <c r="F101" s="487">
        <f>C101+D101-E101</f>
        <v>0</v>
      </c>
      <c r="G101" s="367"/>
      <c r="H101" s="367"/>
      <c r="I101" s="367"/>
      <c r="J101" s="367"/>
      <c r="K101" s="367"/>
      <c r="L101" s="367"/>
      <c r="M101" s="367"/>
      <c r="N101" s="367"/>
    </row>
    <row r="102" spans="1:6" ht="39">
      <c r="A102" s="456" t="s">
        <v>793</v>
      </c>
      <c r="B102" s="457" t="s">
        <v>794</v>
      </c>
      <c r="C102" s="451"/>
      <c r="D102" s="451"/>
      <c r="E102" s="451"/>
      <c r="F102" s="487">
        <f>C102+D102-E102</f>
        <v>0</v>
      </c>
    </row>
    <row r="103" spans="1:6" ht="19.5">
      <c r="A103" s="456" t="s">
        <v>795</v>
      </c>
      <c r="B103" s="457" t="s">
        <v>796</v>
      </c>
      <c r="C103" s="451"/>
      <c r="D103" s="451"/>
      <c r="E103" s="451"/>
      <c r="F103" s="487">
        <f>C103+D103-E103</f>
        <v>0</v>
      </c>
    </row>
    <row r="104" spans="1:16" ht="20.25">
      <c r="A104" s="488" t="s">
        <v>797</v>
      </c>
      <c r="B104" s="454" t="s">
        <v>798</v>
      </c>
      <c r="C104" s="464">
        <f>SUM(C101:C103)</f>
        <v>0</v>
      </c>
      <c r="D104" s="464">
        <f>SUM(D101:D103)</f>
        <v>0</v>
      </c>
      <c r="E104" s="464">
        <f>SUM(E101:E103)</f>
        <v>0</v>
      </c>
      <c r="F104" s="464">
        <f>SUM(F101:F103)</f>
        <v>0</v>
      </c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</row>
    <row r="105" spans="1:27" ht="20.25">
      <c r="A105" s="489" t="s">
        <v>799</v>
      </c>
      <c r="B105" s="490"/>
      <c r="C105" s="465"/>
      <c r="D105" s="465"/>
      <c r="E105" s="465"/>
      <c r="F105" s="444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8"/>
      <c r="T105" s="468"/>
      <c r="U105" s="468"/>
      <c r="V105" s="468"/>
      <c r="W105" s="468"/>
      <c r="X105" s="468"/>
      <c r="Y105" s="468"/>
      <c r="Z105" s="468"/>
      <c r="AA105" s="468"/>
    </row>
    <row r="106" spans="1:27" ht="24" customHeight="1">
      <c r="A106" s="621" t="s">
        <v>800</v>
      </c>
      <c r="B106" s="621"/>
      <c r="C106" s="621"/>
      <c r="D106" s="621"/>
      <c r="E106" s="621"/>
      <c r="F106" s="621"/>
      <c r="G106" s="468"/>
      <c r="H106" s="468"/>
      <c r="I106" s="468"/>
      <c r="J106" s="468"/>
      <c r="K106" s="468"/>
      <c r="L106" s="468"/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8"/>
      <c r="X106" s="468"/>
      <c r="Y106" s="468"/>
      <c r="Z106" s="468"/>
      <c r="AA106" s="468"/>
    </row>
    <row r="107" spans="1:6" ht="19.5">
      <c r="A107" s="465"/>
      <c r="B107" s="466"/>
      <c r="C107" s="465"/>
      <c r="D107" s="465"/>
      <c r="E107" s="465"/>
      <c r="F107" s="444"/>
    </row>
    <row r="108" spans="1:6" ht="18" customHeight="1">
      <c r="A108" s="622" t="s">
        <v>801</v>
      </c>
      <c r="B108" s="622"/>
      <c r="C108" s="622" t="s">
        <v>391</v>
      </c>
      <c r="D108" s="622"/>
      <c r="E108" s="622"/>
      <c r="F108" s="622"/>
    </row>
    <row r="109" spans="1:6" ht="19.5">
      <c r="A109" s="491"/>
      <c r="B109" s="492"/>
      <c r="C109" s="491"/>
      <c r="D109" s="491"/>
      <c r="E109" s="491"/>
      <c r="F109" s="493"/>
    </row>
    <row r="110" spans="1:6" ht="23.25" customHeight="1">
      <c r="A110" s="491"/>
      <c r="B110" s="492"/>
      <c r="C110" s="622" t="s">
        <v>392</v>
      </c>
      <c r="D110" s="622"/>
      <c r="E110" s="622"/>
      <c r="F110" s="622"/>
    </row>
    <row r="111" spans="1:6" ht="19.5">
      <c r="A111" s="341"/>
      <c r="B111" s="494"/>
      <c r="C111" s="341"/>
      <c r="D111" s="341"/>
      <c r="E111" s="341"/>
      <c r="F111" s="341"/>
    </row>
    <row r="112" spans="1:6" ht="19.5">
      <c r="A112" s="341"/>
      <c r="B112" s="494"/>
      <c r="C112" s="341"/>
      <c r="D112" s="341"/>
      <c r="E112" s="341"/>
      <c r="F112" s="341"/>
    </row>
    <row r="113" spans="1:6" ht="19.5">
      <c r="A113" s="341"/>
      <c r="B113" s="494"/>
      <c r="C113" s="341"/>
      <c r="D113" s="341"/>
      <c r="E113" s="341"/>
      <c r="F113" s="341"/>
    </row>
    <row r="114" spans="1:6" ht="19.5">
      <c r="A114" s="341"/>
      <c r="B114" s="494"/>
      <c r="C114" s="341"/>
      <c r="D114" s="341"/>
      <c r="E114" s="341"/>
      <c r="F114" s="341"/>
    </row>
  </sheetData>
  <sheetProtection selectLockedCells="1" selectUnlockedCells="1"/>
  <mergeCells count="9">
    <mergeCell ref="A108:B108"/>
    <mergeCell ref="C108:F108"/>
    <mergeCell ref="C110:F110"/>
    <mergeCell ref="A1:E1"/>
    <mergeCell ref="B2:C2"/>
    <mergeCell ref="B3:C3"/>
    <mergeCell ref="D5:E5"/>
    <mergeCell ref="D46:E46"/>
    <mergeCell ref="A106:F10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 scale="48" r:id="rId1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367" customWidth="1"/>
    <col min="2" max="2" width="11.375" style="495" customWidth="1"/>
    <col min="3" max="3" width="12.875" style="367" customWidth="1"/>
    <col min="4" max="4" width="12.75390625" style="367" customWidth="1"/>
    <col min="5" max="5" width="12.875" style="367" customWidth="1"/>
    <col min="6" max="6" width="11.375" style="367" customWidth="1"/>
    <col min="7" max="7" width="12.375" style="367" customWidth="1"/>
    <col min="8" max="8" width="14.125" style="367" customWidth="1"/>
    <col min="9" max="9" width="14.00390625" style="367" customWidth="1"/>
    <col min="10" max="16384" width="10.75390625" style="367" customWidth="1"/>
  </cols>
  <sheetData>
    <row r="1" spans="1:9" ht="19.5">
      <c r="A1" s="496"/>
      <c r="B1" s="497"/>
      <c r="C1" s="496"/>
      <c r="D1" s="496"/>
      <c r="E1" s="496"/>
      <c r="F1" s="496"/>
      <c r="G1" s="496"/>
      <c r="H1" s="496"/>
      <c r="I1" s="496"/>
    </row>
    <row r="2" spans="1:9" ht="39">
      <c r="A2" s="496"/>
      <c r="B2" s="497"/>
      <c r="C2" s="498"/>
      <c r="D2" s="499"/>
      <c r="E2" s="498" t="s">
        <v>802</v>
      </c>
      <c r="F2" s="498"/>
      <c r="G2" s="498"/>
      <c r="H2" s="496"/>
      <c r="I2" s="496"/>
    </row>
    <row r="3" spans="1:9" ht="12" customHeight="1">
      <c r="A3" s="496"/>
      <c r="B3" s="497"/>
      <c r="C3" s="623" t="s">
        <v>803</v>
      </c>
      <c r="D3" s="623"/>
      <c r="E3" s="623"/>
      <c r="F3" s="623"/>
      <c r="G3" s="623"/>
      <c r="H3" s="496"/>
      <c r="I3" s="496"/>
    </row>
    <row r="4" spans="1:9" ht="15" customHeight="1">
      <c r="A4" s="500" t="s">
        <v>394</v>
      </c>
      <c r="B4" s="624" t="str">
        <f>'справка №1-БАЛАНС'!E3</f>
        <v>"ВЕРЕЯ ТУР" АД - Ст.Загора</v>
      </c>
      <c r="C4" s="624"/>
      <c r="D4" s="624"/>
      <c r="E4" s="624"/>
      <c r="F4" s="624"/>
      <c r="G4" s="625" t="s">
        <v>3</v>
      </c>
      <c r="H4" s="625"/>
      <c r="I4" s="343">
        <f>'справка №1-БАЛАНС'!H3</f>
        <v>833067523</v>
      </c>
    </row>
    <row r="5" spans="1:9" ht="15" customHeight="1">
      <c r="A5" s="350" t="s">
        <v>281</v>
      </c>
      <c r="B5" s="610">
        <f>'справка №1-БАЛАНС'!E5</f>
        <v>43100</v>
      </c>
      <c r="C5" s="610"/>
      <c r="D5" s="610"/>
      <c r="E5" s="610"/>
      <c r="F5" s="610"/>
      <c r="G5" s="626" t="s">
        <v>6</v>
      </c>
      <c r="H5" s="626"/>
      <c r="I5" s="343">
        <f>'справка №1-БАЛАНС'!H4</f>
        <v>680</v>
      </c>
    </row>
    <row r="6" spans="1:9" ht="39">
      <c r="A6" s="350"/>
      <c r="B6" s="501"/>
      <c r="C6" s="346"/>
      <c r="D6" s="346"/>
      <c r="E6" s="346"/>
      <c r="F6" s="346"/>
      <c r="G6" s="346"/>
      <c r="H6" s="346"/>
      <c r="I6" s="350" t="s">
        <v>804</v>
      </c>
    </row>
    <row r="7" spans="1:9" s="505" customFormat="1" ht="12" customHeight="1">
      <c r="A7" s="502" t="s">
        <v>475</v>
      </c>
      <c r="B7" s="503"/>
      <c r="C7" s="627" t="s">
        <v>805</v>
      </c>
      <c r="D7" s="627"/>
      <c r="E7" s="627"/>
      <c r="F7" s="627" t="s">
        <v>806</v>
      </c>
      <c r="G7" s="627"/>
      <c r="H7" s="627"/>
      <c r="I7" s="627"/>
    </row>
    <row r="8" spans="1:9" s="505" customFormat="1" ht="38.25" customHeight="1">
      <c r="A8" s="502"/>
      <c r="B8" s="506" t="s">
        <v>10</v>
      </c>
      <c r="C8" s="507" t="s">
        <v>807</v>
      </c>
      <c r="D8" s="507" t="s">
        <v>808</v>
      </c>
      <c r="E8" s="507" t="s">
        <v>809</v>
      </c>
      <c r="F8" s="508" t="s">
        <v>810</v>
      </c>
      <c r="G8" s="628" t="s">
        <v>811</v>
      </c>
      <c r="H8" s="628"/>
      <c r="I8" s="509" t="s">
        <v>812</v>
      </c>
    </row>
    <row r="9" spans="1:9" s="505" customFormat="1" ht="15.75" customHeight="1">
      <c r="A9" s="502"/>
      <c r="B9" s="510"/>
      <c r="C9" s="511"/>
      <c r="D9" s="511"/>
      <c r="E9" s="511"/>
      <c r="F9" s="508"/>
      <c r="G9" s="504" t="s">
        <v>550</v>
      </c>
      <c r="H9" s="504" t="s">
        <v>551</v>
      </c>
      <c r="I9" s="509"/>
    </row>
    <row r="10" spans="1:9" s="515" customFormat="1" ht="19.5">
      <c r="A10" s="512" t="s">
        <v>16</v>
      </c>
      <c r="B10" s="513" t="s">
        <v>17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39">
      <c r="A11" s="516" t="s">
        <v>813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9.5">
      <c r="A12" s="518" t="s">
        <v>814</v>
      </c>
      <c r="B12" s="519" t="s">
        <v>815</v>
      </c>
      <c r="C12" s="520"/>
      <c r="D12" s="366"/>
      <c r="E12" s="366"/>
      <c r="F12" s="366"/>
      <c r="G12" s="366"/>
      <c r="H12" s="366"/>
      <c r="I12" s="521">
        <f aca="true" t="shared" si="0" ref="I12:I17">F12+G12-H12</f>
        <v>0</v>
      </c>
    </row>
    <row r="13" spans="1:9" s="515" customFormat="1" ht="19.5">
      <c r="A13" s="518" t="s">
        <v>816</v>
      </c>
      <c r="B13" s="519" t="s">
        <v>817</v>
      </c>
      <c r="C13" s="522"/>
      <c r="D13" s="366"/>
      <c r="E13" s="366"/>
      <c r="F13" s="366"/>
      <c r="G13" s="366"/>
      <c r="H13" s="366"/>
      <c r="I13" s="521">
        <f t="shared" si="0"/>
        <v>0</v>
      </c>
    </row>
    <row r="14" spans="1:9" s="515" customFormat="1" ht="39">
      <c r="A14" s="518" t="s">
        <v>614</v>
      </c>
      <c r="B14" s="519" t="s">
        <v>818</v>
      </c>
      <c r="C14" s="523"/>
      <c r="D14" s="524"/>
      <c r="E14" s="524"/>
      <c r="F14" s="524"/>
      <c r="G14" s="524"/>
      <c r="H14" s="524"/>
      <c r="I14" s="521">
        <f t="shared" si="0"/>
        <v>0</v>
      </c>
    </row>
    <row r="15" spans="1:9" s="515" customFormat="1" ht="19.5">
      <c r="A15" s="518" t="s">
        <v>819</v>
      </c>
      <c r="B15" s="519" t="s">
        <v>820</v>
      </c>
      <c r="C15" s="366"/>
      <c r="D15" s="366"/>
      <c r="E15" s="366"/>
      <c r="F15" s="366"/>
      <c r="G15" s="366"/>
      <c r="H15" s="366"/>
      <c r="I15" s="521">
        <f t="shared" si="0"/>
        <v>0</v>
      </c>
    </row>
    <row r="16" spans="1:9" s="515" customFormat="1" ht="19.5">
      <c r="A16" s="518" t="s">
        <v>80</v>
      </c>
      <c r="B16" s="519" t="s">
        <v>821</v>
      </c>
      <c r="C16" s="366"/>
      <c r="D16" s="366"/>
      <c r="E16" s="366"/>
      <c r="F16" s="366"/>
      <c r="G16" s="366"/>
      <c r="H16" s="366"/>
      <c r="I16" s="521">
        <f t="shared" si="0"/>
        <v>0</v>
      </c>
    </row>
    <row r="17" spans="1:9" s="515" customFormat="1" ht="20.25">
      <c r="A17" s="525" t="s">
        <v>582</v>
      </c>
      <c r="B17" s="526" t="s">
        <v>822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1">
        <f t="shared" si="0"/>
        <v>0</v>
      </c>
    </row>
    <row r="18" spans="1:9" s="515" customFormat="1" ht="39">
      <c r="A18" s="516" t="s">
        <v>823</v>
      </c>
      <c r="B18" s="527"/>
      <c r="C18" s="521"/>
      <c r="D18" s="521"/>
      <c r="E18" s="521"/>
      <c r="F18" s="521"/>
      <c r="G18" s="521"/>
      <c r="H18" s="521"/>
      <c r="I18" s="521"/>
    </row>
    <row r="19" spans="1:16" s="515" customFormat="1" ht="19.5">
      <c r="A19" s="518" t="s">
        <v>814</v>
      </c>
      <c r="B19" s="519" t="s">
        <v>824</v>
      </c>
      <c r="C19" s="366"/>
      <c r="D19" s="366"/>
      <c r="E19" s="366"/>
      <c r="F19" s="366"/>
      <c r="G19" s="366"/>
      <c r="H19" s="366"/>
      <c r="I19" s="521">
        <f aca="true" t="shared" si="2" ref="I19:I26">F19+G19-H19</f>
        <v>0</v>
      </c>
      <c r="J19" s="528"/>
      <c r="K19" s="528"/>
      <c r="L19" s="528"/>
      <c r="M19" s="528"/>
      <c r="N19" s="528"/>
      <c r="O19" s="528"/>
      <c r="P19" s="528"/>
    </row>
    <row r="20" spans="1:16" s="515" customFormat="1" ht="19.5">
      <c r="A20" s="518" t="s">
        <v>825</v>
      </c>
      <c r="B20" s="519" t="s">
        <v>826</v>
      </c>
      <c r="C20" s="366"/>
      <c r="D20" s="366"/>
      <c r="E20" s="366"/>
      <c r="F20" s="366"/>
      <c r="G20" s="366"/>
      <c r="H20" s="366"/>
      <c r="I20" s="521">
        <f t="shared" si="2"/>
        <v>0</v>
      </c>
      <c r="J20" s="528"/>
      <c r="K20" s="528"/>
      <c r="L20" s="528"/>
      <c r="M20" s="528"/>
      <c r="N20" s="528"/>
      <c r="O20" s="528"/>
      <c r="P20" s="528"/>
    </row>
    <row r="21" spans="1:16" s="515" customFormat="1" ht="19.5">
      <c r="A21" s="518" t="s">
        <v>827</v>
      </c>
      <c r="B21" s="519" t="s">
        <v>828</v>
      </c>
      <c r="C21" s="366"/>
      <c r="D21" s="366"/>
      <c r="E21" s="366"/>
      <c r="F21" s="366"/>
      <c r="G21" s="366"/>
      <c r="H21" s="366"/>
      <c r="I21" s="521">
        <f t="shared" si="2"/>
        <v>0</v>
      </c>
      <c r="J21" s="528"/>
      <c r="K21" s="528"/>
      <c r="L21" s="528"/>
      <c r="M21" s="528"/>
      <c r="N21" s="528"/>
      <c r="O21" s="528"/>
      <c r="P21" s="528"/>
    </row>
    <row r="22" spans="1:16" s="515" customFormat="1" ht="19.5">
      <c r="A22" s="518" t="s">
        <v>829</v>
      </c>
      <c r="B22" s="519" t="s">
        <v>830</v>
      </c>
      <c r="C22" s="366"/>
      <c r="D22" s="366"/>
      <c r="E22" s="366"/>
      <c r="F22" s="529"/>
      <c r="G22" s="366"/>
      <c r="H22" s="366"/>
      <c r="I22" s="521">
        <f t="shared" si="2"/>
        <v>0</v>
      </c>
      <c r="J22" s="528"/>
      <c r="K22" s="528"/>
      <c r="L22" s="528"/>
      <c r="M22" s="528"/>
      <c r="N22" s="528"/>
      <c r="O22" s="528"/>
      <c r="P22" s="528"/>
    </row>
    <row r="23" spans="1:16" s="515" customFormat="1" ht="19.5">
      <c r="A23" s="518" t="s">
        <v>831</v>
      </c>
      <c r="B23" s="519" t="s">
        <v>832</v>
      </c>
      <c r="C23" s="366"/>
      <c r="D23" s="366"/>
      <c r="E23" s="366"/>
      <c r="F23" s="366"/>
      <c r="G23" s="366"/>
      <c r="H23" s="366"/>
      <c r="I23" s="521">
        <f t="shared" si="2"/>
        <v>0</v>
      </c>
      <c r="J23" s="528"/>
      <c r="K23" s="528"/>
      <c r="L23" s="528"/>
      <c r="M23" s="528"/>
      <c r="N23" s="528"/>
      <c r="O23" s="528"/>
      <c r="P23" s="528"/>
    </row>
    <row r="24" spans="1:16" s="515" customFormat="1" ht="39">
      <c r="A24" s="518" t="s">
        <v>833</v>
      </c>
      <c r="B24" s="519" t="s">
        <v>834</v>
      </c>
      <c r="C24" s="366"/>
      <c r="D24" s="366"/>
      <c r="E24" s="366"/>
      <c r="F24" s="366"/>
      <c r="G24" s="366"/>
      <c r="H24" s="366"/>
      <c r="I24" s="521">
        <f t="shared" si="2"/>
        <v>0</v>
      </c>
      <c r="J24" s="528"/>
      <c r="K24" s="528"/>
      <c r="L24" s="528"/>
      <c r="M24" s="528"/>
      <c r="N24" s="528"/>
      <c r="O24" s="528"/>
      <c r="P24" s="528"/>
    </row>
    <row r="25" spans="1:16" s="515" customFormat="1" ht="19.5">
      <c r="A25" s="530" t="s">
        <v>835</v>
      </c>
      <c r="B25" s="531" t="s">
        <v>836</v>
      </c>
      <c r="C25" s="366"/>
      <c r="D25" s="366"/>
      <c r="E25" s="366"/>
      <c r="F25" s="366"/>
      <c r="G25" s="366"/>
      <c r="H25" s="366"/>
      <c r="I25" s="521">
        <f t="shared" si="2"/>
        <v>0</v>
      </c>
      <c r="J25" s="528"/>
      <c r="K25" s="528"/>
      <c r="L25" s="528"/>
      <c r="M25" s="528"/>
      <c r="N25" s="528"/>
      <c r="O25" s="528"/>
      <c r="P25" s="528"/>
    </row>
    <row r="26" spans="1:16" s="515" customFormat="1" ht="20.25">
      <c r="A26" s="525" t="s">
        <v>837</v>
      </c>
      <c r="B26" s="526" t="s">
        <v>838</v>
      </c>
      <c r="C26" s="512">
        <f aca="true" t="shared" si="3" ref="C26:H26">SUM(C19:C25)</f>
        <v>0</v>
      </c>
      <c r="D26" s="512">
        <f t="shared" si="3"/>
        <v>0</v>
      </c>
      <c r="E26" s="512">
        <f t="shared" si="3"/>
        <v>0</v>
      </c>
      <c r="F26" s="512">
        <f t="shared" si="3"/>
        <v>0</v>
      </c>
      <c r="G26" s="512">
        <f t="shared" si="3"/>
        <v>0</v>
      </c>
      <c r="H26" s="512">
        <f t="shared" si="3"/>
        <v>0</v>
      </c>
      <c r="I26" s="521">
        <f t="shared" si="2"/>
        <v>0</v>
      </c>
      <c r="J26" s="528"/>
      <c r="K26" s="528"/>
      <c r="L26" s="528"/>
      <c r="M26" s="528"/>
      <c r="N26" s="528"/>
      <c r="O26" s="528"/>
      <c r="P26" s="528"/>
    </row>
    <row r="27" spans="1:16" s="515" customFormat="1" ht="19.5">
      <c r="A27" s="532"/>
      <c r="B27" s="533"/>
      <c r="C27" s="534"/>
      <c r="D27" s="535"/>
      <c r="E27" s="535"/>
      <c r="F27" s="535"/>
      <c r="G27" s="535"/>
      <c r="H27" s="535"/>
      <c r="I27" s="535"/>
      <c r="J27" s="528"/>
      <c r="K27" s="528"/>
      <c r="L27" s="528"/>
      <c r="M27" s="528"/>
      <c r="N27" s="528"/>
      <c r="O27" s="528"/>
      <c r="P27" s="528"/>
    </row>
    <row r="28" spans="1:9" s="515" customFormat="1" ht="27" customHeight="1">
      <c r="A28" s="629" t="s">
        <v>839</v>
      </c>
      <c r="B28" s="629"/>
      <c r="C28" s="629"/>
      <c r="D28" s="629"/>
      <c r="E28" s="629"/>
      <c r="F28" s="629"/>
      <c r="G28" s="629"/>
      <c r="H28" s="629"/>
      <c r="I28" s="629"/>
    </row>
    <row r="29" spans="1:9" s="515" customFormat="1" ht="19.5">
      <c r="A29" s="496"/>
      <c r="B29" s="497"/>
      <c r="C29" s="496"/>
      <c r="D29" s="536"/>
      <c r="E29" s="536"/>
      <c r="F29" s="536"/>
      <c r="G29" s="536"/>
      <c r="H29" s="536"/>
      <c r="I29" s="536"/>
    </row>
    <row r="30" spans="1:10" s="515" customFormat="1" ht="30.75" customHeight="1">
      <c r="A30" s="622" t="s">
        <v>801</v>
      </c>
      <c r="B30" s="622"/>
      <c r="C30" s="537"/>
      <c r="D30" s="538" t="s">
        <v>840</v>
      </c>
      <c r="E30" s="630"/>
      <c r="F30" s="630"/>
      <c r="G30" s="630"/>
      <c r="H30" s="539" t="s">
        <v>392</v>
      </c>
      <c r="I30" s="630"/>
      <c r="J30" s="630"/>
    </row>
    <row r="31" spans="1:9" s="515" customFormat="1" ht="19.5">
      <c r="A31" s="341"/>
      <c r="B31" s="494"/>
      <c r="C31" s="341"/>
      <c r="D31" s="431"/>
      <c r="E31" s="431"/>
      <c r="F31" s="431"/>
      <c r="G31" s="431"/>
      <c r="H31" s="431"/>
      <c r="I31" s="431"/>
    </row>
    <row r="32" spans="1:9" s="515" customFormat="1" ht="19.5">
      <c r="A32" s="341"/>
      <c r="B32" s="494"/>
      <c r="C32" s="341"/>
      <c r="D32" s="431"/>
      <c r="E32" s="431"/>
      <c r="F32" s="431"/>
      <c r="G32" s="431"/>
      <c r="H32" s="431"/>
      <c r="I32" s="431"/>
    </row>
    <row r="33" spans="1:9" s="515" customFormat="1" ht="19.5">
      <c r="A33" s="367"/>
      <c r="B33" s="495"/>
      <c r="C33" s="367"/>
      <c r="D33" s="540"/>
      <c r="E33" s="540"/>
      <c r="F33" s="540"/>
      <c r="G33" s="540"/>
      <c r="H33" s="540"/>
      <c r="I33" s="540"/>
    </row>
    <row r="34" spans="1:9" s="515" customFormat="1" ht="19.5">
      <c r="A34" s="367"/>
      <c r="B34" s="495"/>
      <c r="C34" s="367"/>
      <c r="D34" s="540"/>
      <c r="E34" s="540"/>
      <c r="F34" s="540"/>
      <c r="G34" s="540"/>
      <c r="H34" s="540"/>
      <c r="I34" s="540"/>
    </row>
    <row r="35" spans="1:9" s="515" customFormat="1" ht="19.5">
      <c r="A35" s="367"/>
      <c r="B35" s="495"/>
      <c r="C35" s="367"/>
      <c r="D35" s="540"/>
      <c r="E35" s="540"/>
      <c r="F35" s="540"/>
      <c r="G35" s="540"/>
      <c r="H35" s="540"/>
      <c r="I35" s="540"/>
    </row>
    <row r="36" spans="1:9" s="515" customFormat="1" ht="19.5">
      <c r="A36" s="367"/>
      <c r="B36" s="495"/>
      <c r="C36" s="367"/>
      <c r="D36" s="540"/>
      <c r="E36" s="540"/>
      <c r="F36" s="540"/>
      <c r="G36" s="540"/>
      <c r="H36" s="540"/>
      <c r="I36" s="540"/>
    </row>
    <row r="37" spans="1:9" s="515" customFormat="1" ht="19.5">
      <c r="A37" s="367"/>
      <c r="B37" s="495"/>
      <c r="C37" s="367"/>
      <c r="D37" s="540"/>
      <c r="E37" s="540"/>
      <c r="F37" s="540"/>
      <c r="G37" s="540"/>
      <c r="H37" s="540"/>
      <c r="I37" s="540"/>
    </row>
    <row r="38" spans="1:9" s="515" customFormat="1" ht="19.5">
      <c r="A38" s="367"/>
      <c r="B38" s="495"/>
      <c r="C38" s="367"/>
      <c r="D38" s="540"/>
      <c r="E38" s="540"/>
      <c r="F38" s="540"/>
      <c r="G38" s="540"/>
      <c r="H38" s="540"/>
      <c r="I38" s="540"/>
    </row>
    <row r="39" spans="1:9" s="515" customFormat="1" ht="19.5">
      <c r="A39" s="367"/>
      <c r="B39" s="495"/>
      <c r="C39" s="367"/>
      <c r="D39" s="540"/>
      <c r="E39" s="540"/>
      <c r="F39" s="540"/>
      <c r="G39" s="540"/>
      <c r="H39" s="540"/>
      <c r="I39" s="540"/>
    </row>
    <row r="40" spans="1:9" s="515" customFormat="1" ht="19.5">
      <c r="A40" s="367"/>
      <c r="B40" s="495"/>
      <c r="C40" s="367"/>
      <c r="D40" s="540"/>
      <c r="E40" s="540"/>
      <c r="F40" s="540"/>
      <c r="G40" s="540"/>
      <c r="H40" s="540"/>
      <c r="I40" s="540"/>
    </row>
    <row r="41" spans="1:9" s="515" customFormat="1" ht="19.5">
      <c r="A41" s="367"/>
      <c r="B41" s="495"/>
      <c r="C41" s="367"/>
      <c r="D41" s="540"/>
      <c r="E41" s="540"/>
      <c r="F41" s="540"/>
      <c r="G41" s="540"/>
      <c r="H41" s="540"/>
      <c r="I41" s="540"/>
    </row>
    <row r="42" spans="1:9" s="515" customFormat="1" ht="19.5">
      <c r="A42" s="367"/>
      <c r="B42" s="495"/>
      <c r="C42" s="367"/>
      <c r="D42" s="540"/>
      <c r="E42" s="540"/>
      <c r="F42" s="540"/>
      <c r="G42" s="540"/>
      <c r="H42" s="540"/>
      <c r="I42" s="540"/>
    </row>
    <row r="43" spans="1:9" s="515" customFormat="1" ht="19.5">
      <c r="A43" s="367"/>
      <c r="B43" s="495"/>
      <c r="C43" s="367"/>
      <c r="D43" s="540"/>
      <c r="E43" s="540"/>
      <c r="F43" s="540"/>
      <c r="G43" s="540"/>
      <c r="H43" s="540"/>
      <c r="I43" s="540"/>
    </row>
    <row r="44" spans="1:9" s="515" customFormat="1" ht="19.5">
      <c r="A44" s="367"/>
      <c r="B44" s="495"/>
      <c r="C44" s="367"/>
      <c r="D44" s="540"/>
      <c r="E44" s="540"/>
      <c r="F44" s="540"/>
      <c r="G44" s="540"/>
      <c r="H44" s="540"/>
      <c r="I44" s="540"/>
    </row>
    <row r="45" spans="1:9" s="515" customFormat="1" ht="19.5">
      <c r="A45" s="367"/>
      <c r="B45" s="495"/>
      <c r="C45" s="367"/>
      <c r="D45" s="540"/>
      <c r="E45" s="540"/>
      <c r="F45" s="540"/>
      <c r="G45" s="540"/>
      <c r="H45" s="540"/>
      <c r="I45" s="540"/>
    </row>
    <row r="46" spans="1:9" s="515" customFormat="1" ht="19.5">
      <c r="A46" s="367"/>
      <c r="B46" s="495"/>
      <c r="C46" s="367"/>
      <c r="D46" s="540"/>
      <c r="E46" s="540"/>
      <c r="F46" s="540"/>
      <c r="G46" s="540"/>
      <c r="H46" s="540"/>
      <c r="I46" s="540"/>
    </row>
    <row r="47" spans="1:9" s="515" customFormat="1" ht="19.5">
      <c r="A47" s="367"/>
      <c r="B47" s="495"/>
      <c r="C47" s="367"/>
      <c r="D47" s="540"/>
      <c r="E47" s="540"/>
      <c r="F47" s="540"/>
      <c r="G47" s="540"/>
      <c r="H47" s="540"/>
      <c r="I47" s="540"/>
    </row>
    <row r="48" spans="1:9" s="515" customFormat="1" ht="19.5">
      <c r="A48" s="367"/>
      <c r="B48" s="495"/>
      <c r="C48" s="367"/>
      <c r="D48" s="540"/>
      <c r="E48" s="540"/>
      <c r="F48" s="540"/>
      <c r="G48" s="540"/>
      <c r="H48" s="540"/>
      <c r="I48" s="540"/>
    </row>
    <row r="49" spans="1:9" s="515" customFormat="1" ht="19.5">
      <c r="A49" s="367"/>
      <c r="B49" s="495"/>
      <c r="C49" s="367"/>
      <c r="D49" s="540"/>
      <c r="E49" s="540"/>
      <c r="F49" s="540"/>
      <c r="G49" s="540"/>
      <c r="H49" s="540"/>
      <c r="I49" s="540"/>
    </row>
    <row r="50" spans="1:9" s="515" customFormat="1" ht="19.5">
      <c r="A50" s="367"/>
      <c r="B50" s="495"/>
      <c r="C50" s="367"/>
      <c r="D50" s="540"/>
      <c r="E50" s="540"/>
      <c r="F50" s="540"/>
      <c r="G50" s="540"/>
      <c r="H50" s="540"/>
      <c r="I50" s="540"/>
    </row>
    <row r="51" spans="1:9" s="515" customFormat="1" ht="19.5">
      <c r="A51" s="367"/>
      <c r="B51" s="495"/>
      <c r="C51" s="367"/>
      <c r="D51" s="540"/>
      <c r="E51" s="540"/>
      <c r="F51" s="540"/>
      <c r="G51" s="540"/>
      <c r="H51" s="540"/>
      <c r="I51" s="540"/>
    </row>
    <row r="52" spans="1:9" s="515" customFormat="1" ht="19.5">
      <c r="A52" s="367"/>
      <c r="B52" s="495"/>
      <c r="C52" s="367"/>
      <c r="D52" s="540"/>
      <c r="E52" s="540"/>
      <c r="F52" s="540"/>
      <c r="G52" s="540"/>
      <c r="H52" s="540"/>
      <c r="I52" s="540"/>
    </row>
    <row r="53" spans="1:9" s="515" customFormat="1" ht="19.5">
      <c r="A53" s="367"/>
      <c r="B53" s="495"/>
      <c r="C53" s="367"/>
      <c r="D53" s="540"/>
      <c r="E53" s="540"/>
      <c r="F53" s="540"/>
      <c r="G53" s="540"/>
      <c r="H53" s="540"/>
      <c r="I53" s="540"/>
    </row>
    <row r="54" spans="1:9" s="515" customFormat="1" ht="19.5">
      <c r="A54" s="367"/>
      <c r="B54" s="495"/>
      <c r="C54" s="367"/>
      <c r="D54" s="540"/>
      <c r="E54" s="540"/>
      <c r="F54" s="540"/>
      <c r="G54" s="540"/>
      <c r="H54" s="540"/>
      <c r="I54" s="540"/>
    </row>
    <row r="55" spans="1:9" s="515" customFormat="1" ht="19.5">
      <c r="A55" s="367"/>
      <c r="B55" s="495"/>
      <c r="C55" s="367"/>
      <c r="D55" s="540"/>
      <c r="E55" s="540"/>
      <c r="F55" s="540"/>
      <c r="G55" s="540"/>
      <c r="H55" s="540"/>
      <c r="I55" s="540"/>
    </row>
    <row r="56" spans="1:9" s="515" customFormat="1" ht="19.5">
      <c r="A56" s="367"/>
      <c r="B56" s="495"/>
      <c r="C56" s="367"/>
      <c r="D56" s="540"/>
      <c r="E56" s="540"/>
      <c r="F56" s="540"/>
      <c r="G56" s="540"/>
      <c r="H56" s="540"/>
      <c r="I56" s="540"/>
    </row>
    <row r="57" spans="1:9" s="515" customFormat="1" ht="19.5">
      <c r="A57" s="367"/>
      <c r="B57" s="495"/>
      <c r="C57" s="367"/>
      <c r="D57" s="540"/>
      <c r="E57" s="540"/>
      <c r="F57" s="540"/>
      <c r="G57" s="540"/>
      <c r="H57" s="540"/>
      <c r="I57" s="540"/>
    </row>
    <row r="58" spans="1:9" s="515" customFormat="1" ht="19.5">
      <c r="A58" s="367"/>
      <c r="B58" s="495"/>
      <c r="C58" s="367"/>
      <c r="D58" s="540"/>
      <c r="E58" s="540"/>
      <c r="F58" s="540"/>
      <c r="G58" s="540"/>
      <c r="H58" s="540"/>
      <c r="I58" s="540"/>
    </row>
    <row r="59" spans="1:9" s="515" customFormat="1" ht="19.5">
      <c r="A59" s="367"/>
      <c r="B59" s="495"/>
      <c r="C59" s="367"/>
      <c r="D59" s="540"/>
      <c r="E59" s="540"/>
      <c r="F59" s="540"/>
      <c r="G59" s="540"/>
      <c r="H59" s="540"/>
      <c r="I59" s="540"/>
    </row>
    <row r="60" spans="1:9" s="515" customFormat="1" ht="19.5">
      <c r="A60" s="367"/>
      <c r="B60" s="495"/>
      <c r="C60" s="367"/>
      <c r="D60" s="540"/>
      <c r="E60" s="540"/>
      <c r="F60" s="540"/>
      <c r="G60" s="540"/>
      <c r="H60" s="540"/>
      <c r="I60" s="540"/>
    </row>
    <row r="61" spans="1:9" s="515" customFormat="1" ht="19.5">
      <c r="A61" s="367"/>
      <c r="B61" s="495"/>
      <c r="C61" s="367"/>
      <c r="D61" s="540"/>
      <c r="E61" s="540"/>
      <c r="F61" s="540"/>
      <c r="G61" s="540"/>
      <c r="H61" s="540"/>
      <c r="I61" s="540"/>
    </row>
    <row r="62" spans="1:9" s="515" customFormat="1" ht="19.5">
      <c r="A62" s="367"/>
      <c r="B62" s="495"/>
      <c r="C62" s="367"/>
      <c r="D62" s="540"/>
      <c r="E62" s="540"/>
      <c r="F62" s="540"/>
      <c r="G62" s="540"/>
      <c r="H62" s="540"/>
      <c r="I62" s="540"/>
    </row>
    <row r="63" spans="1:9" s="515" customFormat="1" ht="19.5">
      <c r="A63" s="367"/>
      <c r="B63" s="495"/>
      <c r="C63" s="367"/>
      <c r="D63" s="540"/>
      <c r="E63" s="540"/>
      <c r="F63" s="540"/>
      <c r="G63" s="540"/>
      <c r="H63" s="540"/>
      <c r="I63" s="540"/>
    </row>
    <row r="64" spans="1:9" s="515" customFormat="1" ht="19.5">
      <c r="A64" s="367"/>
      <c r="B64" s="495"/>
      <c r="C64" s="367"/>
      <c r="D64" s="540"/>
      <c r="E64" s="540"/>
      <c r="F64" s="540"/>
      <c r="G64" s="540"/>
      <c r="H64" s="540"/>
      <c r="I64" s="540"/>
    </row>
    <row r="65" spans="1:9" s="515" customFormat="1" ht="19.5">
      <c r="A65" s="367"/>
      <c r="B65" s="495"/>
      <c r="C65" s="367"/>
      <c r="D65" s="540"/>
      <c r="E65" s="540"/>
      <c r="F65" s="540"/>
      <c r="G65" s="540"/>
      <c r="H65" s="540"/>
      <c r="I65" s="540"/>
    </row>
    <row r="66" spans="1:9" s="515" customFormat="1" ht="19.5">
      <c r="A66" s="367"/>
      <c r="B66" s="495"/>
      <c r="C66" s="367"/>
      <c r="D66" s="540"/>
      <c r="E66" s="540"/>
      <c r="F66" s="540"/>
      <c r="G66" s="540"/>
      <c r="H66" s="540"/>
      <c r="I66" s="540"/>
    </row>
    <row r="67" spans="1:9" s="515" customFormat="1" ht="19.5">
      <c r="A67" s="367"/>
      <c r="B67" s="495"/>
      <c r="C67" s="367"/>
      <c r="D67" s="540"/>
      <c r="E67" s="540"/>
      <c r="F67" s="540"/>
      <c r="G67" s="540"/>
      <c r="H67" s="540"/>
      <c r="I67" s="540"/>
    </row>
    <row r="68" spans="1:9" s="515" customFormat="1" ht="19.5">
      <c r="A68" s="367"/>
      <c r="B68" s="495"/>
      <c r="C68" s="367"/>
      <c r="D68" s="540"/>
      <c r="E68" s="540"/>
      <c r="F68" s="540"/>
      <c r="G68" s="540"/>
      <c r="H68" s="540"/>
      <c r="I68" s="540"/>
    </row>
    <row r="69" spans="1:9" s="515" customFormat="1" ht="19.5">
      <c r="A69" s="367"/>
      <c r="B69" s="495"/>
      <c r="C69" s="367"/>
      <c r="D69" s="540"/>
      <c r="E69" s="540"/>
      <c r="F69" s="540"/>
      <c r="G69" s="540"/>
      <c r="H69" s="540"/>
      <c r="I69" s="540"/>
    </row>
    <row r="70" spans="1:9" s="515" customFormat="1" ht="19.5">
      <c r="A70" s="367"/>
      <c r="B70" s="495"/>
      <c r="C70" s="367"/>
      <c r="D70" s="540"/>
      <c r="E70" s="540"/>
      <c r="F70" s="540"/>
      <c r="G70" s="540"/>
      <c r="H70" s="540"/>
      <c r="I70" s="540"/>
    </row>
    <row r="71" spans="1:9" s="515" customFormat="1" ht="19.5">
      <c r="A71" s="367"/>
      <c r="B71" s="495"/>
      <c r="C71" s="367"/>
      <c r="D71" s="540"/>
      <c r="E71" s="540"/>
      <c r="F71" s="540"/>
      <c r="G71" s="540"/>
      <c r="H71" s="540"/>
      <c r="I71" s="540"/>
    </row>
    <row r="72" spans="1:9" s="515" customFormat="1" ht="19.5">
      <c r="A72" s="367"/>
      <c r="B72" s="495"/>
      <c r="C72" s="367"/>
      <c r="D72" s="540"/>
      <c r="E72" s="540"/>
      <c r="F72" s="540"/>
      <c r="G72" s="540"/>
      <c r="H72" s="540"/>
      <c r="I72" s="540"/>
    </row>
    <row r="73" spans="1:9" s="515" customFormat="1" ht="19.5">
      <c r="A73" s="367"/>
      <c r="B73" s="495"/>
      <c r="C73" s="367"/>
      <c r="D73" s="540"/>
      <c r="E73" s="540"/>
      <c r="F73" s="540"/>
      <c r="G73" s="540"/>
      <c r="H73" s="540"/>
      <c r="I73" s="540"/>
    </row>
    <row r="74" spans="1:9" s="515" customFormat="1" ht="19.5">
      <c r="A74" s="367"/>
      <c r="B74" s="495"/>
      <c r="C74" s="367"/>
      <c r="D74" s="540"/>
      <c r="E74" s="540"/>
      <c r="F74" s="540"/>
      <c r="G74" s="540"/>
      <c r="H74" s="540"/>
      <c r="I74" s="540"/>
    </row>
    <row r="75" spans="1:9" s="515" customFormat="1" ht="19.5">
      <c r="A75" s="367"/>
      <c r="B75" s="495"/>
      <c r="C75" s="367"/>
      <c r="D75" s="540"/>
      <c r="E75" s="540"/>
      <c r="F75" s="540"/>
      <c r="G75" s="540"/>
      <c r="H75" s="540"/>
      <c r="I75" s="540"/>
    </row>
    <row r="76" spans="1:9" s="515" customFormat="1" ht="19.5">
      <c r="A76" s="367"/>
      <c r="B76" s="495"/>
      <c r="C76" s="367"/>
      <c r="D76" s="540"/>
      <c r="E76" s="540"/>
      <c r="F76" s="540"/>
      <c r="G76" s="540"/>
      <c r="H76" s="540"/>
      <c r="I76" s="540"/>
    </row>
    <row r="77" spans="1:9" s="515" customFormat="1" ht="19.5">
      <c r="A77" s="367"/>
      <c r="B77" s="495"/>
      <c r="C77" s="367"/>
      <c r="D77" s="540"/>
      <c r="E77" s="540"/>
      <c r="F77" s="540"/>
      <c r="G77" s="540"/>
      <c r="H77" s="540"/>
      <c r="I77" s="540"/>
    </row>
    <row r="78" spans="1:9" s="515" customFormat="1" ht="19.5">
      <c r="A78" s="367"/>
      <c r="B78" s="495"/>
      <c r="C78" s="367"/>
      <c r="D78" s="540"/>
      <c r="E78" s="540"/>
      <c r="F78" s="540"/>
      <c r="G78" s="540"/>
      <c r="H78" s="540"/>
      <c r="I78" s="540"/>
    </row>
    <row r="79" spans="1:9" s="515" customFormat="1" ht="19.5">
      <c r="A79" s="367"/>
      <c r="B79" s="495"/>
      <c r="C79" s="367"/>
      <c r="D79" s="540"/>
      <c r="E79" s="540"/>
      <c r="F79" s="540"/>
      <c r="G79" s="540"/>
      <c r="H79" s="540"/>
      <c r="I79" s="540"/>
    </row>
    <row r="80" spans="1:9" s="515" customFormat="1" ht="19.5">
      <c r="A80" s="367"/>
      <c r="B80" s="495"/>
      <c r="C80" s="367"/>
      <c r="D80" s="540"/>
      <c r="E80" s="540"/>
      <c r="F80" s="540"/>
      <c r="G80" s="540"/>
      <c r="H80" s="540"/>
      <c r="I80" s="540"/>
    </row>
    <row r="81" spans="1:9" s="515" customFormat="1" ht="19.5">
      <c r="A81" s="367"/>
      <c r="B81" s="495"/>
      <c r="C81" s="367"/>
      <c r="D81" s="540"/>
      <c r="E81" s="540"/>
      <c r="F81" s="540"/>
      <c r="G81" s="540"/>
      <c r="H81" s="540"/>
      <c r="I81" s="540"/>
    </row>
    <row r="82" spans="1:9" s="515" customFormat="1" ht="19.5">
      <c r="A82" s="367"/>
      <c r="B82" s="495"/>
      <c r="C82" s="367"/>
      <c r="D82" s="540"/>
      <c r="E82" s="540"/>
      <c r="F82" s="540"/>
      <c r="G82" s="540"/>
      <c r="H82" s="540"/>
      <c r="I82" s="540"/>
    </row>
    <row r="83" spans="1:9" s="515" customFormat="1" ht="19.5">
      <c r="A83" s="367"/>
      <c r="B83" s="495"/>
      <c r="C83" s="367"/>
      <c r="D83" s="540"/>
      <c r="E83" s="540"/>
      <c r="F83" s="540"/>
      <c r="G83" s="540"/>
      <c r="H83" s="540"/>
      <c r="I83" s="540"/>
    </row>
    <row r="84" spans="1:9" s="515" customFormat="1" ht="19.5">
      <c r="A84" s="367"/>
      <c r="B84" s="495"/>
      <c r="C84" s="367"/>
      <c r="D84" s="540"/>
      <c r="E84" s="540"/>
      <c r="F84" s="540"/>
      <c r="G84" s="540"/>
      <c r="H84" s="540"/>
      <c r="I84" s="540"/>
    </row>
    <row r="85" spans="1:9" s="515" customFormat="1" ht="19.5">
      <c r="A85" s="367"/>
      <c r="B85" s="495"/>
      <c r="C85" s="367"/>
      <c r="D85" s="540"/>
      <c r="E85" s="540"/>
      <c r="F85" s="540"/>
      <c r="G85" s="540"/>
      <c r="H85" s="540"/>
      <c r="I85" s="540"/>
    </row>
    <row r="86" spans="1:9" s="515" customFormat="1" ht="19.5">
      <c r="A86" s="367"/>
      <c r="B86" s="495"/>
      <c r="C86" s="367"/>
      <c r="D86" s="540"/>
      <c r="E86" s="540"/>
      <c r="F86" s="540"/>
      <c r="G86" s="540"/>
      <c r="H86" s="540"/>
      <c r="I86" s="540"/>
    </row>
    <row r="87" spans="1:9" s="515" customFormat="1" ht="19.5">
      <c r="A87" s="367"/>
      <c r="B87" s="495"/>
      <c r="C87" s="367"/>
      <c r="D87" s="540"/>
      <c r="E87" s="540"/>
      <c r="F87" s="540"/>
      <c r="G87" s="540"/>
      <c r="H87" s="540"/>
      <c r="I87" s="540"/>
    </row>
    <row r="88" spans="1:9" s="515" customFormat="1" ht="19.5">
      <c r="A88" s="367"/>
      <c r="B88" s="495"/>
      <c r="C88" s="367"/>
      <c r="D88" s="540"/>
      <c r="E88" s="540"/>
      <c r="F88" s="540"/>
      <c r="G88" s="540"/>
      <c r="H88" s="540"/>
      <c r="I88" s="540"/>
    </row>
    <row r="89" spans="1:9" s="515" customFormat="1" ht="19.5">
      <c r="A89" s="367"/>
      <c r="B89" s="495"/>
      <c r="C89" s="367"/>
      <c r="D89" s="540"/>
      <c r="E89" s="540"/>
      <c r="F89" s="540"/>
      <c r="G89" s="540"/>
      <c r="H89" s="540"/>
      <c r="I89" s="540"/>
    </row>
    <row r="90" spans="1:9" s="515" customFormat="1" ht="19.5">
      <c r="A90" s="367"/>
      <c r="B90" s="495"/>
      <c r="C90" s="367"/>
      <c r="D90" s="540"/>
      <c r="E90" s="540"/>
      <c r="F90" s="540"/>
      <c r="G90" s="540"/>
      <c r="H90" s="540"/>
      <c r="I90" s="540"/>
    </row>
    <row r="91" spans="1:9" s="515" customFormat="1" ht="19.5">
      <c r="A91" s="367"/>
      <c r="B91" s="495"/>
      <c r="C91" s="367"/>
      <c r="D91" s="540"/>
      <c r="E91" s="540"/>
      <c r="F91" s="540"/>
      <c r="G91" s="540"/>
      <c r="H91" s="540"/>
      <c r="I91" s="540"/>
    </row>
    <row r="92" spans="1:9" s="515" customFormat="1" ht="19.5">
      <c r="A92" s="367"/>
      <c r="B92" s="495"/>
      <c r="C92" s="367"/>
      <c r="D92" s="540"/>
      <c r="E92" s="540"/>
      <c r="F92" s="540"/>
      <c r="G92" s="540"/>
      <c r="H92" s="540"/>
      <c r="I92" s="540"/>
    </row>
    <row r="93" spans="1:9" s="515" customFormat="1" ht="19.5">
      <c r="A93" s="367"/>
      <c r="B93" s="495"/>
      <c r="C93" s="367"/>
      <c r="D93" s="540"/>
      <c r="E93" s="540"/>
      <c r="F93" s="540"/>
      <c r="G93" s="540"/>
      <c r="H93" s="540"/>
      <c r="I93" s="540"/>
    </row>
    <row r="94" spans="1:9" s="515" customFormat="1" ht="19.5">
      <c r="A94" s="367"/>
      <c r="B94" s="495"/>
      <c r="C94" s="367"/>
      <c r="D94" s="540"/>
      <c r="E94" s="540"/>
      <c r="F94" s="540"/>
      <c r="G94" s="540"/>
      <c r="H94" s="540"/>
      <c r="I94" s="540"/>
    </row>
    <row r="95" spans="1:9" s="515" customFormat="1" ht="19.5">
      <c r="A95" s="367"/>
      <c r="B95" s="495"/>
      <c r="C95" s="367"/>
      <c r="D95" s="540"/>
      <c r="E95" s="540"/>
      <c r="F95" s="540"/>
      <c r="G95" s="540"/>
      <c r="H95" s="540"/>
      <c r="I95" s="540"/>
    </row>
    <row r="96" spans="1:9" s="515" customFormat="1" ht="19.5">
      <c r="A96" s="367"/>
      <c r="B96" s="495"/>
      <c r="C96" s="367"/>
      <c r="D96" s="540"/>
      <c r="E96" s="540"/>
      <c r="F96" s="540"/>
      <c r="G96" s="540"/>
      <c r="H96" s="540"/>
      <c r="I96" s="540"/>
    </row>
    <row r="97" spans="1:9" s="515" customFormat="1" ht="19.5">
      <c r="A97" s="367"/>
      <c r="B97" s="495"/>
      <c r="C97" s="367"/>
      <c r="D97" s="540"/>
      <c r="E97" s="540"/>
      <c r="F97" s="540"/>
      <c r="G97" s="540"/>
      <c r="H97" s="540"/>
      <c r="I97" s="540"/>
    </row>
    <row r="98" spans="1:9" s="515" customFormat="1" ht="19.5">
      <c r="A98" s="367"/>
      <c r="B98" s="495"/>
      <c r="C98" s="367"/>
      <c r="D98" s="540"/>
      <c r="E98" s="540"/>
      <c r="F98" s="540"/>
      <c r="G98" s="540"/>
      <c r="H98" s="540"/>
      <c r="I98" s="540"/>
    </row>
    <row r="99" spans="1:9" s="515" customFormat="1" ht="19.5">
      <c r="A99" s="367"/>
      <c r="B99" s="495"/>
      <c r="C99" s="367"/>
      <c r="D99" s="540"/>
      <c r="E99" s="540"/>
      <c r="F99" s="540"/>
      <c r="G99" s="540"/>
      <c r="H99" s="540"/>
      <c r="I99" s="540"/>
    </row>
    <row r="100" spans="1:9" s="515" customFormat="1" ht="19.5">
      <c r="A100" s="367"/>
      <c r="B100" s="495"/>
      <c r="C100" s="367"/>
      <c r="D100" s="540"/>
      <c r="E100" s="540"/>
      <c r="F100" s="540"/>
      <c r="G100" s="540"/>
      <c r="H100" s="540"/>
      <c r="I100" s="540"/>
    </row>
    <row r="101" spans="1:9" s="515" customFormat="1" ht="19.5">
      <c r="A101" s="367"/>
      <c r="B101" s="495"/>
      <c r="C101" s="367"/>
      <c r="D101" s="540"/>
      <c r="E101" s="540"/>
      <c r="F101" s="540"/>
      <c r="G101" s="540"/>
      <c r="H101" s="540"/>
      <c r="I101" s="540"/>
    </row>
    <row r="102" spans="1:9" s="515" customFormat="1" ht="19.5">
      <c r="A102" s="367"/>
      <c r="B102" s="495"/>
      <c r="C102" s="367"/>
      <c r="D102" s="540"/>
      <c r="E102" s="540"/>
      <c r="F102" s="540"/>
      <c r="G102" s="540"/>
      <c r="H102" s="540"/>
      <c r="I102" s="540"/>
    </row>
    <row r="103" spans="1:9" s="515" customFormat="1" ht="19.5">
      <c r="A103" s="367"/>
      <c r="B103" s="495"/>
      <c r="C103" s="367"/>
      <c r="D103" s="540"/>
      <c r="E103" s="540"/>
      <c r="F103" s="540"/>
      <c r="G103" s="540"/>
      <c r="H103" s="540"/>
      <c r="I103" s="540"/>
    </row>
    <row r="104" spans="1:9" s="515" customFormat="1" ht="19.5">
      <c r="A104" s="367"/>
      <c r="B104" s="495"/>
      <c r="C104" s="367"/>
      <c r="D104" s="540"/>
      <c r="E104" s="540"/>
      <c r="F104" s="540"/>
      <c r="G104" s="540"/>
      <c r="H104" s="540"/>
      <c r="I104" s="540"/>
    </row>
    <row r="105" spans="1:9" s="515" customFormat="1" ht="19.5">
      <c r="A105" s="367"/>
      <c r="B105" s="495"/>
      <c r="C105" s="367"/>
      <c r="D105" s="540"/>
      <c r="E105" s="540"/>
      <c r="F105" s="540"/>
      <c r="G105" s="540"/>
      <c r="H105" s="540"/>
      <c r="I105" s="540"/>
    </row>
    <row r="106" spans="1:9" s="515" customFormat="1" ht="19.5">
      <c r="A106" s="367"/>
      <c r="B106" s="495"/>
      <c r="C106" s="367"/>
      <c r="D106" s="540"/>
      <c r="E106" s="540"/>
      <c r="F106" s="540"/>
      <c r="G106" s="540"/>
      <c r="H106" s="540"/>
      <c r="I106" s="540"/>
    </row>
    <row r="107" spans="1:9" s="515" customFormat="1" ht="19.5">
      <c r="A107" s="367"/>
      <c r="B107" s="495"/>
      <c r="C107" s="367"/>
      <c r="D107" s="540"/>
      <c r="E107" s="540"/>
      <c r="F107" s="540"/>
      <c r="G107" s="540"/>
      <c r="H107" s="540"/>
      <c r="I107" s="540"/>
    </row>
    <row r="108" spans="1:9" s="515" customFormat="1" ht="19.5">
      <c r="A108" s="367"/>
      <c r="B108" s="495"/>
      <c r="C108" s="367"/>
      <c r="D108" s="540"/>
      <c r="E108" s="540"/>
      <c r="F108" s="540"/>
      <c r="G108" s="540"/>
      <c r="H108" s="540"/>
      <c r="I108" s="540"/>
    </row>
    <row r="109" spans="1:9" s="515" customFormat="1" ht="19.5">
      <c r="A109" s="367"/>
      <c r="B109" s="495"/>
      <c r="C109" s="367"/>
      <c r="D109" s="540"/>
      <c r="E109" s="540"/>
      <c r="F109" s="540"/>
      <c r="G109" s="540"/>
      <c r="H109" s="540"/>
      <c r="I109" s="540"/>
    </row>
    <row r="110" spans="1:9" s="515" customFormat="1" ht="19.5">
      <c r="A110" s="367"/>
      <c r="B110" s="495"/>
      <c r="C110" s="367"/>
      <c r="D110" s="540"/>
      <c r="E110" s="540"/>
      <c r="F110" s="540"/>
      <c r="G110" s="540"/>
      <c r="H110" s="540"/>
      <c r="I110" s="540"/>
    </row>
    <row r="111" spans="1:9" s="515" customFormat="1" ht="19.5">
      <c r="A111" s="367"/>
      <c r="B111" s="495"/>
      <c r="C111" s="367"/>
      <c r="D111" s="540"/>
      <c r="E111" s="540"/>
      <c r="F111" s="540"/>
      <c r="G111" s="540"/>
      <c r="H111" s="540"/>
      <c r="I111" s="540"/>
    </row>
    <row r="112" spans="1:9" s="515" customFormat="1" ht="19.5">
      <c r="A112" s="367"/>
      <c r="B112" s="495"/>
      <c r="C112" s="367"/>
      <c r="D112" s="540"/>
      <c r="E112" s="540"/>
      <c r="F112" s="540"/>
      <c r="G112" s="540"/>
      <c r="H112" s="540"/>
      <c r="I112" s="540"/>
    </row>
    <row r="113" spans="1:9" s="515" customFormat="1" ht="19.5">
      <c r="A113" s="367"/>
      <c r="B113" s="495"/>
      <c r="C113" s="367"/>
      <c r="D113" s="540"/>
      <c r="E113" s="540"/>
      <c r="F113" s="540"/>
      <c r="G113" s="540"/>
      <c r="H113" s="540"/>
      <c r="I113" s="540"/>
    </row>
    <row r="114" spans="1:9" s="515" customFormat="1" ht="19.5">
      <c r="A114" s="367"/>
      <c r="B114" s="495"/>
      <c r="C114" s="367"/>
      <c r="D114" s="540"/>
      <c r="E114" s="540"/>
      <c r="F114" s="540"/>
      <c r="G114" s="540"/>
      <c r="H114" s="540"/>
      <c r="I114" s="540"/>
    </row>
    <row r="115" spans="1:9" s="515" customFormat="1" ht="19.5">
      <c r="A115" s="367"/>
      <c r="B115" s="495"/>
      <c r="C115" s="367"/>
      <c r="D115" s="540"/>
      <c r="E115" s="540"/>
      <c r="F115" s="540"/>
      <c r="G115" s="540"/>
      <c r="H115" s="540"/>
      <c r="I115" s="540"/>
    </row>
    <row r="116" spans="1:9" s="515" customFormat="1" ht="19.5">
      <c r="A116" s="367"/>
      <c r="B116" s="495"/>
      <c r="C116" s="367"/>
      <c r="D116" s="540"/>
      <c r="E116" s="540"/>
      <c r="F116" s="540"/>
      <c r="G116" s="540"/>
      <c r="H116" s="540"/>
      <c r="I116" s="540"/>
    </row>
    <row r="117" spans="1:9" s="515" customFormat="1" ht="19.5">
      <c r="A117" s="367"/>
      <c r="B117" s="495"/>
      <c r="C117" s="367"/>
      <c r="D117" s="540"/>
      <c r="E117" s="540"/>
      <c r="F117" s="540"/>
      <c r="G117" s="540"/>
      <c r="H117" s="540"/>
      <c r="I117" s="540"/>
    </row>
    <row r="118" spans="1:9" s="515" customFormat="1" ht="19.5">
      <c r="A118" s="367"/>
      <c r="B118" s="495"/>
      <c r="C118" s="367"/>
      <c r="D118" s="540"/>
      <c r="E118" s="540"/>
      <c r="F118" s="540"/>
      <c r="G118" s="540"/>
      <c r="H118" s="540"/>
      <c r="I118" s="540"/>
    </row>
    <row r="119" spans="1:9" s="515" customFormat="1" ht="19.5">
      <c r="A119" s="367"/>
      <c r="B119" s="495"/>
      <c r="C119" s="367"/>
      <c r="D119" s="540"/>
      <c r="E119" s="540"/>
      <c r="F119" s="540"/>
      <c r="G119" s="540"/>
      <c r="H119" s="540"/>
      <c r="I119" s="540"/>
    </row>
    <row r="120" spans="4:9" ht="19.5">
      <c r="D120" s="540"/>
      <c r="E120" s="540"/>
      <c r="F120" s="540"/>
      <c r="G120" s="540"/>
      <c r="H120" s="540"/>
      <c r="I120" s="540"/>
    </row>
    <row r="121" spans="4:9" ht="19.5">
      <c r="D121" s="540"/>
      <c r="E121" s="540"/>
      <c r="F121" s="540"/>
      <c r="G121" s="540"/>
      <c r="H121" s="540"/>
      <c r="I121" s="540"/>
    </row>
    <row r="122" spans="4:9" ht="19.5">
      <c r="D122" s="540"/>
      <c r="E122" s="540"/>
      <c r="F122" s="540"/>
      <c r="G122" s="540"/>
      <c r="H122" s="540"/>
      <c r="I122" s="540"/>
    </row>
    <row r="123" spans="4:9" ht="19.5">
      <c r="D123" s="540"/>
      <c r="E123" s="540"/>
      <c r="F123" s="540"/>
      <c r="G123" s="540"/>
      <c r="H123" s="540"/>
      <c r="I123" s="540"/>
    </row>
    <row r="124" spans="4:9" ht="19.5">
      <c r="D124" s="540"/>
      <c r="E124" s="540"/>
      <c r="F124" s="540"/>
      <c r="G124" s="540"/>
      <c r="H124" s="540"/>
      <c r="I124" s="540"/>
    </row>
    <row r="125" spans="4:9" ht="19.5">
      <c r="D125" s="540"/>
      <c r="E125" s="540"/>
      <c r="F125" s="540"/>
      <c r="G125" s="540"/>
      <c r="H125" s="540"/>
      <c r="I125" s="540"/>
    </row>
    <row r="126" spans="4:9" ht="19.5">
      <c r="D126" s="540"/>
      <c r="E126" s="540"/>
      <c r="F126" s="540"/>
      <c r="G126" s="540"/>
      <c r="H126" s="540"/>
      <c r="I126" s="540"/>
    </row>
    <row r="127" spans="4:9" ht="19.5">
      <c r="D127" s="540"/>
      <c r="E127" s="540"/>
      <c r="F127" s="540"/>
      <c r="G127" s="540"/>
      <c r="H127" s="540"/>
      <c r="I127" s="540"/>
    </row>
    <row r="128" spans="4:9" ht="19.5">
      <c r="D128" s="540"/>
      <c r="E128" s="540"/>
      <c r="F128" s="540"/>
      <c r="G128" s="540"/>
      <c r="H128" s="540"/>
      <c r="I128" s="540"/>
    </row>
    <row r="129" spans="4:9" ht="19.5">
      <c r="D129" s="540"/>
      <c r="E129" s="540"/>
      <c r="F129" s="540"/>
      <c r="G129" s="540"/>
      <c r="H129" s="540"/>
      <c r="I129" s="540"/>
    </row>
    <row r="130" spans="4:9" ht="19.5">
      <c r="D130" s="540"/>
      <c r="E130" s="540"/>
      <c r="F130" s="540"/>
      <c r="G130" s="540"/>
      <c r="H130" s="540"/>
      <c r="I130" s="540"/>
    </row>
    <row r="131" spans="4:9" ht="19.5">
      <c r="D131" s="540"/>
      <c r="E131" s="540"/>
      <c r="F131" s="540"/>
      <c r="G131" s="540"/>
      <c r="H131" s="540"/>
      <c r="I131" s="540"/>
    </row>
    <row r="132" spans="4:9" ht="19.5">
      <c r="D132" s="540"/>
      <c r="E132" s="540"/>
      <c r="F132" s="540"/>
      <c r="G132" s="540"/>
      <c r="H132" s="540"/>
      <c r="I132" s="540"/>
    </row>
    <row r="133" spans="4:9" ht="19.5">
      <c r="D133" s="540"/>
      <c r="E133" s="540"/>
      <c r="F133" s="540"/>
      <c r="G133" s="540"/>
      <c r="H133" s="540"/>
      <c r="I133" s="540"/>
    </row>
    <row r="134" spans="4:9" ht="19.5">
      <c r="D134" s="540"/>
      <c r="E134" s="540"/>
      <c r="F134" s="540"/>
      <c r="G134" s="540"/>
      <c r="H134" s="540"/>
      <c r="I134" s="540"/>
    </row>
    <row r="135" spans="4:9" ht="19.5">
      <c r="D135" s="540"/>
      <c r="E135" s="540"/>
      <c r="F135" s="540"/>
      <c r="G135" s="540"/>
      <c r="H135" s="540"/>
      <c r="I135" s="540"/>
    </row>
    <row r="136" spans="4:9" ht="19.5">
      <c r="D136" s="540"/>
      <c r="E136" s="540"/>
      <c r="F136" s="540"/>
      <c r="G136" s="540"/>
      <c r="H136" s="540"/>
      <c r="I136" s="540"/>
    </row>
    <row r="137" spans="4:9" ht="19.5">
      <c r="D137" s="540"/>
      <c r="E137" s="540"/>
      <c r="F137" s="540"/>
      <c r="G137" s="540"/>
      <c r="H137" s="540"/>
      <c r="I137" s="540"/>
    </row>
    <row r="138" spans="4:9" ht="19.5">
      <c r="D138" s="540"/>
      <c r="E138" s="540"/>
      <c r="F138" s="540"/>
      <c r="G138" s="540"/>
      <c r="H138" s="540"/>
      <c r="I138" s="540"/>
    </row>
    <row r="139" spans="4:9" ht="19.5">
      <c r="D139" s="540"/>
      <c r="E139" s="540"/>
      <c r="F139" s="540"/>
      <c r="G139" s="540"/>
      <c r="H139" s="540"/>
      <c r="I139" s="540"/>
    </row>
    <row r="140" spans="4:9" ht="19.5">
      <c r="D140" s="540"/>
      <c r="E140" s="540"/>
      <c r="F140" s="540"/>
      <c r="G140" s="540"/>
      <c r="H140" s="540"/>
      <c r="I140" s="540"/>
    </row>
    <row r="141" spans="4:9" ht="19.5">
      <c r="D141" s="540"/>
      <c r="E141" s="540"/>
      <c r="F141" s="540"/>
      <c r="G141" s="540"/>
      <c r="H141" s="540"/>
      <c r="I141" s="540"/>
    </row>
    <row r="142" spans="4:9" ht="19.5">
      <c r="D142" s="540"/>
      <c r="E142" s="540"/>
      <c r="F142" s="540"/>
      <c r="G142" s="540"/>
      <c r="H142" s="540"/>
      <c r="I142" s="540"/>
    </row>
    <row r="143" spans="4:9" ht="19.5">
      <c r="D143" s="540"/>
      <c r="E143" s="540"/>
      <c r="F143" s="540"/>
      <c r="G143" s="540"/>
      <c r="H143" s="540"/>
      <c r="I143" s="540"/>
    </row>
    <row r="144" spans="4:9" ht="19.5">
      <c r="D144" s="540"/>
      <c r="E144" s="540"/>
      <c r="F144" s="540"/>
      <c r="G144" s="540"/>
      <c r="H144" s="540"/>
      <c r="I144" s="540"/>
    </row>
    <row r="145" spans="4:9" ht="19.5">
      <c r="D145" s="540"/>
      <c r="E145" s="540"/>
      <c r="F145" s="540"/>
      <c r="G145" s="540"/>
      <c r="H145" s="540"/>
      <c r="I145" s="540"/>
    </row>
    <row r="146" spans="4:9" ht="19.5">
      <c r="D146" s="540"/>
      <c r="E146" s="540"/>
      <c r="F146" s="540"/>
      <c r="G146" s="540"/>
      <c r="H146" s="540"/>
      <c r="I146" s="540"/>
    </row>
    <row r="147" spans="4:9" ht="19.5">
      <c r="D147" s="540"/>
      <c r="E147" s="540"/>
      <c r="F147" s="540"/>
      <c r="G147" s="540"/>
      <c r="H147" s="540"/>
      <c r="I147" s="540"/>
    </row>
    <row r="148" spans="4:9" ht="19.5">
      <c r="D148" s="540"/>
      <c r="E148" s="540"/>
      <c r="F148" s="540"/>
      <c r="G148" s="540"/>
      <c r="H148" s="540"/>
      <c r="I148" s="540"/>
    </row>
    <row r="149" spans="4:9" ht="19.5">
      <c r="D149" s="540"/>
      <c r="E149" s="540"/>
      <c r="F149" s="540"/>
      <c r="G149" s="540"/>
      <c r="H149" s="540"/>
      <c r="I149" s="540"/>
    </row>
    <row r="150" spans="4:9" ht="19.5">
      <c r="D150" s="540"/>
      <c r="E150" s="540"/>
      <c r="F150" s="540"/>
      <c r="G150" s="540"/>
      <c r="H150" s="540"/>
      <c r="I150" s="540"/>
    </row>
    <row r="151" spans="4:9" ht="19.5">
      <c r="D151" s="540"/>
      <c r="E151" s="540"/>
      <c r="F151" s="540"/>
      <c r="G151" s="540"/>
      <c r="H151" s="540"/>
      <c r="I151" s="540"/>
    </row>
    <row r="152" spans="4:9" ht="19.5">
      <c r="D152" s="540"/>
      <c r="E152" s="540"/>
      <c r="F152" s="540"/>
      <c r="G152" s="540"/>
      <c r="H152" s="540"/>
      <c r="I152" s="540"/>
    </row>
    <row r="153" spans="4:9" ht="19.5">
      <c r="D153" s="540"/>
      <c r="E153" s="540"/>
      <c r="F153" s="540"/>
      <c r="G153" s="540"/>
      <c r="H153" s="540"/>
      <c r="I153" s="540"/>
    </row>
    <row r="154" spans="4:9" ht="19.5">
      <c r="D154" s="540"/>
      <c r="E154" s="540"/>
      <c r="F154" s="540"/>
      <c r="G154" s="540"/>
      <c r="H154" s="540"/>
      <c r="I154" s="540"/>
    </row>
    <row r="155" spans="4:9" ht="19.5">
      <c r="D155" s="540"/>
      <c r="E155" s="540"/>
      <c r="F155" s="540"/>
      <c r="G155" s="540"/>
      <c r="H155" s="540"/>
      <c r="I155" s="540"/>
    </row>
    <row r="156" spans="4:9" ht="19.5">
      <c r="D156" s="540"/>
      <c r="E156" s="540"/>
      <c r="F156" s="540"/>
      <c r="G156" s="540"/>
      <c r="H156" s="540"/>
      <c r="I156" s="540"/>
    </row>
    <row r="157" spans="4:9" ht="19.5">
      <c r="D157" s="540"/>
      <c r="E157" s="540"/>
      <c r="F157" s="540"/>
      <c r="G157" s="540"/>
      <c r="H157" s="540"/>
      <c r="I157" s="540"/>
    </row>
    <row r="158" spans="4:9" ht="19.5">
      <c r="D158" s="540"/>
      <c r="E158" s="540"/>
      <c r="F158" s="540"/>
      <c r="G158" s="540"/>
      <c r="H158" s="540"/>
      <c r="I158" s="540"/>
    </row>
  </sheetData>
  <sheetProtection selectLockedCells="1" selectUnlockedCells="1"/>
  <mergeCells count="12">
    <mergeCell ref="G8:H8"/>
    <mergeCell ref="A28:I28"/>
    <mergeCell ref="A30:B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zoomScalePageLayoutView="0" workbookViewId="0" topLeftCell="A7">
      <selection activeCell="A152" sqref="A152"/>
    </sheetView>
  </sheetViews>
  <sheetFormatPr defaultColWidth="10.75390625" defaultRowHeight="12.75"/>
  <cols>
    <col min="1" max="1" width="42.00390625" style="541" customWidth="1"/>
    <col min="2" max="2" width="8.125" style="542" customWidth="1"/>
    <col min="3" max="3" width="19.75390625" style="541" customWidth="1"/>
    <col min="4" max="4" width="20.125" style="541" customWidth="1"/>
    <col min="5" max="5" width="23.75390625" style="541" customWidth="1"/>
    <col min="6" max="6" width="19.75390625" style="541" customWidth="1"/>
    <col min="7" max="16384" width="10.75390625" style="541" customWidth="1"/>
  </cols>
  <sheetData>
    <row r="1" spans="1:6" ht="15.75" customHeight="1">
      <c r="A1" s="543"/>
      <c r="B1" s="544"/>
      <c r="C1" s="543"/>
      <c r="D1" s="543"/>
      <c r="E1" s="543"/>
      <c r="F1" s="543"/>
    </row>
    <row r="2" spans="1:6" ht="12.75" customHeight="1">
      <c r="A2" s="631" t="s">
        <v>841</v>
      </c>
      <c r="B2" s="631"/>
      <c r="C2" s="631"/>
      <c r="D2" s="631"/>
      <c r="E2" s="631"/>
      <c r="F2" s="631"/>
    </row>
    <row r="3" spans="1:6" ht="27" customHeight="1">
      <c r="A3" s="631" t="s">
        <v>842</v>
      </c>
      <c r="B3" s="631"/>
      <c r="C3" s="631"/>
      <c r="D3" s="631"/>
      <c r="E3" s="631"/>
      <c r="F3" s="631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394</v>
      </c>
      <c r="B5" s="632" t="str">
        <f>'справка №1-БАЛАНС'!E3</f>
        <v>"ВЕРЕЯ ТУР" АД - Ст.Загора</v>
      </c>
      <c r="C5" s="632"/>
      <c r="D5" s="632"/>
      <c r="E5" s="548" t="s">
        <v>3</v>
      </c>
      <c r="F5" s="549">
        <f>'справка №1-БАЛАНС'!H3</f>
        <v>833067523</v>
      </c>
    </row>
    <row r="6" spans="1:13" ht="15" customHeight="1">
      <c r="A6" s="550" t="s">
        <v>843</v>
      </c>
      <c r="B6" s="633">
        <f>'справка №1-БАЛАНС'!E5</f>
        <v>43100</v>
      </c>
      <c r="C6" s="633"/>
      <c r="D6" s="551"/>
      <c r="E6" s="552" t="s">
        <v>6</v>
      </c>
      <c r="F6" s="553">
        <f>'справка №1-БАЛАНС'!H4</f>
        <v>680</v>
      </c>
      <c r="G6" s="554"/>
      <c r="H6" s="554"/>
      <c r="I6" s="554"/>
      <c r="J6" s="554"/>
      <c r="K6" s="554"/>
      <c r="L6" s="554"/>
      <c r="M6" s="554"/>
    </row>
    <row r="7" spans="2:13" s="555" customFormat="1" ht="15" customHeight="1">
      <c r="B7" s="556"/>
      <c r="C7" s="557"/>
      <c r="D7" s="557"/>
      <c r="E7" s="557"/>
      <c r="F7" s="558" t="s">
        <v>282</v>
      </c>
      <c r="G7" s="557"/>
      <c r="H7" s="557"/>
      <c r="I7" s="557"/>
      <c r="J7" s="557"/>
      <c r="K7" s="557"/>
      <c r="L7" s="557"/>
      <c r="M7" s="557"/>
    </row>
    <row r="8" spans="1:15" s="563" customFormat="1" ht="51">
      <c r="A8" s="559" t="s">
        <v>844</v>
      </c>
      <c r="B8" s="560" t="s">
        <v>10</v>
      </c>
      <c r="C8" s="561" t="s">
        <v>845</v>
      </c>
      <c r="D8" s="561" t="s">
        <v>846</v>
      </c>
      <c r="E8" s="561" t="s">
        <v>847</v>
      </c>
      <c r="F8" s="561" t="s">
        <v>848</v>
      </c>
      <c r="G8" s="562"/>
      <c r="H8" s="562"/>
      <c r="I8" s="562"/>
      <c r="J8" s="562"/>
      <c r="K8" s="562"/>
      <c r="L8" s="562"/>
      <c r="M8" s="562"/>
      <c r="N8" s="562"/>
      <c r="O8" s="562"/>
    </row>
    <row r="9" spans="1:6" s="563" customFormat="1" ht="12.75">
      <c r="A9" s="561" t="s">
        <v>16</v>
      </c>
      <c r="B9" s="560" t="s">
        <v>17</v>
      </c>
      <c r="C9" s="561">
        <v>1</v>
      </c>
      <c r="D9" s="561">
        <v>2</v>
      </c>
      <c r="E9" s="561">
        <v>3</v>
      </c>
      <c r="F9" s="561">
        <v>4</v>
      </c>
    </row>
    <row r="10" spans="1:6" ht="14.25" customHeight="1">
      <c r="A10" s="564" t="s">
        <v>849</v>
      </c>
      <c r="B10" s="565"/>
      <c r="C10" s="566"/>
      <c r="D10" s="566"/>
      <c r="E10" s="566"/>
      <c r="F10" s="566"/>
    </row>
    <row r="11" spans="1:6" ht="18" customHeight="1">
      <c r="A11" s="567" t="s">
        <v>850</v>
      </c>
      <c r="B11" s="568"/>
      <c r="C11" s="566"/>
      <c r="D11" s="566"/>
      <c r="E11" s="566"/>
      <c r="F11" s="566"/>
    </row>
    <row r="12" spans="1:6" ht="14.25" customHeight="1">
      <c r="A12" s="567" t="s">
        <v>851</v>
      </c>
      <c r="B12" s="568"/>
      <c r="C12" s="569"/>
      <c r="D12" s="570"/>
      <c r="E12" s="570"/>
      <c r="F12" s="571">
        <f aca="true" t="shared" si="0" ref="F12:F26">C12-E12</f>
        <v>0</v>
      </c>
    </row>
    <row r="13" spans="1:6" ht="12.75">
      <c r="A13" s="567" t="s">
        <v>852</v>
      </c>
      <c r="B13" s="568"/>
      <c r="C13" s="569"/>
      <c r="D13" s="570"/>
      <c r="E13" s="570"/>
      <c r="F13" s="571">
        <f t="shared" si="0"/>
        <v>0</v>
      </c>
    </row>
    <row r="14" spans="1:6" ht="12.75">
      <c r="A14" s="567" t="s">
        <v>564</v>
      </c>
      <c r="B14" s="568"/>
      <c r="C14" s="569"/>
      <c r="D14" s="570"/>
      <c r="E14" s="570"/>
      <c r="F14" s="571">
        <f t="shared" si="0"/>
        <v>0</v>
      </c>
    </row>
    <row r="15" spans="1:6" ht="12.75">
      <c r="A15" s="567" t="s">
        <v>567</v>
      </c>
      <c r="B15" s="568"/>
      <c r="C15" s="569"/>
      <c r="D15" s="570"/>
      <c r="E15" s="570"/>
      <c r="F15" s="571">
        <f t="shared" si="0"/>
        <v>0</v>
      </c>
    </row>
    <row r="16" spans="1:6" ht="12.75">
      <c r="A16" s="567">
        <v>5</v>
      </c>
      <c r="B16" s="568"/>
      <c r="C16" s="569"/>
      <c r="D16" s="570"/>
      <c r="E16" s="570"/>
      <c r="F16" s="571">
        <f t="shared" si="0"/>
        <v>0</v>
      </c>
    </row>
    <row r="17" spans="1:6" ht="12.75">
      <c r="A17" s="567">
        <v>6</v>
      </c>
      <c r="B17" s="568"/>
      <c r="C17" s="569"/>
      <c r="D17" s="570"/>
      <c r="E17" s="570"/>
      <c r="F17" s="571">
        <f t="shared" si="0"/>
        <v>0</v>
      </c>
    </row>
    <row r="18" spans="1:6" ht="12.75">
      <c r="A18" s="567">
        <v>7</v>
      </c>
      <c r="B18" s="568"/>
      <c r="C18" s="569"/>
      <c r="D18" s="570"/>
      <c r="E18" s="570"/>
      <c r="F18" s="571">
        <f t="shared" si="0"/>
        <v>0</v>
      </c>
    </row>
    <row r="19" spans="1:6" ht="12.75">
      <c r="A19" s="567">
        <v>8</v>
      </c>
      <c r="B19" s="568"/>
      <c r="C19" s="569"/>
      <c r="D19" s="570"/>
      <c r="E19" s="570"/>
      <c r="F19" s="571">
        <f t="shared" si="0"/>
        <v>0</v>
      </c>
    </row>
    <row r="20" spans="1:6" ht="12.75">
      <c r="A20" s="567">
        <v>9</v>
      </c>
      <c r="B20" s="568"/>
      <c r="C20" s="569"/>
      <c r="D20" s="570"/>
      <c r="E20" s="570"/>
      <c r="F20" s="571">
        <f t="shared" si="0"/>
        <v>0</v>
      </c>
    </row>
    <row r="21" spans="1:6" ht="12.75">
      <c r="A21" s="567">
        <v>10</v>
      </c>
      <c r="B21" s="568"/>
      <c r="C21" s="569"/>
      <c r="D21" s="570"/>
      <c r="E21" s="570"/>
      <c r="F21" s="571">
        <f t="shared" si="0"/>
        <v>0</v>
      </c>
    </row>
    <row r="22" spans="1:6" ht="12.75">
      <c r="A22" s="567">
        <v>11</v>
      </c>
      <c r="B22" s="568"/>
      <c r="C22" s="569"/>
      <c r="D22" s="570"/>
      <c r="E22" s="570"/>
      <c r="F22" s="571">
        <f t="shared" si="0"/>
        <v>0</v>
      </c>
    </row>
    <row r="23" spans="1:6" ht="12.75">
      <c r="A23" s="567">
        <v>12</v>
      </c>
      <c r="B23" s="568"/>
      <c r="C23" s="569"/>
      <c r="D23" s="570"/>
      <c r="E23" s="570"/>
      <c r="F23" s="571">
        <f t="shared" si="0"/>
        <v>0</v>
      </c>
    </row>
    <row r="24" spans="1:6" ht="12.75">
      <c r="A24" s="567">
        <v>13</v>
      </c>
      <c r="B24" s="568"/>
      <c r="C24" s="569"/>
      <c r="D24" s="570"/>
      <c r="E24" s="570"/>
      <c r="F24" s="571">
        <f t="shared" si="0"/>
        <v>0</v>
      </c>
    </row>
    <row r="25" spans="1:6" ht="12" customHeight="1">
      <c r="A25" s="567">
        <v>14</v>
      </c>
      <c r="B25" s="568"/>
      <c r="C25" s="569"/>
      <c r="D25" s="570"/>
      <c r="E25" s="570"/>
      <c r="F25" s="571">
        <f t="shared" si="0"/>
        <v>0</v>
      </c>
    </row>
    <row r="26" spans="1:6" ht="12.75">
      <c r="A26" s="567">
        <v>15</v>
      </c>
      <c r="B26" s="568"/>
      <c r="C26" s="569"/>
      <c r="D26" s="570"/>
      <c r="E26" s="570"/>
      <c r="F26" s="571">
        <f t="shared" si="0"/>
        <v>0</v>
      </c>
    </row>
    <row r="27" spans="1:16" ht="11.25" customHeight="1">
      <c r="A27" s="572" t="s">
        <v>582</v>
      </c>
      <c r="B27" s="573" t="s">
        <v>853</v>
      </c>
      <c r="C27" s="566">
        <f>SUM(C12:C26)</f>
        <v>0</v>
      </c>
      <c r="D27" s="566"/>
      <c r="E27" s="566">
        <f>SUM(E12:E26)</f>
        <v>0</v>
      </c>
      <c r="F27" s="574">
        <f>SUM(F12:F26)</f>
        <v>0</v>
      </c>
      <c r="G27" s="575"/>
      <c r="H27" s="575"/>
      <c r="I27" s="575"/>
      <c r="J27" s="575"/>
      <c r="K27" s="575"/>
      <c r="L27" s="575"/>
      <c r="M27" s="575"/>
      <c r="N27" s="575"/>
      <c r="O27" s="575"/>
      <c r="P27" s="575"/>
    </row>
    <row r="28" spans="1:6" ht="16.5" customHeight="1">
      <c r="A28" s="567" t="s">
        <v>854</v>
      </c>
      <c r="B28" s="576"/>
      <c r="C28" s="566"/>
      <c r="D28" s="566"/>
      <c r="E28" s="566"/>
      <c r="F28" s="574"/>
    </row>
    <row r="29" spans="1:6" ht="12.75">
      <c r="A29" s="567" t="s">
        <v>558</v>
      </c>
      <c r="B29" s="576"/>
      <c r="C29" s="570"/>
      <c r="D29" s="570"/>
      <c r="E29" s="570"/>
      <c r="F29" s="577">
        <f aca="true" t="shared" si="1" ref="F29:F43">C29-E29</f>
        <v>0</v>
      </c>
    </row>
    <row r="30" spans="1:6" ht="12.75">
      <c r="A30" s="567" t="s">
        <v>561</v>
      </c>
      <c r="B30" s="576"/>
      <c r="C30" s="570"/>
      <c r="D30" s="570"/>
      <c r="E30" s="570"/>
      <c r="F30" s="577">
        <f t="shared" si="1"/>
        <v>0</v>
      </c>
    </row>
    <row r="31" spans="1:6" ht="12.75">
      <c r="A31" s="567" t="s">
        <v>564</v>
      </c>
      <c r="B31" s="576"/>
      <c r="C31" s="570"/>
      <c r="D31" s="570"/>
      <c r="E31" s="570"/>
      <c r="F31" s="577">
        <f t="shared" si="1"/>
        <v>0</v>
      </c>
    </row>
    <row r="32" spans="1:6" ht="12.75">
      <c r="A32" s="567" t="s">
        <v>567</v>
      </c>
      <c r="B32" s="576"/>
      <c r="C32" s="570"/>
      <c r="D32" s="570"/>
      <c r="E32" s="570"/>
      <c r="F32" s="577">
        <f t="shared" si="1"/>
        <v>0</v>
      </c>
    </row>
    <row r="33" spans="1:6" ht="12.75">
      <c r="A33" s="567">
        <v>5</v>
      </c>
      <c r="B33" s="568"/>
      <c r="C33" s="570"/>
      <c r="D33" s="570"/>
      <c r="E33" s="570"/>
      <c r="F33" s="577">
        <f t="shared" si="1"/>
        <v>0</v>
      </c>
    </row>
    <row r="34" spans="1:6" ht="12.75">
      <c r="A34" s="567">
        <v>6</v>
      </c>
      <c r="B34" s="568"/>
      <c r="C34" s="570"/>
      <c r="D34" s="570"/>
      <c r="E34" s="570"/>
      <c r="F34" s="577">
        <f t="shared" si="1"/>
        <v>0</v>
      </c>
    </row>
    <row r="35" spans="1:6" ht="12.75">
      <c r="A35" s="567">
        <v>7</v>
      </c>
      <c r="B35" s="568"/>
      <c r="C35" s="570"/>
      <c r="D35" s="570"/>
      <c r="E35" s="570"/>
      <c r="F35" s="577">
        <f t="shared" si="1"/>
        <v>0</v>
      </c>
    </row>
    <row r="36" spans="1:6" ht="12.75">
      <c r="A36" s="567">
        <v>8</v>
      </c>
      <c r="B36" s="568"/>
      <c r="C36" s="570"/>
      <c r="D36" s="570"/>
      <c r="E36" s="570"/>
      <c r="F36" s="577">
        <f t="shared" si="1"/>
        <v>0</v>
      </c>
    </row>
    <row r="37" spans="1:6" ht="12.75">
      <c r="A37" s="567">
        <v>9</v>
      </c>
      <c r="B37" s="568"/>
      <c r="C37" s="570"/>
      <c r="D37" s="570"/>
      <c r="E37" s="570"/>
      <c r="F37" s="577">
        <f t="shared" si="1"/>
        <v>0</v>
      </c>
    </row>
    <row r="38" spans="1:6" ht="12.75">
      <c r="A38" s="567">
        <v>10</v>
      </c>
      <c r="B38" s="568"/>
      <c r="C38" s="570"/>
      <c r="D38" s="570"/>
      <c r="E38" s="570"/>
      <c r="F38" s="577">
        <f t="shared" si="1"/>
        <v>0</v>
      </c>
    </row>
    <row r="39" spans="1:6" ht="12.75">
      <c r="A39" s="567">
        <v>11</v>
      </c>
      <c r="B39" s="568"/>
      <c r="C39" s="570"/>
      <c r="D39" s="570"/>
      <c r="E39" s="570"/>
      <c r="F39" s="577">
        <f t="shared" si="1"/>
        <v>0</v>
      </c>
    </row>
    <row r="40" spans="1:6" ht="12.75">
      <c r="A40" s="567">
        <v>12</v>
      </c>
      <c r="B40" s="568"/>
      <c r="C40" s="570"/>
      <c r="D40" s="570"/>
      <c r="E40" s="570"/>
      <c r="F40" s="577">
        <f t="shared" si="1"/>
        <v>0</v>
      </c>
    </row>
    <row r="41" spans="1:6" ht="12.75">
      <c r="A41" s="567">
        <v>13</v>
      </c>
      <c r="B41" s="568"/>
      <c r="C41" s="570"/>
      <c r="D41" s="570"/>
      <c r="E41" s="570"/>
      <c r="F41" s="577">
        <f t="shared" si="1"/>
        <v>0</v>
      </c>
    </row>
    <row r="42" spans="1:6" ht="12" customHeight="1">
      <c r="A42" s="567">
        <v>14</v>
      </c>
      <c r="B42" s="568"/>
      <c r="C42" s="570"/>
      <c r="D42" s="570"/>
      <c r="E42" s="570"/>
      <c r="F42" s="577">
        <f t="shared" si="1"/>
        <v>0</v>
      </c>
    </row>
    <row r="43" spans="1:6" ht="12.75">
      <c r="A43" s="567">
        <v>15</v>
      </c>
      <c r="B43" s="568"/>
      <c r="C43" s="570"/>
      <c r="D43" s="570"/>
      <c r="E43" s="570"/>
      <c r="F43" s="577">
        <f t="shared" si="1"/>
        <v>0</v>
      </c>
    </row>
    <row r="44" spans="1:16" ht="15" customHeight="1">
      <c r="A44" s="572" t="s">
        <v>837</v>
      </c>
      <c r="B44" s="573" t="s">
        <v>855</v>
      </c>
      <c r="C44" s="566">
        <f>SUM(C29:C43)</f>
        <v>0</v>
      </c>
      <c r="D44" s="566"/>
      <c r="E44" s="566">
        <f>SUM(E29:E43)</f>
        <v>0</v>
      </c>
      <c r="F44" s="574">
        <f>SUM(F29:F43)</f>
        <v>0</v>
      </c>
      <c r="G44" s="575"/>
      <c r="H44" s="575"/>
      <c r="I44" s="575"/>
      <c r="J44" s="575"/>
      <c r="K44" s="575"/>
      <c r="L44" s="575"/>
      <c r="M44" s="575"/>
      <c r="N44" s="575"/>
      <c r="O44" s="575"/>
      <c r="P44" s="575"/>
    </row>
    <row r="45" spans="1:6" ht="12.75" customHeight="1">
      <c r="A45" s="567" t="s">
        <v>856</v>
      </c>
      <c r="B45" s="576"/>
      <c r="C45" s="566"/>
      <c r="D45" s="566"/>
      <c r="E45" s="566"/>
      <c r="F45" s="574"/>
    </row>
    <row r="46" spans="1:6" ht="12.75">
      <c r="A46" s="567" t="s">
        <v>558</v>
      </c>
      <c r="B46" s="576"/>
      <c r="C46" s="570"/>
      <c r="D46" s="570"/>
      <c r="E46" s="570"/>
      <c r="F46" s="577">
        <f aca="true" t="shared" si="2" ref="F46:F60">C46-E46</f>
        <v>0</v>
      </c>
    </row>
    <row r="47" spans="1:6" ht="12.75">
      <c r="A47" s="567" t="s">
        <v>561</v>
      </c>
      <c r="B47" s="576"/>
      <c r="C47" s="570"/>
      <c r="D47" s="570"/>
      <c r="E47" s="570"/>
      <c r="F47" s="577">
        <f t="shared" si="2"/>
        <v>0</v>
      </c>
    </row>
    <row r="48" spans="1:6" ht="12.75">
      <c r="A48" s="567" t="s">
        <v>564</v>
      </c>
      <c r="B48" s="576"/>
      <c r="C48" s="570"/>
      <c r="D48" s="570"/>
      <c r="E48" s="570"/>
      <c r="F48" s="577">
        <f t="shared" si="2"/>
        <v>0</v>
      </c>
    </row>
    <row r="49" spans="1:6" ht="12.75">
      <c r="A49" s="567" t="s">
        <v>567</v>
      </c>
      <c r="B49" s="576"/>
      <c r="C49" s="570"/>
      <c r="D49" s="570"/>
      <c r="E49" s="570"/>
      <c r="F49" s="577">
        <f t="shared" si="2"/>
        <v>0</v>
      </c>
    </row>
    <row r="50" spans="1:6" ht="12.75">
      <c r="A50" s="567">
        <v>5</v>
      </c>
      <c r="B50" s="568"/>
      <c r="C50" s="570"/>
      <c r="D50" s="570"/>
      <c r="E50" s="570"/>
      <c r="F50" s="577">
        <f t="shared" si="2"/>
        <v>0</v>
      </c>
    </row>
    <row r="51" spans="1:6" ht="12.75">
      <c r="A51" s="567">
        <v>6</v>
      </c>
      <c r="B51" s="568"/>
      <c r="C51" s="570"/>
      <c r="D51" s="570"/>
      <c r="E51" s="570"/>
      <c r="F51" s="577">
        <f t="shared" si="2"/>
        <v>0</v>
      </c>
    </row>
    <row r="52" spans="1:6" ht="12.75">
      <c r="A52" s="567">
        <v>7</v>
      </c>
      <c r="B52" s="568"/>
      <c r="C52" s="570"/>
      <c r="D52" s="570"/>
      <c r="E52" s="570"/>
      <c r="F52" s="577">
        <f t="shared" si="2"/>
        <v>0</v>
      </c>
    </row>
    <row r="53" spans="1:6" ht="12.75">
      <c r="A53" s="567">
        <v>8</v>
      </c>
      <c r="B53" s="568"/>
      <c r="C53" s="570"/>
      <c r="D53" s="570"/>
      <c r="E53" s="570"/>
      <c r="F53" s="577">
        <f t="shared" si="2"/>
        <v>0</v>
      </c>
    </row>
    <row r="54" spans="1:6" ht="12.75">
      <c r="A54" s="567">
        <v>9</v>
      </c>
      <c r="B54" s="568"/>
      <c r="C54" s="570"/>
      <c r="D54" s="570"/>
      <c r="E54" s="570"/>
      <c r="F54" s="577">
        <f t="shared" si="2"/>
        <v>0</v>
      </c>
    </row>
    <row r="55" spans="1:6" ht="12.75">
      <c r="A55" s="567">
        <v>10</v>
      </c>
      <c r="B55" s="568"/>
      <c r="C55" s="570"/>
      <c r="D55" s="570"/>
      <c r="E55" s="570"/>
      <c r="F55" s="577">
        <f t="shared" si="2"/>
        <v>0</v>
      </c>
    </row>
    <row r="56" spans="1:6" ht="12.75">
      <c r="A56" s="567">
        <v>11</v>
      </c>
      <c r="B56" s="568"/>
      <c r="C56" s="570"/>
      <c r="D56" s="570"/>
      <c r="E56" s="570"/>
      <c r="F56" s="577">
        <f t="shared" si="2"/>
        <v>0</v>
      </c>
    </row>
    <row r="57" spans="1:6" ht="12.75">
      <c r="A57" s="567">
        <v>12</v>
      </c>
      <c r="B57" s="568"/>
      <c r="C57" s="570"/>
      <c r="D57" s="570"/>
      <c r="E57" s="570"/>
      <c r="F57" s="577">
        <f t="shared" si="2"/>
        <v>0</v>
      </c>
    </row>
    <row r="58" spans="1:6" ht="12.75">
      <c r="A58" s="567">
        <v>13</v>
      </c>
      <c r="B58" s="568"/>
      <c r="C58" s="570"/>
      <c r="D58" s="570"/>
      <c r="E58" s="570"/>
      <c r="F58" s="577">
        <f t="shared" si="2"/>
        <v>0</v>
      </c>
    </row>
    <row r="59" spans="1:6" ht="12" customHeight="1">
      <c r="A59" s="567">
        <v>14</v>
      </c>
      <c r="B59" s="568"/>
      <c r="C59" s="570"/>
      <c r="D59" s="570"/>
      <c r="E59" s="570"/>
      <c r="F59" s="577">
        <f t="shared" si="2"/>
        <v>0</v>
      </c>
    </row>
    <row r="60" spans="1:6" ht="12.75">
      <c r="A60" s="567">
        <v>15</v>
      </c>
      <c r="B60" s="568"/>
      <c r="C60" s="570"/>
      <c r="D60" s="570"/>
      <c r="E60" s="570"/>
      <c r="F60" s="577">
        <f t="shared" si="2"/>
        <v>0</v>
      </c>
    </row>
    <row r="61" spans="1:16" ht="12" customHeight="1">
      <c r="A61" s="572" t="s">
        <v>857</v>
      </c>
      <c r="B61" s="573" t="s">
        <v>858</v>
      </c>
      <c r="C61" s="566">
        <f>SUM(C46:C60)</f>
        <v>0</v>
      </c>
      <c r="D61" s="566"/>
      <c r="E61" s="566">
        <f>SUM(E46:E60)</f>
        <v>0</v>
      </c>
      <c r="F61" s="574">
        <f>SUM(F46:F60)</f>
        <v>0</v>
      </c>
      <c r="G61" s="575"/>
      <c r="H61" s="575"/>
      <c r="I61" s="575"/>
      <c r="J61" s="575"/>
      <c r="K61" s="575"/>
      <c r="L61" s="575"/>
      <c r="M61" s="575"/>
      <c r="N61" s="575"/>
      <c r="O61" s="575"/>
      <c r="P61" s="575"/>
    </row>
    <row r="62" spans="1:6" ht="18.75" customHeight="1">
      <c r="A62" s="567" t="s">
        <v>859</v>
      </c>
      <c r="B62" s="576"/>
      <c r="C62" s="566"/>
      <c r="D62" s="566"/>
      <c r="E62" s="566"/>
      <c r="F62" s="574"/>
    </row>
    <row r="63" spans="1:6" ht="12.75">
      <c r="A63" s="567" t="s">
        <v>558</v>
      </c>
      <c r="B63" s="576"/>
      <c r="C63" s="570"/>
      <c r="D63" s="570"/>
      <c r="E63" s="570"/>
      <c r="F63" s="577">
        <f aca="true" t="shared" si="3" ref="F63:F77">C63-E63</f>
        <v>0</v>
      </c>
    </row>
    <row r="64" spans="1:6" ht="12.75">
      <c r="A64" s="567" t="s">
        <v>561</v>
      </c>
      <c r="B64" s="576"/>
      <c r="C64" s="570"/>
      <c r="D64" s="570"/>
      <c r="E64" s="570"/>
      <c r="F64" s="577">
        <f t="shared" si="3"/>
        <v>0</v>
      </c>
    </row>
    <row r="65" spans="1:6" ht="12.75">
      <c r="A65" s="567" t="s">
        <v>564</v>
      </c>
      <c r="B65" s="576"/>
      <c r="C65" s="570"/>
      <c r="D65" s="570"/>
      <c r="E65" s="570"/>
      <c r="F65" s="577">
        <f t="shared" si="3"/>
        <v>0</v>
      </c>
    </row>
    <row r="66" spans="1:6" ht="12.75">
      <c r="A66" s="567" t="s">
        <v>567</v>
      </c>
      <c r="B66" s="576"/>
      <c r="C66" s="570"/>
      <c r="D66" s="570"/>
      <c r="E66" s="570"/>
      <c r="F66" s="577">
        <f t="shared" si="3"/>
        <v>0</v>
      </c>
    </row>
    <row r="67" spans="1:6" ht="12.75">
      <c r="A67" s="567">
        <v>5</v>
      </c>
      <c r="B67" s="568"/>
      <c r="C67" s="570"/>
      <c r="D67" s="570"/>
      <c r="E67" s="570"/>
      <c r="F67" s="577">
        <f t="shared" si="3"/>
        <v>0</v>
      </c>
    </row>
    <row r="68" spans="1:6" ht="12.75">
      <c r="A68" s="567">
        <v>6</v>
      </c>
      <c r="B68" s="568"/>
      <c r="C68" s="570"/>
      <c r="D68" s="570"/>
      <c r="E68" s="570"/>
      <c r="F68" s="577">
        <f t="shared" si="3"/>
        <v>0</v>
      </c>
    </row>
    <row r="69" spans="1:6" ht="12.75">
      <c r="A69" s="567">
        <v>7</v>
      </c>
      <c r="B69" s="568"/>
      <c r="C69" s="570"/>
      <c r="D69" s="570"/>
      <c r="E69" s="570"/>
      <c r="F69" s="577">
        <f t="shared" si="3"/>
        <v>0</v>
      </c>
    </row>
    <row r="70" spans="1:6" ht="12.75">
      <c r="A70" s="567">
        <v>8</v>
      </c>
      <c r="B70" s="568"/>
      <c r="C70" s="570"/>
      <c r="D70" s="570"/>
      <c r="E70" s="570"/>
      <c r="F70" s="577">
        <f t="shared" si="3"/>
        <v>0</v>
      </c>
    </row>
    <row r="71" spans="1:6" ht="12.75">
      <c r="A71" s="567">
        <v>9</v>
      </c>
      <c r="B71" s="568"/>
      <c r="C71" s="570"/>
      <c r="D71" s="570"/>
      <c r="E71" s="570"/>
      <c r="F71" s="577">
        <f t="shared" si="3"/>
        <v>0</v>
      </c>
    </row>
    <row r="72" spans="1:6" ht="12.75">
      <c r="A72" s="567">
        <v>10</v>
      </c>
      <c r="B72" s="568"/>
      <c r="C72" s="570"/>
      <c r="D72" s="570"/>
      <c r="E72" s="570"/>
      <c r="F72" s="577">
        <f t="shared" si="3"/>
        <v>0</v>
      </c>
    </row>
    <row r="73" spans="1:6" ht="12.75">
      <c r="A73" s="567">
        <v>11</v>
      </c>
      <c r="B73" s="568"/>
      <c r="C73" s="570"/>
      <c r="D73" s="570"/>
      <c r="E73" s="570"/>
      <c r="F73" s="577">
        <f t="shared" si="3"/>
        <v>0</v>
      </c>
    </row>
    <row r="74" spans="1:6" ht="12.75">
      <c r="A74" s="567">
        <v>12</v>
      </c>
      <c r="B74" s="568"/>
      <c r="C74" s="570"/>
      <c r="D74" s="570"/>
      <c r="E74" s="570"/>
      <c r="F74" s="577">
        <f t="shared" si="3"/>
        <v>0</v>
      </c>
    </row>
    <row r="75" spans="1:6" ht="12.75">
      <c r="A75" s="567">
        <v>13</v>
      </c>
      <c r="B75" s="568"/>
      <c r="C75" s="570"/>
      <c r="D75" s="570"/>
      <c r="E75" s="570"/>
      <c r="F75" s="577">
        <f t="shared" si="3"/>
        <v>0</v>
      </c>
    </row>
    <row r="76" spans="1:6" ht="12" customHeight="1">
      <c r="A76" s="567">
        <v>14</v>
      </c>
      <c r="B76" s="568"/>
      <c r="C76" s="570"/>
      <c r="D76" s="570"/>
      <c r="E76" s="570"/>
      <c r="F76" s="577">
        <f t="shared" si="3"/>
        <v>0</v>
      </c>
    </row>
    <row r="77" spans="1:6" ht="12.75">
      <c r="A77" s="567">
        <v>15</v>
      </c>
      <c r="B77" s="568"/>
      <c r="C77" s="570"/>
      <c r="D77" s="570"/>
      <c r="E77" s="570"/>
      <c r="F77" s="577">
        <f t="shared" si="3"/>
        <v>0</v>
      </c>
    </row>
    <row r="78" spans="1:16" ht="14.25" customHeight="1">
      <c r="A78" s="572" t="s">
        <v>599</v>
      </c>
      <c r="B78" s="573" t="s">
        <v>860</v>
      </c>
      <c r="C78" s="566">
        <f>SUM(C63:C77)</f>
        <v>0</v>
      </c>
      <c r="D78" s="566"/>
      <c r="E78" s="566">
        <f>SUM(E63:E77)</f>
        <v>0</v>
      </c>
      <c r="F78" s="574">
        <f>SUM(F63:F77)</f>
        <v>0</v>
      </c>
      <c r="G78" s="575"/>
      <c r="H78" s="575"/>
      <c r="I78" s="575"/>
      <c r="J78" s="575"/>
      <c r="K78" s="575"/>
      <c r="L78" s="575"/>
      <c r="M78" s="575"/>
      <c r="N78" s="575"/>
      <c r="O78" s="575"/>
      <c r="P78" s="575"/>
    </row>
    <row r="79" spans="1:16" ht="20.25" customHeight="1">
      <c r="A79" s="578" t="s">
        <v>861</v>
      </c>
      <c r="B79" s="573" t="s">
        <v>862</v>
      </c>
      <c r="C79" s="566">
        <f>C78+C61+C44+C27</f>
        <v>0</v>
      </c>
      <c r="D79" s="566"/>
      <c r="E79" s="566">
        <f>E78+E61+E44+E27</f>
        <v>0</v>
      </c>
      <c r="F79" s="574">
        <f>F78+F61+F44+F27</f>
        <v>0</v>
      </c>
      <c r="G79" s="575"/>
      <c r="H79" s="575"/>
      <c r="I79" s="575"/>
      <c r="J79" s="575"/>
      <c r="K79" s="575"/>
      <c r="L79" s="575"/>
      <c r="M79" s="575"/>
      <c r="N79" s="575"/>
      <c r="O79" s="575"/>
      <c r="P79" s="575"/>
    </row>
    <row r="80" spans="1:16" ht="14.25" customHeight="1">
      <c r="A80" s="578"/>
      <c r="B80" s="573"/>
      <c r="C80" s="566"/>
      <c r="D80" s="566"/>
      <c r="E80" s="566"/>
      <c r="F80" s="574"/>
      <c r="G80" s="575"/>
      <c r="H80" s="575"/>
      <c r="I80" s="575"/>
      <c r="J80" s="575"/>
      <c r="K80" s="575"/>
      <c r="L80" s="575"/>
      <c r="M80" s="575"/>
      <c r="N80" s="575"/>
      <c r="O80" s="575"/>
      <c r="P80" s="575"/>
    </row>
    <row r="81" spans="1:6" ht="15" customHeight="1">
      <c r="A81" s="564" t="s">
        <v>863</v>
      </c>
      <c r="B81" s="573"/>
      <c r="C81" s="566"/>
      <c r="D81" s="566"/>
      <c r="E81" s="566"/>
      <c r="F81" s="574"/>
    </row>
    <row r="82" spans="1:6" ht="14.25" customHeight="1">
      <c r="A82" s="567" t="s">
        <v>850</v>
      </c>
      <c r="B82" s="576"/>
      <c r="C82" s="566"/>
      <c r="D82" s="566"/>
      <c r="E82" s="566"/>
      <c r="F82" s="574"/>
    </row>
    <row r="83" spans="1:6" ht="12.75">
      <c r="A83" s="567" t="s">
        <v>851</v>
      </c>
      <c r="B83" s="576"/>
      <c r="C83" s="570"/>
      <c r="D83" s="570"/>
      <c r="E83" s="570"/>
      <c r="F83" s="577">
        <f aca="true" t="shared" si="4" ref="F83:F97">C83-E83</f>
        <v>0</v>
      </c>
    </row>
    <row r="84" spans="1:6" ht="12.75">
      <c r="A84" s="567" t="s">
        <v>852</v>
      </c>
      <c r="B84" s="576"/>
      <c r="C84" s="570"/>
      <c r="D84" s="570"/>
      <c r="E84" s="570"/>
      <c r="F84" s="577">
        <f t="shared" si="4"/>
        <v>0</v>
      </c>
    </row>
    <row r="85" spans="1:6" ht="12.75">
      <c r="A85" s="567" t="s">
        <v>564</v>
      </c>
      <c r="B85" s="576"/>
      <c r="C85" s="570"/>
      <c r="D85" s="570"/>
      <c r="E85" s="570"/>
      <c r="F85" s="577">
        <f t="shared" si="4"/>
        <v>0</v>
      </c>
    </row>
    <row r="86" spans="1:6" ht="12.75">
      <c r="A86" s="567" t="s">
        <v>567</v>
      </c>
      <c r="B86" s="576"/>
      <c r="C86" s="570"/>
      <c r="D86" s="570"/>
      <c r="E86" s="570"/>
      <c r="F86" s="577">
        <f t="shared" si="4"/>
        <v>0</v>
      </c>
    </row>
    <row r="87" spans="1:6" ht="12.75">
      <c r="A87" s="567">
        <v>5</v>
      </c>
      <c r="B87" s="568"/>
      <c r="C87" s="570"/>
      <c r="D87" s="570"/>
      <c r="E87" s="570"/>
      <c r="F87" s="577">
        <f t="shared" si="4"/>
        <v>0</v>
      </c>
    </row>
    <row r="88" spans="1:6" ht="12.75">
      <c r="A88" s="567">
        <v>6</v>
      </c>
      <c r="B88" s="568"/>
      <c r="C88" s="570"/>
      <c r="D88" s="570"/>
      <c r="E88" s="570"/>
      <c r="F88" s="577">
        <f t="shared" si="4"/>
        <v>0</v>
      </c>
    </row>
    <row r="89" spans="1:6" ht="12.75">
      <c r="A89" s="567">
        <v>7</v>
      </c>
      <c r="B89" s="568"/>
      <c r="C89" s="570"/>
      <c r="D89" s="570"/>
      <c r="E89" s="570"/>
      <c r="F89" s="577">
        <f t="shared" si="4"/>
        <v>0</v>
      </c>
    </row>
    <row r="90" spans="1:6" ht="12.75">
      <c r="A90" s="567">
        <v>8</v>
      </c>
      <c r="B90" s="568"/>
      <c r="C90" s="570"/>
      <c r="D90" s="570"/>
      <c r="E90" s="570"/>
      <c r="F90" s="577">
        <f t="shared" si="4"/>
        <v>0</v>
      </c>
    </row>
    <row r="91" spans="1:6" ht="12" customHeight="1">
      <c r="A91" s="567">
        <v>9</v>
      </c>
      <c r="B91" s="568"/>
      <c r="C91" s="570"/>
      <c r="D91" s="570"/>
      <c r="E91" s="570"/>
      <c r="F91" s="577">
        <f t="shared" si="4"/>
        <v>0</v>
      </c>
    </row>
    <row r="92" spans="1:6" ht="12.75">
      <c r="A92" s="567">
        <v>10</v>
      </c>
      <c r="B92" s="568"/>
      <c r="C92" s="570"/>
      <c r="D92" s="570"/>
      <c r="E92" s="570"/>
      <c r="F92" s="577">
        <f t="shared" si="4"/>
        <v>0</v>
      </c>
    </row>
    <row r="93" spans="1:6" ht="12.75">
      <c r="A93" s="567">
        <v>11</v>
      </c>
      <c r="B93" s="568"/>
      <c r="C93" s="570"/>
      <c r="D93" s="570"/>
      <c r="E93" s="570"/>
      <c r="F93" s="577">
        <f t="shared" si="4"/>
        <v>0</v>
      </c>
    </row>
    <row r="94" spans="1:6" ht="12.75">
      <c r="A94" s="567">
        <v>12</v>
      </c>
      <c r="B94" s="568"/>
      <c r="C94" s="570"/>
      <c r="D94" s="570"/>
      <c r="E94" s="570"/>
      <c r="F94" s="577">
        <f t="shared" si="4"/>
        <v>0</v>
      </c>
    </row>
    <row r="95" spans="1:6" ht="12.75">
      <c r="A95" s="567">
        <v>13</v>
      </c>
      <c r="B95" s="568"/>
      <c r="C95" s="570"/>
      <c r="D95" s="570"/>
      <c r="E95" s="570"/>
      <c r="F95" s="577">
        <f t="shared" si="4"/>
        <v>0</v>
      </c>
    </row>
    <row r="96" spans="1:6" ht="12" customHeight="1">
      <c r="A96" s="567">
        <v>14</v>
      </c>
      <c r="B96" s="568"/>
      <c r="C96" s="570"/>
      <c r="D96" s="570"/>
      <c r="E96" s="570"/>
      <c r="F96" s="577">
        <f t="shared" si="4"/>
        <v>0</v>
      </c>
    </row>
    <row r="97" spans="1:6" ht="12.75">
      <c r="A97" s="567">
        <v>15</v>
      </c>
      <c r="B97" s="568"/>
      <c r="C97" s="570"/>
      <c r="D97" s="570"/>
      <c r="E97" s="570"/>
      <c r="F97" s="577">
        <f t="shared" si="4"/>
        <v>0</v>
      </c>
    </row>
    <row r="98" spans="1:16" ht="15" customHeight="1">
      <c r="A98" s="572" t="s">
        <v>582</v>
      </c>
      <c r="B98" s="573" t="s">
        <v>864</v>
      </c>
      <c r="C98" s="566">
        <f>SUM(C83:C97)</f>
        <v>0</v>
      </c>
      <c r="D98" s="566"/>
      <c r="E98" s="566">
        <f>SUM(E83:E97)</f>
        <v>0</v>
      </c>
      <c r="F98" s="574">
        <f>SUM(F83:F97)</f>
        <v>0</v>
      </c>
      <c r="G98" s="575"/>
      <c r="H98" s="575"/>
      <c r="I98" s="575"/>
      <c r="J98" s="575"/>
      <c r="K98" s="575"/>
      <c r="L98" s="575"/>
      <c r="M98" s="575"/>
      <c r="N98" s="575"/>
      <c r="O98" s="575"/>
      <c r="P98" s="575"/>
    </row>
    <row r="99" spans="1:6" ht="15.75" customHeight="1">
      <c r="A99" s="567" t="s">
        <v>854</v>
      </c>
      <c r="B99" s="576"/>
      <c r="C99" s="566"/>
      <c r="D99" s="566"/>
      <c r="E99" s="566"/>
      <c r="F99" s="574"/>
    </row>
    <row r="100" spans="1:6" ht="12.75">
      <c r="A100" s="567" t="s">
        <v>558</v>
      </c>
      <c r="B100" s="576"/>
      <c r="C100" s="570"/>
      <c r="D100" s="570"/>
      <c r="E100" s="570"/>
      <c r="F100" s="577">
        <f aca="true" t="shared" si="5" ref="F100:F114">C100-E100</f>
        <v>0</v>
      </c>
    </row>
    <row r="101" spans="1:6" ht="12.75">
      <c r="A101" s="567" t="s">
        <v>561</v>
      </c>
      <c r="B101" s="576"/>
      <c r="C101" s="570"/>
      <c r="D101" s="570"/>
      <c r="E101" s="570"/>
      <c r="F101" s="577">
        <f t="shared" si="5"/>
        <v>0</v>
      </c>
    </row>
    <row r="102" spans="1:6" ht="12.75">
      <c r="A102" s="567" t="s">
        <v>564</v>
      </c>
      <c r="B102" s="576"/>
      <c r="C102" s="570"/>
      <c r="D102" s="570"/>
      <c r="E102" s="570"/>
      <c r="F102" s="577">
        <f t="shared" si="5"/>
        <v>0</v>
      </c>
    </row>
    <row r="103" spans="1:6" ht="12.75">
      <c r="A103" s="567" t="s">
        <v>567</v>
      </c>
      <c r="B103" s="576"/>
      <c r="C103" s="570"/>
      <c r="D103" s="570"/>
      <c r="E103" s="570"/>
      <c r="F103" s="577">
        <f t="shared" si="5"/>
        <v>0</v>
      </c>
    </row>
    <row r="104" spans="1:6" ht="12.75">
      <c r="A104" s="567">
        <v>5</v>
      </c>
      <c r="B104" s="568"/>
      <c r="C104" s="570"/>
      <c r="D104" s="570"/>
      <c r="E104" s="570"/>
      <c r="F104" s="577">
        <f t="shared" si="5"/>
        <v>0</v>
      </c>
    </row>
    <row r="105" spans="1:6" ht="12.75">
      <c r="A105" s="567">
        <v>6</v>
      </c>
      <c r="B105" s="568"/>
      <c r="C105" s="570"/>
      <c r="D105" s="570"/>
      <c r="E105" s="570"/>
      <c r="F105" s="577">
        <f t="shared" si="5"/>
        <v>0</v>
      </c>
    </row>
    <row r="106" spans="1:6" ht="12.75">
      <c r="A106" s="567">
        <v>7</v>
      </c>
      <c r="B106" s="568"/>
      <c r="C106" s="570"/>
      <c r="D106" s="570"/>
      <c r="E106" s="570"/>
      <c r="F106" s="577">
        <f t="shared" si="5"/>
        <v>0</v>
      </c>
    </row>
    <row r="107" spans="1:6" ht="12.75">
      <c r="A107" s="567">
        <v>8</v>
      </c>
      <c r="B107" s="568"/>
      <c r="C107" s="570"/>
      <c r="D107" s="570"/>
      <c r="E107" s="570"/>
      <c r="F107" s="577">
        <f t="shared" si="5"/>
        <v>0</v>
      </c>
    </row>
    <row r="108" spans="1:6" ht="12" customHeight="1">
      <c r="A108" s="567">
        <v>9</v>
      </c>
      <c r="B108" s="568"/>
      <c r="C108" s="570"/>
      <c r="D108" s="570"/>
      <c r="E108" s="570"/>
      <c r="F108" s="577">
        <f t="shared" si="5"/>
        <v>0</v>
      </c>
    </row>
    <row r="109" spans="1:6" ht="12.75">
      <c r="A109" s="567">
        <v>10</v>
      </c>
      <c r="B109" s="568"/>
      <c r="C109" s="570"/>
      <c r="D109" s="570"/>
      <c r="E109" s="570"/>
      <c r="F109" s="577">
        <f t="shared" si="5"/>
        <v>0</v>
      </c>
    </row>
    <row r="110" spans="1:6" ht="12.75">
      <c r="A110" s="567">
        <v>11</v>
      </c>
      <c r="B110" s="568"/>
      <c r="C110" s="570"/>
      <c r="D110" s="570"/>
      <c r="E110" s="570"/>
      <c r="F110" s="577">
        <f t="shared" si="5"/>
        <v>0</v>
      </c>
    </row>
    <row r="111" spans="1:6" ht="12.75">
      <c r="A111" s="567">
        <v>12</v>
      </c>
      <c r="B111" s="568"/>
      <c r="C111" s="570"/>
      <c r="D111" s="570"/>
      <c r="E111" s="570"/>
      <c r="F111" s="577">
        <f t="shared" si="5"/>
        <v>0</v>
      </c>
    </row>
    <row r="112" spans="1:6" ht="12.75">
      <c r="A112" s="567">
        <v>13</v>
      </c>
      <c r="B112" s="568"/>
      <c r="C112" s="570"/>
      <c r="D112" s="570"/>
      <c r="E112" s="570"/>
      <c r="F112" s="577">
        <f t="shared" si="5"/>
        <v>0</v>
      </c>
    </row>
    <row r="113" spans="1:6" ht="12" customHeight="1">
      <c r="A113" s="567">
        <v>14</v>
      </c>
      <c r="B113" s="568"/>
      <c r="C113" s="570"/>
      <c r="D113" s="570"/>
      <c r="E113" s="570"/>
      <c r="F113" s="577">
        <f t="shared" si="5"/>
        <v>0</v>
      </c>
    </row>
    <row r="114" spans="1:6" ht="12.75">
      <c r="A114" s="567">
        <v>15</v>
      </c>
      <c r="B114" s="568"/>
      <c r="C114" s="570"/>
      <c r="D114" s="570"/>
      <c r="E114" s="570"/>
      <c r="F114" s="577">
        <f t="shared" si="5"/>
        <v>0</v>
      </c>
    </row>
    <row r="115" spans="1:16" ht="11.25" customHeight="1">
      <c r="A115" s="572" t="s">
        <v>837</v>
      </c>
      <c r="B115" s="573" t="s">
        <v>865</v>
      </c>
      <c r="C115" s="566">
        <f>SUM(C100:C114)</f>
        <v>0</v>
      </c>
      <c r="D115" s="566"/>
      <c r="E115" s="566">
        <f>SUM(E100:E114)</f>
        <v>0</v>
      </c>
      <c r="F115" s="574">
        <f>SUM(F100:F114)</f>
        <v>0</v>
      </c>
      <c r="G115" s="575"/>
      <c r="H115" s="575"/>
      <c r="I115" s="575"/>
      <c r="J115" s="575"/>
      <c r="K115" s="575"/>
      <c r="L115" s="575"/>
      <c r="M115" s="575"/>
      <c r="N115" s="575"/>
      <c r="O115" s="575"/>
      <c r="P115" s="575"/>
    </row>
    <row r="116" spans="1:6" ht="15" customHeight="1">
      <c r="A116" s="567" t="s">
        <v>856</v>
      </c>
      <c r="B116" s="576"/>
      <c r="C116" s="566"/>
      <c r="D116" s="566"/>
      <c r="E116" s="566"/>
      <c r="F116" s="574"/>
    </row>
    <row r="117" spans="1:6" ht="12.75">
      <c r="A117" s="567" t="s">
        <v>558</v>
      </c>
      <c r="B117" s="576"/>
      <c r="C117" s="570"/>
      <c r="D117" s="570"/>
      <c r="E117" s="570"/>
      <c r="F117" s="577">
        <f aca="true" t="shared" si="6" ref="F117:F131">C117-E117</f>
        <v>0</v>
      </c>
    </row>
    <row r="118" spans="1:6" ht="12.75">
      <c r="A118" s="567" t="s">
        <v>561</v>
      </c>
      <c r="B118" s="576"/>
      <c r="C118" s="570"/>
      <c r="D118" s="570"/>
      <c r="E118" s="570"/>
      <c r="F118" s="577">
        <f t="shared" si="6"/>
        <v>0</v>
      </c>
    </row>
    <row r="119" spans="1:6" ht="12.75">
      <c r="A119" s="567" t="s">
        <v>564</v>
      </c>
      <c r="B119" s="576"/>
      <c r="C119" s="570"/>
      <c r="D119" s="570"/>
      <c r="E119" s="570"/>
      <c r="F119" s="577">
        <f t="shared" si="6"/>
        <v>0</v>
      </c>
    </row>
    <row r="120" spans="1:6" ht="12.75">
      <c r="A120" s="567" t="s">
        <v>567</v>
      </c>
      <c r="B120" s="576"/>
      <c r="C120" s="570"/>
      <c r="D120" s="570"/>
      <c r="E120" s="570"/>
      <c r="F120" s="577">
        <f t="shared" si="6"/>
        <v>0</v>
      </c>
    </row>
    <row r="121" spans="1:6" ht="12.75">
      <c r="A121" s="567">
        <v>5</v>
      </c>
      <c r="B121" s="568"/>
      <c r="C121" s="570"/>
      <c r="D121" s="570"/>
      <c r="E121" s="570"/>
      <c r="F121" s="577">
        <f t="shared" si="6"/>
        <v>0</v>
      </c>
    </row>
    <row r="122" spans="1:6" ht="12.75">
      <c r="A122" s="567">
        <v>6</v>
      </c>
      <c r="B122" s="568"/>
      <c r="C122" s="570"/>
      <c r="D122" s="570"/>
      <c r="E122" s="570"/>
      <c r="F122" s="577">
        <f t="shared" si="6"/>
        <v>0</v>
      </c>
    </row>
    <row r="123" spans="1:6" ht="12.75">
      <c r="A123" s="567">
        <v>7</v>
      </c>
      <c r="B123" s="568"/>
      <c r="C123" s="570"/>
      <c r="D123" s="570"/>
      <c r="E123" s="570"/>
      <c r="F123" s="577">
        <f t="shared" si="6"/>
        <v>0</v>
      </c>
    </row>
    <row r="124" spans="1:6" ht="12.75">
      <c r="A124" s="567">
        <v>8</v>
      </c>
      <c r="B124" s="568"/>
      <c r="C124" s="570"/>
      <c r="D124" s="570"/>
      <c r="E124" s="570"/>
      <c r="F124" s="577">
        <f t="shared" si="6"/>
        <v>0</v>
      </c>
    </row>
    <row r="125" spans="1:6" ht="12" customHeight="1">
      <c r="A125" s="567">
        <v>9</v>
      </c>
      <c r="B125" s="568"/>
      <c r="C125" s="570"/>
      <c r="D125" s="570"/>
      <c r="E125" s="570"/>
      <c r="F125" s="577">
        <f t="shared" si="6"/>
        <v>0</v>
      </c>
    </row>
    <row r="126" spans="1:6" ht="12.75">
      <c r="A126" s="567">
        <v>10</v>
      </c>
      <c r="B126" s="568"/>
      <c r="C126" s="570"/>
      <c r="D126" s="570"/>
      <c r="E126" s="570"/>
      <c r="F126" s="577">
        <f t="shared" si="6"/>
        <v>0</v>
      </c>
    </row>
    <row r="127" spans="1:6" ht="12.75">
      <c r="A127" s="567">
        <v>11</v>
      </c>
      <c r="B127" s="568"/>
      <c r="C127" s="570"/>
      <c r="D127" s="570"/>
      <c r="E127" s="570"/>
      <c r="F127" s="577">
        <f t="shared" si="6"/>
        <v>0</v>
      </c>
    </row>
    <row r="128" spans="1:6" ht="12.75">
      <c r="A128" s="567">
        <v>12</v>
      </c>
      <c r="B128" s="568"/>
      <c r="C128" s="570"/>
      <c r="D128" s="570"/>
      <c r="E128" s="570"/>
      <c r="F128" s="577">
        <f t="shared" si="6"/>
        <v>0</v>
      </c>
    </row>
    <row r="129" spans="1:6" ht="12.75">
      <c r="A129" s="567">
        <v>13</v>
      </c>
      <c r="B129" s="568"/>
      <c r="C129" s="570"/>
      <c r="D129" s="570"/>
      <c r="E129" s="570"/>
      <c r="F129" s="577">
        <f t="shared" si="6"/>
        <v>0</v>
      </c>
    </row>
    <row r="130" spans="1:6" ht="12" customHeight="1">
      <c r="A130" s="567">
        <v>14</v>
      </c>
      <c r="B130" s="568"/>
      <c r="C130" s="570"/>
      <c r="D130" s="570"/>
      <c r="E130" s="570"/>
      <c r="F130" s="577">
        <f t="shared" si="6"/>
        <v>0</v>
      </c>
    </row>
    <row r="131" spans="1:6" ht="12.75">
      <c r="A131" s="567">
        <v>15</v>
      </c>
      <c r="B131" s="568"/>
      <c r="C131" s="570"/>
      <c r="D131" s="570"/>
      <c r="E131" s="570"/>
      <c r="F131" s="577">
        <f t="shared" si="6"/>
        <v>0</v>
      </c>
    </row>
    <row r="132" spans="1:16" ht="15.75" customHeight="1">
      <c r="A132" s="572" t="s">
        <v>857</v>
      </c>
      <c r="B132" s="573" t="s">
        <v>866</v>
      </c>
      <c r="C132" s="566">
        <f>SUM(C117:C131)</f>
        <v>0</v>
      </c>
      <c r="D132" s="566"/>
      <c r="E132" s="566">
        <f>SUM(E117:E131)</f>
        <v>0</v>
      </c>
      <c r="F132" s="574">
        <f>SUM(F117:F131)</f>
        <v>0</v>
      </c>
      <c r="G132" s="575"/>
      <c r="H132" s="575"/>
      <c r="I132" s="575"/>
      <c r="J132" s="575"/>
      <c r="K132" s="575"/>
      <c r="L132" s="575"/>
      <c r="M132" s="575"/>
      <c r="N132" s="575"/>
      <c r="O132" s="575"/>
      <c r="P132" s="575"/>
    </row>
    <row r="133" spans="1:6" ht="12.75" customHeight="1">
      <c r="A133" s="567" t="s">
        <v>859</v>
      </c>
      <c r="B133" s="576"/>
      <c r="C133" s="566"/>
      <c r="D133" s="566"/>
      <c r="E133" s="566"/>
      <c r="F133" s="574"/>
    </row>
    <row r="134" spans="1:6" ht="12.75">
      <c r="A134" s="567" t="s">
        <v>558</v>
      </c>
      <c r="B134" s="576"/>
      <c r="C134" s="570"/>
      <c r="D134" s="570"/>
      <c r="E134" s="570"/>
      <c r="F134" s="577">
        <f aca="true" t="shared" si="7" ref="F134:F148">C134-E134</f>
        <v>0</v>
      </c>
    </row>
    <row r="135" spans="1:6" ht="12.75">
      <c r="A135" s="567" t="s">
        <v>561</v>
      </c>
      <c r="B135" s="576"/>
      <c r="C135" s="570"/>
      <c r="D135" s="570"/>
      <c r="E135" s="570"/>
      <c r="F135" s="577">
        <f t="shared" si="7"/>
        <v>0</v>
      </c>
    </row>
    <row r="136" spans="1:6" ht="12.75">
      <c r="A136" s="567" t="s">
        <v>564</v>
      </c>
      <c r="B136" s="576"/>
      <c r="C136" s="570"/>
      <c r="D136" s="570"/>
      <c r="E136" s="570"/>
      <c r="F136" s="577">
        <f t="shared" si="7"/>
        <v>0</v>
      </c>
    </row>
    <row r="137" spans="1:6" ht="12.75">
      <c r="A137" s="567" t="s">
        <v>567</v>
      </c>
      <c r="B137" s="576"/>
      <c r="C137" s="570"/>
      <c r="D137" s="570"/>
      <c r="E137" s="570"/>
      <c r="F137" s="577">
        <f t="shared" si="7"/>
        <v>0</v>
      </c>
    </row>
    <row r="138" spans="1:6" ht="12.75">
      <c r="A138" s="567">
        <v>5</v>
      </c>
      <c r="B138" s="568"/>
      <c r="C138" s="570"/>
      <c r="D138" s="570"/>
      <c r="E138" s="570"/>
      <c r="F138" s="577">
        <f t="shared" si="7"/>
        <v>0</v>
      </c>
    </row>
    <row r="139" spans="1:6" ht="12.75">
      <c r="A139" s="567">
        <v>6</v>
      </c>
      <c r="B139" s="568"/>
      <c r="C139" s="570"/>
      <c r="D139" s="570"/>
      <c r="E139" s="570"/>
      <c r="F139" s="577">
        <f t="shared" si="7"/>
        <v>0</v>
      </c>
    </row>
    <row r="140" spans="1:6" ht="12.75">
      <c r="A140" s="567">
        <v>7</v>
      </c>
      <c r="B140" s="568"/>
      <c r="C140" s="570"/>
      <c r="D140" s="570"/>
      <c r="E140" s="570"/>
      <c r="F140" s="577">
        <f t="shared" si="7"/>
        <v>0</v>
      </c>
    </row>
    <row r="141" spans="1:6" ht="12.75">
      <c r="A141" s="567">
        <v>8</v>
      </c>
      <c r="B141" s="568"/>
      <c r="C141" s="570"/>
      <c r="D141" s="570"/>
      <c r="E141" s="570"/>
      <c r="F141" s="577">
        <f t="shared" si="7"/>
        <v>0</v>
      </c>
    </row>
    <row r="142" spans="1:6" ht="12" customHeight="1">
      <c r="A142" s="567">
        <v>9</v>
      </c>
      <c r="B142" s="568"/>
      <c r="C142" s="570"/>
      <c r="D142" s="570"/>
      <c r="E142" s="570"/>
      <c r="F142" s="577">
        <f t="shared" si="7"/>
        <v>0</v>
      </c>
    </row>
    <row r="143" spans="1:6" ht="12.75">
      <c r="A143" s="567">
        <v>10</v>
      </c>
      <c r="B143" s="568"/>
      <c r="C143" s="570"/>
      <c r="D143" s="570"/>
      <c r="E143" s="570"/>
      <c r="F143" s="577">
        <f t="shared" si="7"/>
        <v>0</v>
      </c>
    </row>
    <row r="144" spans="1:6" ht="12.75">
      <c r="A144" s="567">
        <v>11</v>
      </c>
      <c r="B144" s="568"/>
      <c r="C144" s="570"/>
      <c r="D144" s="570"/>
      <c r="E144" s="570"/>
      <c r="F144" s="577">
        <f t="shared" si="7"/>
        <v>0</v>
      </c>
    </row>
    <row r="145" spans="1:6" ht="12.75">
      <c r="A145" s="567">
        <v>12</v>
      </c>
      <c r="B145" s="568"/>
      <c r="C145" s="570"/>
      <c r="D145" s="570"/>
      <c r="E145" s="570"/>
      <c r="F145" s="577">
        <f t="shared" si="7"/>
        <v>0</v>
      </c>
    </row>
    <row r="146" spans="1:6" ht="12.75">
      <c r="A146" s="567">
        <v>13</v>
      </c>
      <c r="B146" s="568"/>
      <c r="C146" s="570"/>
      <c r="D146" s="570"/>
      <c r="E146" s="570"/>
      <c r="F146" s="577">
        <f t="shared" si="7"/>
        <v>0</v>
      </c>
    </row>
    <row r="147" spans="1:6" ht="12" customHeight="1">
      <c r="A147" s="567">
        <v>14</v>
      </c>
      <c r="B147" s="568"/>
      <c r="C147" s="570"/>
      <c r="D147" s="570"/>
      <c r="E147" s="570"/>
      <c r="F147" s="577">
        <f t="shared" si="7"/>
        <v>0</v>
      </c>
    </row>
    <row r="148" spans="1:6" ht="12.75">
      <c r="A148" s="567">
        <v>15</v>
      </c>
      <c r="B148" s="568"/>
      <c r="C148" s="570"/>
      <c r="D148" s="570"/>
      <c r="E148" s="570"/>
      <c r="F148" s="577">
        <f t="shared" si="7"/>
        <v>0</v>
      </c>
    </row>
    <row r="149" spans="1:16" ht="17.25" customHeight="1">
      <c r="A149" s="572" t="s">
        <v>599</v>
      </c>
      <c r="B149" s="573" t="s">
        <v>867</v>
      </c>
      <c r="C149" s="566">
        <f>SUM(C134:C148)</f>
        <v>0</v>
      </c>
      <c r="D149" s="566"/>
      <c r="E149" s="566">
        <f>SUM(E134:E148)</f>
        <v>0</v>
      </c>
      <c r="F149" s="574">
        <f>SUM(F134:F148)</f>
        <v>0</v>
      </c>
      <c r="G149" s="575"/>
      <c r="H149" s="575"/>
      <c r="I149" s="575"/>
      <c r="J149" s="575"/>
      <c r="K149" s="575"/>
      <c r="L149" s="575"/>
      <c r="M149" s="575"/>
      <c r="N149" s="575"/>
      <c r="O149" s="575"/>
      <c r="P149" s="575"/>
    </row>
    <row r="150" spans="1:16" ht="19.5" customHeight="1">
      <c r="A150" s="578" t="s">
        <v>868</v>
      </c>
      <c r="B150" s="573" t="s">
        <v>869</v>
      </c>
      <c r="C150" s="566">
        <f>C149+C132+C115+C98</f>
        <v>0</v>
      </c>
      <c r="D150" s="566"/>
      <c r="E150" s="566">
        <f>E149+E132+E115+E98</f>
        <v>0</v>
      </c>
      <c r="F150" s="574">
        <f>F149+F132+F115+F98</f>
        <v>0</v>
      </c>
      <c r="G150" s="575"/>
      <c r="H150" s="575"/>
      <c r="I150" s="575"/>
      <c r="J150" s="575"/>
      <c r="K150" s="575"/>
      <c r="L150" s="575"/>
      <c r="M150" s="575"/>
      <c r="N150" s="575"/>
      <c r="O150" s="575"/>
      <c r="P150" s="575"/>
    </row>
    <row r="151" spans="1:6" ht="19.5" customHeight="1">
      <c r="A151" s="579"/>
      <c r="B151" s="580"/>
      <c r="C151" s="581"/>
      <c r="D151" s="581"/>
      <c r="E151" s="581"/>
      <c r="F151" s="581"/>
    </row>
    <row r="152" spans="1:6" ht="12.75" customHeight="1">
      <c r="A152" s="582" t="s">
        <v>801</v>
      </c>
      <c r="B152" s="583"/>
      <c r="C152" s="634" t="s">
        <v>870</v>
      </c>
      <c r="D152" s="634"/>
      <c r="E152" s="634"/>
      <c r="F152" s="634"/>
    </row>
    <row r="153" spans="1:6" ht="12.75">
      <c r="A153" s="584"/>
      <c r="B153" s="585"/>
      <c r="C153" s="584"/>
      <c r="D153" s="584"/>
      <c r="E153" s="584"/>
      <c r="F153" s="584"/>
    </row>
    <row r="154" spans="1:6" ht="12.75" customHeight="1">
      <c r="A154" s="584"/>
      <c r="B154" s="585"/>
      <c r="C154" s="634" t="s">
        <v>871</v>
      </c>
      <c r="D154" s="634"/>
      <c r="E154" s="634"/>
      <c r="F154" s="634"/>
    </row>
    <row r="155" spans="3:5" ht="12.75">
      <c r="C155" s="584"/>
      <c r="E155" s="584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 r:id="rId1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2018-03-29T16:57:27Z</dcterms:modified>
  <cp:category/>
  <cp:version/>
  <cp:contentType/>
  <cp:contentStatus/>
</cp:coreProperties>
</file>