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<sst xmlns="http://schemas.openxmlformats.org/spreadsheetml/2006/main" count="1078" uniqueCount="885">
  <si>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</si>
  <si>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</si>
  <si>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</si>
  <si>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</si>
  <si>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</si>
  <si>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</si>
  <si>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</si>
  <si>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</si>
  <si>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</si>
  <si>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</si>
  <si>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</si>
  <si>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</si>
  <si>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</si>
  <si>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</si>
  <si>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</si>
  <si>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</si>
  <si>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</si>
  <si>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</si>
  <si>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</si>
  <si>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</si>
  <si>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</si>
  <si>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</si>
  <si>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</si>
  <si>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</si>
  <si>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</si>
  <si>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</si>
  <si>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</si>
  <si>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</si>
  <si>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</si>
  <si>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</si>
  <si>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</si>
  <si>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</si>
  <si>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</si>
  <si>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</si>
  <si>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</si>
  <si>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</si>
  <si>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</si>
  <si>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</si>
  <si>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</si>
  <si>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</si>
  <si>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</si>
  <si>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</si>
  <si>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</si>
  <si>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</si>
  <si>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</si>
  <si>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</si>
  <si>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</si>
  <si>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</si>
  <si>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</si>
  <si>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</si>
  <si>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</si>
  <si>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</si>
  <si>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</si>
  <si>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</si>
  <si>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</si>
  <si>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</si>
  <si>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</si>
  <si>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</si>
  <si>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</si>
  <si>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</si>
  <si>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</si>
  <si>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</si>
  <si>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</si>
  <si>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</si>
  <si>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</si>
  <si>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</si>
  <si>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</si>
  <si>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</si>
  <si>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</si>
  <si>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</si>
  <si>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</si>
  <si>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</si>
  <si>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</si>
  <si>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</si>
  <si>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</si>
  <si>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</si>
  <si>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</si>
  <si>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</si>
  <si>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</si>
  <si>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</si>
  <si>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</si>
  <si>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</si>
  <si>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</si>
  <si>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</si>
  <si>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</si>
  <si>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</si>
  <si>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</si>
  <si>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</si>
  <si>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</si>
  <si>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</si>
  <si>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</si>
  <si>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</si>
  <si>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</si>
  <si>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</si>
  <si>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</si>
  <si>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</si>
  <si>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</si>
  <si>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</si>
  <si>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</si>
  <si>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</si>
  <si>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</si>
  <si>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</si>
  <si>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</si>
  <si>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</si>
  <si>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</si>
  <si>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</si>
  <si>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</si>
  <si>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</si>
  <si>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</si>
  <si>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</si>
  <si>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</si>
  <si>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</si>
  <si>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</si>
  <si>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</si>
  <si>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</si>
  <si>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</si>
  <si>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</si>
  <si>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</si>
  <si>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</si>
  <si>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</si>
  <si>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</si>
  <si>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</si>
  <si>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</si>
  <si>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</si>
  <si>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</si>
  <si>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</si>
  <si>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</si>
  <si>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</si>
  <si>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</si>
  <si>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</si>
  <si>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</si>
  <si>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</si>
  <si>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</si>
  <si>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</si>
  <si>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</si>
  <si>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</si>
  <si>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</si>
  <si>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</si>
  <si>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</si>
  <si>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</si>
  <si>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</si>
  <si>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</si>
  <si>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</si>
  <si>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</si>
  <si>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</si>
  <si>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</si>
  <si>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</si>
  <si>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</si>
  <si>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</si>
  <si>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</si>
  <si>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</si>
  <si>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</si>
  <si>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</si>
  <si>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</si>
  <si>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</si>
  <si>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</si>
  <si>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</si>
  <si>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</si>
  <si>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</si>
  <si>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</si>
  <si>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</si>
  <si>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</si>
  <si>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</si>
  <si>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</si>
  <si>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</si>
  <si>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</si>
  <si>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</si>
  <si>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</si>
  <si>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</si>
  <si>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</si>
  <si>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</si>
  <si>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</si>
  <si>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</si>
  <si>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</si>
  <si>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</si>
  <si>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</si>
  <si>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</si>
  <si>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</si>
  <si>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</si>
  <si>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</si>
  <si>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</si>
  <si>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</si>
  <si>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</si>
  <si>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</si>
  <si>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</si>
  <si>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</si>
  <si>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</si>
  <si>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</si>
  <si>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</si>
  <si>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</si>
  <si>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</si>
  <si>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</si>
  <si>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</si>
  <si>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</si>
  <si>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</si>
  <si>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</si>
  <si>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</si>
  <si>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</si>
  <si>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</si>
  <si>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</si>
  <si>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</si>
  <si>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</si>
  <si>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</si>
  <si>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</si>
  <si>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</si>
  <si>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</si>
  <si>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</si>
  <si>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</si>
  <si>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</si>
  <si>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</si>
  <si>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</si>
  <si>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</si>
  <si>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</si>
  <si>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</si>
  <si>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</si>
  <si>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</si>
  <si>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</si>
  <si>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</si>
  <si>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</si>
  <si>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</si>
  <si>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</si>
  <si>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</si>
  <si>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</si>
  <si>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</si>
  <si>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</si>
  <si>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</si>
  <si>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</si>
  <si>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</si>
  <si>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</si>
  <si>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</si>
  <si>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</si>
  <si>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</si>
  <si>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</si>
  <si>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</si>
  <si>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</si>
  <si>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</si>
  <si>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</si>
  <si>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</si>
  <si>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</si>
  <si>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</si>
  <si>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</si>
  <si>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</si>
  <si>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</si>
  <si>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</si>
  <si>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</si>
  <si>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</si>
  <si>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</si>
  <si>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</si>
  <si>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</si>
  <si>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</si>
  <si>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</si>
  <si>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</si>
  <si>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</si>
  <si>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</si>
  <si>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</si>
  <si>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</si>
  <si>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</si>
  <si>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</si>
  <si>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</si>
  <si>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</si>
  <si>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</si>
  <si>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</si>
  <si>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</si>
  <si>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</si>
  <si>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</si>
  <si>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</si>
  <si>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</si>
  <si>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</si>
  <si>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</si>
  <si>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</si>
  <si>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</si>
  <si>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</si>
  <si>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</si>
  <si>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</si>
  <si>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</si>
  <si>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</si>
  <si>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</si>
  <si>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</si>
  <si>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</si>
  <si>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</si>
  <si>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</si>
  <si>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</si>
  <si>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</si>
  <si>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</si>
  <si>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</si>
  <si>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</si>
  <si>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</si>
  <si>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</si>
  <si>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</si>
  <si>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</si>
  <si>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</si>
  <si>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</si>
  <si>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</si>
  <si>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</si>
  <si>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</si>
  <si>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</si>
  <si>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</si>
  <si>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</si>
  <si>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</si>
  <si>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</si>
  <si>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</si>
  <si>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</si>
  <si>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</si>
  <si>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</si>
  <si>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</si>
  <si>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</si>
  <si>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</si>
  <si>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</si>
  <si>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</si>
  <si>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</si>
  <si>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</si>
  <si>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</si>
  <si>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</si>
  <si>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</si>
  <si>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</si>
  <si>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</si>
  <si>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</si>
  <si>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</si>
  <si>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</si>
  <si>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</si>
  <si>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</si>
  <si>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</si>
  <si>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</si>
  <si>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</si>
  <si>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</si>
  <si>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</si>
  <si>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</si>
  <si>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</si>
  <si>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</si>
  <si>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</si>
  <si>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</si>
  <si>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</si>
  <si>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</si>
  <si>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</si>
  <si>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</si>
  <si>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</si>
  <si>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</si>
  <si>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</si>
  <si>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</si>
  <si>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</si>
  <si>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</si>
  <si>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</si>
  <si>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</si>
  <si>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</si>
  <si>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</si>
  <si>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</si>
  <si>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</si>
  <si>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</si>
  <si>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</si>
  <si>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</si>
  <si>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</si>
  <si>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</si>
  <si>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</si>
  <si>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</si>
  <si>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</si>
  <si>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</si>
  <si>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</si>
  <si>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</si>
  <si>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</si>
  <si>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</si>
  <si>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</si>
  <si>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</si>
  <si>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</si>
  <si>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</si>
  <si>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</si>
  <si>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</si>
  <si>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</si>
  <si>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</si>
  <si>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</si>
  <si>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</si>
  <si>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</si>
  <si>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</si>
  <si>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</si>
  <si>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</si>
  <si>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</si>
  <si>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</si>
  <si>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</si>
  <si>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</si>
  <si>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</si>
  <si>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</si>
  <si>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</si>
  <si>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</si>
  <si>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</si>
  <si>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</si>
  <si>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</si>
  <si>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</si>
  <si>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</si>
  <si>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</si>
  <si>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</si>
  <si>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</si>
  <si>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</si>
  <si>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</si>
  <si>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</si>
  <si>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</si>
  <si>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</si>
  <si>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</si>
  <si>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</si>
  <si>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</si>
  <si>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</si>
  <si>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</si>
  <si>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</si>
  <si>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</si>
  <si>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</si>
  <si>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</si>
  <si>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</si>
  <si>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</si>
  <si>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</si>
  <si>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</si>
  <si>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</si>
  <si>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</si>
  <si>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</si>
  <si>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</si>
  <si>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</si>
  <si>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</si>
  <si>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</si>
  <si>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</si>
  <si>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</si>
  <si>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</si>
  <si>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</si>
  <si>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</si>
  <si>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</si>
  <si>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</si>
  <si>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</si>
  <si>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</si>
  <si>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</si>
  <si>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</si>
  <si>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</si>
  <si>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</si>
  <si>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</si>
  <si>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</si>
  <si>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</si>
  <si>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</si>
  <si>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</si>
  <si>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</si>
  <si>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</si>
  <si>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</si>
  <si>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</si>
  <si>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</si>
  <si>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</si>
  <si>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</si>
  <si>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</si>
  <si>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</si>
  <si>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</si>
  <si>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</si>
  <si>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</si>
  <si>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</si>
  <si>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</si>
  <si>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</si>
  <si>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</si>
  <si>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</si>
  <si>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</si>
  <si>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</si>
  <si>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</si>
  <si>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</si>
  <si>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</si>
  <si>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</si>
  <si>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</si>
  <si>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</si>
  <si>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</si>
  <si>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</si>
  <si>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</si>
  <si>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</si>
  <si>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</si>
  <si>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</si>
  <si>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</si>
  <si>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</si>
  <si>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</si>
  <si>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</si>
  <si>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</si>
  <si>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</si>
  <si>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</si>
  <si>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</si>
  <si>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</si>
  <si>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</si>
  <si>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</si>
  <si>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</si>
  <si>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</si>
  <si>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</si>
  <si>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</si>
  <si>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</si>
  <si>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</si>
  <si>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</si>
  <si>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</si>
  <si>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</si>
  <si>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</si>
  <si>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</si>
  <si>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</si>
  <si>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</si>
  <si>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</si>
  <si>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</si>
  <si>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</si>
  <si>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</si>
  <si>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</si>
  <si>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</si>
  <si>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</si>
  <si>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</si>
  <si>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</si>
  <si>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</si>
  <si>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</si>
  <si>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</si>
  <si>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</si>
  <si>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</si>
  <si>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</si>
  <si>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</si>
  <si>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</si>
  <si>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</si>
  <si>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</si>
  <si>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</si>
  <si>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</si>
  <si>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</si>
  <si>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</si>
  <si>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</si>
  <si>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</si>
  <si>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</si>
  <si>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</si>
  <si>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</si>
  <si>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</si>
  <si>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</si>
  <si>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</si>
  <si>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</si>
  <si>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</si>
  <si>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</si>
  <si>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</si>
  <si>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</si>
  <si>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</si>
  <si>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</si>
  <si>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</si>
  <si>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</si>
  <si>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</si>
  <si>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</si>
  <si>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</si>
  <si>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</si>
  <si>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</si>
  <si>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</si>
  <si>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</si>
  <si>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</si>
  <si>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</si>
  <si>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</si>
  <si>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</si>
  <si>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</si>
  <si>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</si>
  <si>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</si>
  <si>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</si>
  <si>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</si>
  <si>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</si>
  <si>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</si>
  <si>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</si>
  <si>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</si>
  <si>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</si>
  <si>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</si>
  <si>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</si>
  <si>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</si>
  <si>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</si>
  <si>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</si>
  <si>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</si>
  <si>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</si>
  <si>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</si>
  <si>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</si>
  <si>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</si>
  <si>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</si>
  <si>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</si>
  <si>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</si>
  <si>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</si>
  <si>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</si>
  <si>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</si>
  <si>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</si>
  <si>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</si>
  <si>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</si>
  <si>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</si>
  <si>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</si>
  <si>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</si>
  <si>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</si>
  <si>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</si>
  <si>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</si>
  <si>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</si>
  <si>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</si>
  <si>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</si>
  <si>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</si>
  <si>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</si>
  <si>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</si>
  <si>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</si>
  <si>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</si>
  <si>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</si>
  <si>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</si>
  <si>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</si>
  <si>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</si>
  <si>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</si>
  <si>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</si>
  <si>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</si>
  <si>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</si>
  <si>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</si>
  <si>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</si>
  <si>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</si>
  <si>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</si>
  <si>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</si>
  <si>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</si>
  <si>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</si>
  <si>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</si>
  <si>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</si>
  <si>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</si>
  <si>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</si>
  <si>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</si>
  <si>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</si>
  <si>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</si>
  <si>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</si>
  <si>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</si>
  <si>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</si>
  <si>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</si>
  <si>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</si>
  <si>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</si>
  <si>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</si>
  <si>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</si>
  <si>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</si>
  <si>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</si>
  <si>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</si>
  <si>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</si>
  <si>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</si>
  <si>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</si>
  <si>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</si>
  <si>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</si>
  <si>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</si>
  <si>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</si>
  <si>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</si>
  <si>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</si>
  <si>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</si>
  <si>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</si>
  <si>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</si>
  <si>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</si>
  <si>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</si>
  <si>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</si>
  <si>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</si>
  <si>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</si>
  <si>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</si>
  <si>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</si>
  <si>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</si>
  <si>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</si>
  <si>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</si>
  <si>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</si>
  <si>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</si>
  <si>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</si>
  <si>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</si>
  <si>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</si>
  <si>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</si>
  <si>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</si>
  <si>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</si>
  <si>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</si>
  <si>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</si>
  <si>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</si>
  <si>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</si>
  <si>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</si>
  <si>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</si>
  <si>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</si>
  <si>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</si>
  <si>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</si>
  <si>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</si>
  <si>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</si>
  <si>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</si>
  <si>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</si>
  <si>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</si>
  <si>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</si>
  <si>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</si>
  <si>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</si>
  <si>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</si>
  <si>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</si>
  <si>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</si>
  <si>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</si>
  <si>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</si>
  <si>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</si>
  <si>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</si>
  <si>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</si>
  <si>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</si>
  <si>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</si>
  <si>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</si>
  <si>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</si>
  <si>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</si>
  <si>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</si>
  <si>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</si>
  <si>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</si>
  <si>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</si>
  <si>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</si>
  <si>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</si>
  <si>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</si>
  <si>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</si>
  <si>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</si>
  <si>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</si>
  <si>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</si>
  <si>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</si>
  <si>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</si>
  <si>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</si>
  <si>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</si>
  <si>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</si>
  <si>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</si>
  <si>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</si>
  <si>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</si>
  <si>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</si>
  <si>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</si>
  <si>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</si>
  <si>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</si>
  <si>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</si>
  <si>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</si>
  <si>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</si>
  <si>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</si>
  <si>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</si>
  <si>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</si>
  <si>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</si>
  <si>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</si>
  <si>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</si>
  <si>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</si>
  <si>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</si>
  <si>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</si>
  <si>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</si>
  <si>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</si>
  <si>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</si>
  <si>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</si>
  <si>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</si>
  <si>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</si>
  <si>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</si>
  <si>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</si>
  <si>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</si>
  <si>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</si>
  <si>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</si>
  <si>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</si>
  <si>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</si>
  <si>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</si>
  <si>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</si>
  <si>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</si>
  <si>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</si>
  <si>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</si>
  <si>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</si>
  <si>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</si>
  <si>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</si>
  <si>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</si>
  <si>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</si>
  <si>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</si>
  <si>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</si>
  <si>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</si>
  <si>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</si>
  <si>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</si>
  <si>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</si>
  <si>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</si>
  <si>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</si>
  <si>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</si>
  <si>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</si>
  <si>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</si>
  <si>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</si>
  <si>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</si>
  <si>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</si>
  <si>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</si>
  <si>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</si>
  <si>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</si>
  <si>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</si>
  <si>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</si>
  <si>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</si>
  <si>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</si>
  <si>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</si>
  <si>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</si>
  <si>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</si>
  <si>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</si>
  <si>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</si>
  <si>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</si>
  <si>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</si>
  <si>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</si>
  <si>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</si>
  <si>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</si>
  <si>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</si>
  <si>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</si>
  <si>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</si>
  <si>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</si>
  <si>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</si>
  <si>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</si>
  <si>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</si>
  <si>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</si>
  <si>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</si>
  <si>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</si>
  <si>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</si>
  <si>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</si>
  <si>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</si>
  <si>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</si>
  <si>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</si>
  <si>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</si>
  <si>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</si>
  <si>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</si>
  <si>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</si>
  <si>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</si>
  <si>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</si>
  <si>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</si>
  <si>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</si>
  <si>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</si>
  <si>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</si>
  <si>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</si>
  <si>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</si>
  <si>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</si>
  <si>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</si>
  <si>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</si>
  <si>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</si>
  <si>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</si>
  <si>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</si>
  <si>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</si>
  <si>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</si>
  <si>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</si>
  <si>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</si>
  <si>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</si>
  <si>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</si>
  <si>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</si>
  <si>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</si>
  <si>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</si>
  <si>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</si>
  <si>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</si>
  <si>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</si>
  <si>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</si>
  <si>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</si>
  <si>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</si>
  <si>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</si>
  <si>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</si>
  <si>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</si>
  <si>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</si>
  <si>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</si>
  <si>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</si>
  <si>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</si>
  <si>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</si>
  <si>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</si>
  <si>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</si>
  <si>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</si>
  <si>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</si>
  <si>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</si>
  <si>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</si>
  <si>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</si>
  <si>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</si>
  <si>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</si>
  <si>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</si>
  <si>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</si>
  <si>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</si>
  <si>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</si>
  <si>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</si>
  <si>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</si>
  <si>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</si>
  <si>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</si>
  <si>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</si>
  <si>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</si>
  <si>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</si>
  <si>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</si>
  <si>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</si>
  <si>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</si>
  <si>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</si>
  <si>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</si>
  <si>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</si>
  <si>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</si>
  <si>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</si>
  <si>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</si>
  <si>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</si>
  <si>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</si>
  <si>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</si>
  <si>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</si>
  <si>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</si>
  <si>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</si>
  <si>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</si>
  <si>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</si>
  <si>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</si>
  <si>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</si>
  <si>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</si>
  <si>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</si>
  <si>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</si>
  <si>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</si>
  <si>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</si>
  <si>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</si>
  <si>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</si>
  <si>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</si>
  <si>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</si>
  <si>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</si>
  <si>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</si>
  <si>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</si>
  <si>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</si>
  <si>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</si>
  <si>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</si>
  <si>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/Катя Маркова-Вълчанова/</t>
  </si>
  <si>
    <t xml:space="preserve">                         /Катя Маркова-Вълчанова/</t>
  </si>
  <si>
    <t xml:space="preserve">       /Катя Маркова-Вълчанова/</t>
  </si>
  <si>
    <t xml:space="preserve">                       /Катя Маркова-Вълчанова/</t>
  </si>
  <si>
    <t xml:space="preserve">                /Катя Маркова-Вълчанова/</t>
  </si>
  <si>
    <t xml:space="preserve"> Към 31.03.2009 г.</t>
  </si>
  <si>
    <t xml:space="preserve">Дата на съставяне: 28.04.2009 г. гр.Хасково </t>
  </si>
  <si>
    <t>28.04.2009 г.</t>
  </si>
  <si>
    <t xml:space="preserve">Дата на съставяне: 28.04.2009 г. гр.Хасково           </t>
  </si>
  <si>
    <t xml:space="preserve">Дата  на съставяне: 28.04.2009 г. гр.Хасково </t>
  </si>
  <si>
    <t xml:space="preserve">Дата на съставяне: 28.04.2009 г. гр.Хасково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</si>
</sst>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</v>
      </c>
      <c r="D19" s="155">
        <f>SUM(D11:D18)</f>
        <v>8</v>
      </c>
      <c r="E19" s="237" t="s">
        <v>53</v>
      </c>
      <c r="F19" s="242" t="s">
        <v>54</v>
      </c>
      <c r="G19" s="152">
        <v>109</v>
      </c>
      <c r="H19" s="152">
        <v>109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</v>
      </c>
      <c r="H25" s="154">
        <f>H19+H20+H21</f>
        <v>109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-46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</v>
      </c>
      <c r="H32" s="316">
        <v>-15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-51</v>
      </c>
      <c r="H33" s="154">
        <f>H27+H31+H32</f>
        <v>-46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1868</v>
      </c>
      <c r="H36" s="154">
        <f>H25+H17+H33</f>
        <v>1873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</v>
      </c>
      <c r="D55" s="155">
        <f>D19+D20+D21+D27+D32+D45+D51+D53+D54</f>
        <v>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916</v>
      </c>
      <c r="D61" s="151">
        <v>916</v>
      </c>
      <c r="E61" s="243" t="s">
        <v>189</v>
      </c>
      <c r="F61" s="272" t="s">
        <v>190</v>
      </c>
      <c r="G61" s="154">
        <f>SUM(G62:G68)</f>
        <v>118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160</v>
      </c>
      <c r="D63" s="151">
        <v>160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1076</v>
      </c>
      <c r="D64" s="155">
        <f>SUM(D58:D63)</f>
        <v>1076</v>
      </c>
      <c r="E64" s="237" t="s">
        <v>200</v>
      </c>
      <c r="F64" s="242" t="s">
        <v>201</v>
      </c>
      <c r="G64" s="152">
        <v>10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901</v>
      </c>
      <c r="D88" s="151">
        <v>892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902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1978</v>
      </c>
      <c r="D93" s="155">
        <f>D64+D75+D84+D91+D92</f>
        <v>1984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1986</v>
      </c>
      <c r="D94" s="164">
        <f>D93+D55</f>
        <v>1992</v>
      </c>
      <c r="E94" s="449" t="s">
        <v>270</v>
      </c>
      <c r="F94" s="289" t="s">
        <v>271</v>
      </c>
      <c r="G94" s="165">
        <f>G36+G39+G55+G79</f>
        <v>1986</v>
      </c>
      <c r="H94" s="165">
        <f>H36+H39+H55+H79</f>
        <v>1992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6" t="s">
        <v>857</v>
      </c>
      <c r="E101" s="587"/>
      <c r="F101" s="587"/>
    </row>
    <row r="102" ht="12.75">
      <c r="E102" s="169" t="s">
        <v>874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77" t="str">
        <f>'справка №1-БАЛАНС'!E3</f>
        <v>"Форуком Фонд Имоти" АДСИЦ</v>
      </c>
      <c r="C2" s="577"/>
      <c r="D2" s="577"/>
      <c r="E2" s="577"/>
      <c r="F2" s="579" t="s">
        <v>2</v>
      </c>
      <c r="G2" s="579"/>
      <c r="H2" s="525">
        <f>'справка №1-БАЛАНС'!H3</f>
        <v>126722797</v>
      </c>
    </row>
    <row r="3" spans="1:8" ht="15">
      <c r="A3" s="467" t="s">
        <v>275</v>
      </c>
      <c r="B3" s="577" t="str">
        <f>'справка №1-БАЛАНС'!E4</f>
        <v> Неконсолидиран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 Към 31.03.2009 г.</v>
      </c>
      <c r="C4" s="578"/>
      <c r="D4" s="578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8" t="s">
        <v>286</v>
      </c>
      <c r="G9" s="549"/>
      <c r="H9" s="549">
        <v>268</v>
      </c>
    </row>
    <row r="10" spans="1:8" ht="12">
      <c r="A10" s="298" t="s">
        <v>287</v>
      </c>
      <c r="B10" s="299" t="s">
        <v>288</v>
      </c>
      <c r="C10" s="46">
        <v>7</v>
      </c>
      <c r="D10" s="46">
        <v>7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8</v>
      </c>
      <c r="D12" s="46">
        <v>25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2</v>
      </c>
      <c r="D13" s="46">
        <v>3</v>
      </c>
      <c r="E13" s="301" t="s">
        <v>51</v>
      </c>
      <c r="F13" s="550" t="s">
        <v>300</v>
      </c>
      <c r="G13" s="547">
        <f>SUM(G9:G12)</f>
        <v>0</v>
      </c>
      <c r="H13" s="547">
        <f>SUM(H9:H12)</f>
        <v>268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>
        <v>176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17</v>
      </c>
      <c r="D19" s="49">
        <f>SUM(D9:D15)+D16</f>
        <v>211</v>
      </c>
      <c r="E19" s="304" t="s">
        <v>317</v>
      </c>
      <c r="F19" s="551" t="s">
        <v>318</v>
      </c>
      <c r="G19" s="549">
        <v>12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12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17</v>
      </c>
      <c r="D28" s="50">
        <f>D26+D19</f>
        <v>211</v>
      </c>
      <c r="E28" s="127" t="s">
        <v>339</v>
      </c>
      <c r="F28" s="553" t="s">
        <v>340</v>
      </c>
      <c r="G28" s="547">
        <f>G13+G15+G24</f>
        <v>12</v>
      </c>
      <c r="H28" s="547">
        <f>H13+H15+H24</f>
        <v>268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57</v>
      </c>
      <c r="E30" s="127" t="s">
        <v>343</v>
      </c>
      <c r="F30" s="553" t="s">
        <v>344</v>
      </c>
      <c r="G30" s="53">
        <f>IF((C28-G28)&gt;0,C28-G28,0)</f>
        <v>5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17</v>
      </c>
      <c r="D33" s="49">
        <f>D28-D31+D32</f>
        <v>211</v>
      </c>
      <c r="E33" s="127" t="s">
        <v>353</v>
      </c>
      <c r="F33" s="553" t="s">
        <v>354</v>
      </c>
      <c r="G33" s="53">
        <f>G32-G31+G28</f>
        <v>12</v>
      </c>
      <c r="H33" s="53">
        <f>H32-H31+H28</f>
        <v>268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57</v>
      </c>
      <c r="E34" s="128" t="s">
        <v>357</v>
      </c>
      <c r="F34" s="553" t="s">
        <v>358</v>
      </c>
      <c r="G34" s="547">
        <f>IF((C33-G33)&gt;0,C33-G33,0)</f>
        <v>5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57</v>
      </c>
      <c r="E39" s="313" t="s">
        <v>369</v>
      </c>
      <c r="F39" s="557" t="s">
        <v>370</v>
      </c>
      <c r="G39" s="558">
        <f>IF(G34&gt;0,IF(C35+G34&lt;0,0,C35+G34),IF(C34-C35&lt;0,C35-C34,0))</f>
        <v>5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57</v>
      </c>
      <c r="E41" s="127" t="s">
        <v>376</v>
      </c>
      <c r="F41" s="570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17</v>
      </c>
      <c r="D42" s="53">
        <f>D33+D35+D39</f>
        <v>268</v>
      </c>
      <c r="E42" s="128" t="s">
        <v>380</v>
      </c>
      <c r="F42" s="129" t="s">
        <v>381</v>
      </c>
      <c r="G42" s="53">
        <f>G39+G33</f>
        <v>17</v>
      </c>
      <c r="H42" s="53">
        <f>H39+H33</f>
        <v>268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863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9" t="s">
        <v>872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874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-8</v>
      </c>
      <c r="D11" s="54">
        <v>-7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</v>
      </c>
      <c r="D13" s="54">
        <v>-27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14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</v>
      </c>
      <c r="D20" s="55">
        <f>SUM(D10:D19)</f>
        <v>-35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</v>
      </c>
      <c r="D43" s="55">
        <f>D42+D32+D20</f>
        <v>-35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902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902</v>
      </c>
      <c r="D46" s="56">
        <v>21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67" bottom="0.57" header="0.24" footer="0.3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31.03.2009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109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-46</v>
      </c>
      <c r="K11" s="60"/>
      <c r="L11" s="344">
        <f>SUM(C11:K11)</f>
        <v>1873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109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-46</v>
      </c>
      <c r="K15" s="61">
        <f t="shared" si="2"/>
        <v>0</v>
      </c>
      <c r="L15" s="344">
        <f t="shared" si="1"/>
        <v>1873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</v>
      </c>
      <c r="K16" s="60"/>
      <c r="L16" s="344">
        <f t="shared" si="1"/>
        <v>-5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109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-51</v>
      </c>
      <c r="K29" s="59">
        <f t="shared" si="6"/>
        <v>0</v>
      </c>
      <c r="L29" s="344">
        <f t="shared" si="1"/>
        <v>1868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109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-51</v>
      </c>
      <c r="K32" s="59">
        <f t="shared" si="7"/>
        <v>0</v>
      </c>
      <c r="L32" s="344">
        <f t="shared" si="1"/>
        <v>1868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81" bottom="0.55" header="0.35433070866141736" footer="0.2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"Форуком Фонд Имоти" АДСИЦ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10" t="s">
        <v>5</v>
      </c>
      <c r="B3" s="611"/>
      <c r="C3" s="613" t="str">
        <f>'справка №1-БАЛАНС'!E5</f>
        <v> Към 31.03.2009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31.03.2009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118</v>
      </c>
      <c r="D85" s="104">
        <f>SUM(D86:D90)+D94</f>
        <v>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118</v>
      </c>
      <c r="D97" s="104">
        <f>D96+D68+D66</f>
        <v>118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873</v>
      </c>
      <c r="D109" s="615"/>
      <c r="E109" s="615"/>
      <c r="F109" s="615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31.03.2009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871</v>
      </c>
      <c r="E31" s="522"/>
      <c r="F31" s="522"/>
      <c r="G31" s="522"/>
      <c r="H31" s="522" t="s">
        <v>878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31.03.2009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871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2009-04-24T14:01:20Z</cp:lastPrinted>
  <dcterms:created xsi:type="dcterms:W3CDTF">2000-06-29T12:02:40Z</dcterms:created>
  <dcterms:modified xsi:type="dcterms:W3CDTF">2009-04-24T14:08:11Z</dcterms:modified>
  <cp:category/>
  <cp:version/>
  <cp:contentType/>
  <cp:contentStatus/>
</cp:coreProperties>
</file>