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465" windowWidth="10365" windowHeight="10230" tabRatio="822" activeTab="0"/>
  </bookViews>
  <sheets>
    <sheet name="Balance" sheetId="1" r:id="rId1"/>
    <sheet name="Income" sheetId="2" r:id="rId2"/>
    <sheet name="Cash Flow" sheetId="3" r:id="rId3"/>
    <sheet name="Equity" sheetId="4" r:id="rId4"/>
  </sheets>
  <definedNames>
    <definedName name="_xlnm.Print_Area" localSheetId="0">'Balance'!$A$1:$C$73</definedName>
  </definedNames>
  <calcPr fullCalcOnLoad="1"/>
</workbook>
</file>

<file path=xl/sharedStrings.xml><?xml version="1.0" encoding="utf-8"?>
<sst xmlns="http://schemas.openxmlformats.org/spreadsheetml/2006/main" count="153" uniqueCount="126">
  <si>
    <t>BGN’000s</t>
  </si>
  <si>
    <t>ASSETS</t>
  </si>
  <si>
    <t>Non-current assets</t>
  </si>
  <si>
    <t>Other</t>
  </si>
  <si>
    <t>Total Non-current assets</t>
  </si>
  <si>
    <t>Current assets</t>
  </si>
  <si>
    <t>Cash and cash equivalents</t>
  </si>
  <si>
    <t>Total current assets</t>
  </si>
  <si>
    <t>TOTAL ASSETS</t>
  </si>
  <si>
    <t>EQUITY</t>
  </si>
  <si>
    <t>Total equity</t>
  </si>
  <si>
    <t>Share capital</t>
  </si>
  <si>
    <t>Retained earnings</t>
  </si>
  <si>
    <t>Reserves</t>
  </si>
  <si>
    <t>LIABILITIES</t>
  </si>
  <si>
    <t>Non-current</t>
  </si>
  <si>
    <t>Total non-current liabilities</t>
  </si>
  <si>
    <t>Current</t>
  </si>
  <si>
    <t>Total current liabilities</t>
  </si>
  <si>
    <t>Total liabilities</t>
  </si>
  <si>
    <t>TOTAL EQUITY AND LIABILITIES</t>
  </si>
  <si>
    <t xml:space="preserve">Social security liabilities </t>
  </si>
  <si>
    <t>Tax payables</t>
  </si>
  <si>
    <t>Cost of materials</t>
  </si>
  <si>
    <t>Services</t>
  </si>
  <si>
    <t>Depreciation</t>
  </si>
  <si>
    <t>Salaries</t>
  </si>
  <si>
    <t>Social securities</t>
  </si>
  <si>
    <t>Other expenses</t>
  </si>
  <si>
    <t>Net result for the period</t>
  </si>
  <si>
    <t>Cash receipts from customers</t>
  </si>
  <si>
    <t xml:space="preserve">Cash paid to suppliers </t>
  </si>
  <si>
    <t>Cash paid to employees and social security institutions</t>
  </si>
  <si>
    <t xml:space="preserve">Other payments/proceeds for operating activities </t>
  </si>
  <si>
    <t>Purchase of non-current assets</t>
  </si>
  <si>
    <t>CASH FLOWS FROM OPERATING ACTIVITIES</t>
  </si>
  <si>
    <t>Payments under to lease contracts</t>
  </si>
  <si>
    <t>Net cash flow from operating activities</t>
  </si>
  <si>
    <t>Net cash flow from investing activities</t>
  </si>
  <si>
    <t>Net increase/decrease in cash and cash equivalents</t>
  </si>
  <si>
    <t>Cash and cash equivalents at a beginning of the period</t>
  </si>
  <si>
    <t>Cash and cash equivalents at the end of the period</t>
  </si>
  <si>
    <t>Vehicles</t>
  </si>
  <si>
    <t>Revenue from sales of services</t>
  </si>
  <si>
    <t>Other financial income/expenses (net)</t>
  </si>
  <si>
    <t>CASH FLOWS FROM INVESTING ACTIVITIES</t>
  </si>
  <si>
    <t>CASH FLOWS FROM FINANCIAL ACTIVITIES</t>
  </si>
  <si>
    <t>Net cash flow from financial activities</t>
  </si>
  <si>
    <t xml:space="preserve">Operating Result </t>
  </si>
  <si>
    <t>INCOME STATEMENT</t>
  </si>
  <si>
    <t>CASH FLOW STATEMENT</t>
  </si>
  <si>
    <t>BALANCE SHEET</t>
  </si>
  <si>
    <t>Office equipment</t>
  </si>
  <si>
    <t>Non-current tangible assets</t>
  </si>
  <si>
    <t>Non-current intangible assets</t>
  </si>
  <si>
    <t>Ownership rights</t>
  </si>
  <si>
    <t>Software</t>
  </si>
  <si>
    <t>Current receivables</t>
  </si>
  <si>
    <t>Trade receivables and advances to suppliers</t>
  </si>
  <si>
    <t>Refundable taxes</t>
  </si>
  <si>
    <t>Advance payments</t>
  </si>
  <si>
    <t>Cash in hand</t>
  </si>
  <si>
    <t>Cash in bank</t>
  </si>
  <si>
    <t>Uncovered loss</t>
  </si>
  <si>
    <t>Payables to suppliers and advances from clients</t>
  </si>
  <si>
    <t>Advance receivables</t>
  </si>
  <si>
    <t>Payables to personnel</t>
  </si>
  <si>
    <t>Loans granted</t>
  </si>
  <si>
    <t>Receivables from granted loans</t>
  </si>
  <si>
    <t>Cash outflow for redemption</t>
  </si>
  <si>
    <t>Interest, fees and commissions paid or received</t>
  </si>
  <si>
    <t>Receivables from the issue of shares</t>
  </si>
  <si>
    <t>Other payments/receivables from financial activity</t>
  </si>
  <si>
    <t xml:space="preserve"> Share Capital </t>
  </si>
  <si>
    <t xml:space="preserve"> Retained earnings </t>
  </si>
  <si>
    <t>Total</t>
  </si>
  <si>
    <t>Change in accounting policy</t>
  </si>
  <si>
    <t>Profit sharing</t>
  </si>
  <si>
    <t>Other changes in equity</t>
  </si>
  <si>
    <t>Interest, fees and commissions received/paid</t>
  </si>
  <si>
    <t>Others</t>
  </si>
  <si>
    <t>Deferred taxes</t>
  </si>
  <si>
    <t>Taxes paid</t>
  </si>
  <si>
    <t>Investment in daughter companies</t>
  </si>
  <si>
    <t>Receivables from related parties</t>
  </si>
  <si>
    <t>.</t>
  </si>
  <si>
    <t>Payables to related parties</t>
  </si>
  <si>
    <t>Corporate income tax paid</t>
  </si>
  <si>
    <t>Purchase of investments</t>
  </si>
  <si>
    <t>Loans receivables</t>
  </si>
  <si>
    <t>Receivables from sold assets</t>
  </si>
  <si>
    <t>Corporate Income Tax</t>
  </si>
  <si>
    <t>Balance 01 January 2010</t>
  </si>
  <si>
    <t>SAF MAGELAN AD</t>
  </si>
  <si>
    <t>Land</t>
  </si>
  <si>
    <t>Buildings and constructions</t>
  </si>
  <si>
    <t>Machines and equipment</t>
  </si>
  <si>
    <t>Expenses made for the acquisition and liquidation of Fixed Tangible Assets</t>
  </si>
  <si>
    <t>Tangible funds</t>
  </si>
  <si>
    <t xml:space="preserve">Materials </t>
  </si>
  <si>
    <t>Goods</t>
  </si>
  <si>
    <t>Prepared by: Stefka Atanasova</t>
  </si>
  <si>
    <t>Executive Director: Todor Tomov</t>
  </si>
  <si>
    <t>Liabilities to associated companies</t>
  </si>
  <si>
    <t>Liabilities to financial enterprises</t>
  </si>
  <si>
    <t>Deferred tax liabilities</t>
  </si>
  <si>
    <t>Short-term part of long-term loans</t>
  </si>
  <si>
    <t>STATEMENT OF CHANGES IN EQUITY</t>
  </si>
  <si>
    <t>Revenue from sales of goods</t>
  </si>
  <si>
    <t>Other revenues</t>
  </si>
  <si>
    <t>Interest expenses</t>
  </si>
  <si>
    <t>Dividend income</t>
  </si>
  <si>
    <t>Net book value of assets sold (finished goods excluded)</t>
  </si>
  <si>
    <t>Extraordinary revenues</t>
  </si>
  <si>
    <t>Foreign currency exchange gains/losses net</t>
  </si>
  <si>
    <t>Interest incomes</t>
  </si>
  <si>
    <t>Payments of loans</t>
  </si>
  <si>
    <t>Dividends paid</t>
  </si>
  <si>
    <t>Dividends received</t>
  </si>
  <si>
    <t>For the period ended 30 September 2010</t>
  </si>
  <si>
    <t>Balance 30 September 2010</t>
  </si>
  <si>
    <t>Gains/Losses from foreign exchange operations</t>
  </si>
  <si>
    <t>Court receivables</t>
  </si>
  <si>
    <t>Cash equivalents</t>
  </si>
  <si>
    <t>Short-term borrowings</t>
  </si>
  <si>
    <t>Date: 25.10.2010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</si>
</sst>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  <numFmt numFmtId="217" formatCode="\-\(####\)"/>
    <numFmt numFmtId="218" formatCode="\(###\)"/>
    <numFmt numFmtId="219" formatCode="\(\-###\)"/>
    <numFmt numFmtId="220" formatCode="General;\(General\)"/>
    <numFmt numFmtId="221" formatCode="[$-402]dd\ mmmm\ yyyy\ &quot;г.&quot;"/>
    <numFmt numFmtId="222" formatCode="0.00_ ;[Red]\-0.00\ "/>
    <numFmt numFmtId="223" formatCode="mmm/yyyy"/>
    <numFmt numFmtId="224" formatCode="#,##0.0"/>
  </numFmts>
  <fonts count="38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1.5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12"/>
      <name val="Tms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57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wrapText="1"/>
      <protection/>
    </xf>
    <xf numFmtId="0" fontId="5" fillId="0" borderId="0" xfId="57" applyFont="1" applyFill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wrapText="1"/>
      <protection/>
    </xf>
    <xf numFmtId="1" fontId="5" fillId="24" borderId="0" xfId="58" applyNumberFormat="1" applyFont="1" applyFill="1" applyBorder="1" applyAlignment="1" applyProtection="1">
      <alignment wrapText="1"/>
      <protection locked="0"/>
    </xf>
    <xf numFmtId="0" fontId="5" fillId="0" borderId="0" xfId="58" applyFont="1" applyAlignment="1" applyProtection="1">
      <alignment vertical="top" wrapText="1"/>
      <protection/>
    </xf>
    <xf numFmtId="1" fontId="5" fillId="0" borderId="0" xfId="57" applyNumberFormat="1" applyFont="1" applyBorder="1" applyAlignment="1" applyProtection="1">
      <alignment horizontal="right" vertical="top"/>
      <protection locked="0"/>
    </xf>
    <xf numFmtId="0" fontId="5" fillId="0" borderId="0" xfId="58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 applyProtection="1">
      <alignment wrapText="1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3" fontId="6" fillId="0" borderId="0" xfId="57" applyNumberFormat="1" applyFont="1" applyAlignment="1" applyProtection="1">
      <alignment vertical="top" wrapText="1"/>
      <protection locked="0"/>
    </xf>
    <xf numFmtId="0" fontId="6" fillId="0" borderId="0" xfId="57" applyFont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10" xfId="57" applyFont="1" applyBorder="1" applyAlignment="1" applyProtection="1">
      <alignment horizontal="left" vertical="center"/>
      <protection/>
    </xf>
    <xf numFmtId="14" fontId="6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6" fillId="0" borderId="0" xfId="57" applyNumberFormat="1" applyFont="1" applyBorder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10" fillId="25" borderId="15" xfId="57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7" fillId="0" borderId="0" xfId="57" applyFont="1" applyBorder="1" applyAlignment="1" applyProtection="1">
      <alignment vertical="top" wrapText="1"/>
      <protection locked="0"/>
    </xf>
    <xf numFmtId="0" fontId="7" fillId="0" borderId="0" xfId="57" applyFont="1" applyAlignment="1">
      <alignment vertical="top"/>
      <protection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59" applyFont="1" applyBorder="1" applyAlignment="1">
      <alignment vertical="center" wrapText="1"/>
      <protection/>
    </xf>
    <xf numFmtId="0" fontId="6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 wrapText="1"/>
      <protection/>
    </xf>
    <xf numFmtId="3" fontId="6" fillId="0" borderId="0" xfId="59" applyNumberFormat="1" applyFont="1" applyBorder="1" applyAlignment="1">
      <alignment vertical="center"/>
      <protection/>
    </xf>
    <xf numFmtId="185" fontId="6" fillId="0" borderId="16" xfId="0" applyNumberFormat="1" applyFont="1" applyBorder="1" applyAlignment="1">
      <alignment/>
    </xf>
    <xf numFmtId="0" fontId="7" fillId="0" borderId="0" xfId="59" applyNumberFormat="1" applyFont="1" applyBorder="1" applyAlignment="1" applyProtection="1">
      <alignment vertical="center"/>
      <protection locked="0"/>
    </xf>
    <xf numFmtId="185" fontId="11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 vertical="top" wrapText="1"/>
    </xf>
    <xf numFmtId="0" fontId="6" fillId="0" borderId="0" xfId="57" applyFont="1" applyBorder="1" applyAlignment="1">
      <alignment/>
      <protection/>
    </xf>
    <xf numFmtId="3" fontId="10" fillId="0" borderId="13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3" fontId="10" fillId="0" borderId="19" xfId="0" applyNumberFormat="1" applyFont="1" applyBorder="1" applyAlignment="1">
      <alignment vertical="top" wrapText="1"/>
    </xf>
    <xf numFmtId="3" fontId="10" fillId="0" borderId="17" xfId="0" applyNumberFormat="1" applyFont="1" applyBorder="1" applyAlignment="1">
      <alignment horizontal="right" vertical="top" wrapText="1"/>
    </xf>
    <xf numFmtId="3" fontId="5" fillId="0" borderId="0" xfId="58" applyNumberFormat="1" applyFont="1" applyBorder="1" applyAlignment="1" applyProtection="1">
      <alignment horizontal="right" wrapText="1"/>
      <protection locked="0"/>
    </xf>
    <xf numFmtId="0" fontId="13" fillId="25" borderId="0" xfId="57" applyFont="1" applyFill="1" applyBorder="1" applyAlignment="1" applyProtection="1">
      <alignment wrapText="1"/>
      <protection/>
    </xf>
    <xf numFmtId="0" fontId="10" fillId="0" borderId="20" xfId="0" applyFont="1" applyBorder="1" applyAlignment="1">
      <alignment vertical="top" wrapText="1"/>
    </xf>
    <xf numFmtId="3" fontId="5" fillId="24" borderId="0" xfId="57" applyNumberFormat="1" applyFont="1" applyFill="1" applyBorder="1" applyAlignment="1" applyProtection="1">
      <alignment wrapText="1"/>
      <protection locked="0"/>
    </xf>
    <xf numFmtId="0" fontId="5" fillId="0" borderId="0" xfId="57" applyFont="1" applyAlignment="1">
      <alignment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3" fontId="5" fillId="0" borderId="0" xfId="59" applyNumberFormat="1" applyFont="1" applyBorder="1" applyAlignment="1" applyProtection="1">
      <alignment horizontal="center" vertical="center" wrapText="1"/>
      <protection/>
    </xf>
    <xf numFmtId="3" fontId="4" fillId="24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>
      <alignment vertical="center"/>
      <protection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0" fontId="10" fillId="0" borderId="21" xfId="0" applyFont="1" applyBorder="1" applyAlignment="1">
      <alignment horizontal="justify" vertical="top" wrapText="1"/>
    </xf>
    <xf numFmtId="0" fontId="11" fillId="0" borderId="16" xfId="0" applyFont="1" applyBorder="1" applyAlignment="1">
      <alignment vertical="top" wrapText="1"/>
    </xf>
    <xf numFmtId="3" fontId="10" fillId="0" borderId="21" xfId="0" applyNumberFormat="1" applyFont="1" applyBorder="1" applyAlignment="1">
      <alignment horizontal="right" vertical="top" wrapText="1"/>
    </xf>
    <xf numFmtId="185" fontId="11" fillId="0" borderId="21" xfId="0" applyNumberFormat="1" applyFont="1" applyBorder="1" applyAlignment="1">
      <alignment horizontal="right" vertical="top" wrapText="1"/>
    </xf>
    <xf numFmtId="0" fontId="6" fillId="0" borderId="19" xfId="58" applyFont="1" applyBorder="1" applyAlignment="1" applyProtection="1">
      <alignment wrapText="1"/>
      <protection/>
    </xf>
    <xf numFmtId="0" fontId="15" fillId="0" borderId="16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185" fontId="11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185" fontId="6" fillId="0" borderId="0" xfId="0" applyNumberFormat="1" applyFont="1" applyBorder="1" applyAlignment="1">
      <alignment/>
    </xf>
    <xf numFmtId="185" fontId="13" fillId="0" borderId="10" xfId="0" applyNumberFormat="1" applyFont="1" applyBorder="1" applyAlignment="1">
      <alignment horizontal="right" vertical="top" wrapText="1"/>
    </xf>
    <xf numFmtId="185" fontId="13" fillId="0" borderId="17" xfId="0" applyNumberFormat="1" applyFont="1" applyBorder="1" applyAlignment="1">
      <alignment horizontal="right" vertical="top" wrapText="1"/>
    </xf>
    <xf numFmtId="185" fontId="13" fillId="0" borderId="13" xfId="0" applyNumberFormat="1" applyFont="1" applyBorder="1" applyAlignment="1">
      <alignment horizontal="right" vertical="top" wrapText="1"/>
    </xf>
    <xf numFmtId="185" fontId="10" fillId="0" borderId="16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vertical="top" wrapText="1"/>
    </xf>
    <xf numFmtId="185" fontId="10" fillId="0" borderId="25" xfId="0" applyNumberFormat="1" applyFont="1" applyBorder="1" applyAlignment="1">
      <alignment horizontal="right" vertical="top" wrapText="1"/>
    </xf>
    <xf numFmtId="0" fontId="11" fillId="0" borderId="26" xfId="0" applyFont="1" applyBorder="1" applyAlignment="1">
      <alignment vertical="top" wrapText="1"/>
    </xf>
    <xf numFmtId="0" fontId="10" fillId="25" borderId="27" xfId="57" applyFont="1" applyFill="1" applyBorder="1" applyAlignment="1" applyProtection="1">
      <alignment horizontal="left" wrapText="1"/>
      <protection/>
    </xf>
    <xf numFmtId="0" fontId="10" fillId="25" borderId="28" xfId="57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7" fillId="0" borderId="20" xfId="57" applyFont="1" applyBorder="1" applyAlignment="1" applyProtection="1">
      <alignment horizontal="left" vertical="center"/>
      <protection/>
    </xf>
    <xf numFmtId="0" fontId="7" fillId="0" borderId="15" xfId="57" applyFont="1" applyBorder="1" applyAlignment="1" applyProtection="1">
      <alignment horizontal="left" vertical="center"/>
      <protection/>
    </xf>
    <xf numFmtId="0" fontId="10" fillId="25" borderId="10" xfId="57" applyFont="1" applyFill="1" applyBorder="1" applyAlignment="1" applyProtection="1">
      <alignment horizontal="left" wrapText="1"/>
      <protection/>
    </xf>
    <xf numFmtId="0" fontId="7" fillId="0" borderId="27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14" fontId="7" fillId="0" borderId="10" xfId="57" applyNumberFormat="1" applyFont="1" applyBorder="1" applyAlignment="1" applyProtection="1">
      <alignment horizontal="right" vertical="center"/>
      <protection/>
    </xf>
    <xf numFmtId="0" fontId="17" fillId="0" borderId="16" xfId="0" applyFont="1" applyBorder="1" applyAlignment="1">
      <alignment/>
    </xf>
    <xf numFmtId="0" fontId="10" fillId="0" borderId="26" xfId="0" applyFont="1" applyBorder="1" applyAlignment="1">
      <alignment horizontal="justify" vertical="top" wrapText="1"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/>
      <protection locked="0"/>
    </xf>
    <xf numFmtId="0" fontId="19" fillId="0" borderId="0" xfId="0" applyFont="1" applyAlignment="1">
      <alignment vertical="top" wrapText="1"/>
    </xf>
    <xf numFmtId="3" fontId="5" fillId="0" borderId="0" xfId="57" applyNumberFormat="1" applyFont="1" applyAlignment="1" applyProtection="1">
      <alignment vertical="top" wrapText="1"/>
      <protection locked="0"/>
    </xf>
    <xf numFmtId="1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vertical="top"/>
      <protection locked="0"/>
    </xf>
    <xf numFmtId="0" fontId="5" fillId="0" borderId="0" xfId="57" applyFont="1" applyAlignment="1">
      <alignment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57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Alignment="1" applyProtection="1">
      <alignment wrapText="1"/>
      <protection locked="0"/>
    </xf>
    <xf numFmtId="1" fontId="6" fillId="0" borderId="0" xfId="57" applyNumberFormat="1" applyFont="1" applyAlignment="1" applyProtection="1">
      <alignment vertical="top" wrapText="1"/>
      <protection locked="0"/>
    </xf>
    <xf numFmtId="3" fontId="6" fillId="0" borderId="0" xfId="57" applyNumberFormat="1" applyFont="1" applyAlignment="1" applyProtection="1">
      <alignment vertical="top"/>
      <protection locked="0"/>
    </xf>
    <xf numFmtId="3" fontId="6" fillId="0" borderId="0" xfId="57" applyNumberFormat="1" applyFont="1" applyAlignment="1" applyProtection="1">
      <alignment horizontal="right" vertical="top" wrapText="1"/>
      <protection locked="0"/>
    </xf>
    <xf numFmtId="0" fontId="7" fillId="0" borderId="0" xfId="60" applyFont="1" applyBorder="1" applyAlignment="1" applyProtection="1">
      <alignment vertical="center" wrapText="1"/>
      <protection locked="0"/>
    </xf>
    <xf numFmtId="3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Font="1" applyBorder="1" applyProtection="1">
      <alignment/>
      <protection locked="0"/>
    </xf>
    <xf numFmtId="0" fontId="6" fillId="0" borderId="0" xfId="60" applyFont="1" applyBorder="1" applyAlignment="1" applyProtection="1">
      <alignment wrapText="1"/>
      <protection locked="0"/>
    </xf>
    <xf numFmtId="0" fontId="6" fillId="0" borderId="0" xfId="60" applyFont="1" applyAlignment="1" applyProtection="1">
      <alignment wrapText="1"/>
      <protection locked="0"/>
    </xf>
    <xf numFmtId="0" fontId="6" fillId="0" borderId="0" xfId="60" applyFont="1" applyProtection="1">
      <alignment/>
      <protection locked="0"/>
    </xf>
    <xf numFmtId="1" fontId="6" fillId="0" borderId="0" xfId="57" applyNumberFormat="1" applyFont="1" applyBorder="1" applyAlignment="1" applyProtection="1">
      <alignment horizontal="left" vertical="top" wrapText="1"/>
      <protection locked="0"/>
    </xf>
    <xf numFmtId="1" fontId="6" fillId="0" borderId="0" xfId="57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 applyAlignment="1">
      <alignment wrapText="1"/>
      <protection/>
    </xf>
    <xf numFmtId="0" fontId="6" fillId="0" borderId="0" xfId="57" applyFont="1" applyAlignment="1" applyProtection="1">
      <alignment horizontal="center" vertical="top" wrapText="1"/>
      <protection locked="0"/>
    </xf>
    <xf numFmtId="3" fontId="6" fillId="0" borderId="0" xfId="57" applyNumberFormat="1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horizontal="center" wrapText="1"/>
      <protection/>
    </xf>
    <xf numFmtId="0" fontId="0" fillId="0" borderId="0" xfId="60" applyFont="1">
      <alignment/>
      <protection/>
    </xf>
    <xf numFmtId="0" fontId="18" fillId="0" borderId="0" xfId="57" applyFont="1" applyBorder="1" applyAlignment="1" applyProtection="1">
      <alignment vertical="top" wrapText="1"/>
      <protection locked="0"/>
    </xf>
    <xf numFmtId="0" fontId="18" fillId="0" borderId="0" xfId="60" applyFont="1" applyBorder="1" applyAlignment="1" applyProtection="1">
      <alignment horizontal="left" vertical="center" wrapText="1"/>
      <protection/>
    </xf>
    <xf numFmtId="0" fontId="0" fillId="0" borderId="0" xfId="57" applyFont="1" applyAlignment="1">
      <alignment vertical="top" wrapText="1"/>
      <protection/>
    </xf>
    <xf numFmtId="0" fontId="18" fillId="0" borderId="0" xfId="60" applyFont="1">
      <alignment/>
      <protection/>
    </xf>
    <xf numFmtId="0" fontId="18" fillId="0" borderId="0" xfId="60" applyFont="1" applyBorder="1" applyAlignment="1">
      <alignment horizontal="left" vertical="top" wrapText="1"/>
      <protection/>
    </xf>
    <xf numFmtId="3" fontId="0" fillId="0" borderId="0" xfId="58" applyNumberFormat="1" applyFont="1" applyBorder="1" applyAlignment="1" applyProtection="1">
      <alignment horizontal="right" wrapText="1"/>
      <protection locked="0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18" fillId="24" borderId="10" xfId="60" applyNumberFormat="1" applyFont="1" applyFill="1" applyBorder="1" applyAlignment="1" applyProtection="1">
      <alignment/>
      <protection/>
    </xf>
    <xf numFmtId="215" fontId="0" fillId="24" borderId="10" xfId="6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 wrapText="1"/>
    </xf>
    <xf numFmtId="3" fontId="18" fillId="24" borderId="10" xfId="6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3" fontId="0" fillId="24" borderId="10" xfId="60" applyNumberFormat="1" applyFont="1" applyFill="1" applyBorder="1" applyAlignment="1" applyProtection="1">
      <alignment/>
      <protection locked="0"/>
    </xf>
    <xf numFmtId="3" fontId="0" fillId="24" borderId="10" xfId="60" applyNumberFormat="1" applyFont="1" applyFill="1" applyBorder="1" applyAlignment="1" applyProtection="1">
      <alignment/>
      <protection/>
    </xf>
    <xf numFmtId="0" fontId="0" fillId="24" borderId="10" xfId="60" applyFont="1" applyFill="1" applyBorder="1" applyAlignment="1">
      <alignment wrapText="1"/>
      <protection/>
    </xf>
    <xf numFmtId="0" fontId="18" fillId="0" borderId="10" xfId="0" applyFont="1" applyBorder="1" applyAlignment="1">
      <alignment/>
    </xf>
    <xf numFmtId="0" fontId="18" fillId="0" borderId="0" xfId="60" applyFont="1" applyBorder="1" applyAlignment="1" applyProtection="1">
      <alignment vertical="center" wrapText="1"/>
      <protection locked="0"/>
    </xf>
    <xf numFmtId="3" fontId="0" fillId="0" borderId="0" xfId="60" applyNumberFormat="1" applyFont="1" applyBorder="1" applyAlignment="1" applyProtection="1">
      <alignment vertical="center"/>
      <protection locked="0"/>
    </xf>
    <xf numFmtId="0" fontId="0" fillId="0" borderId="0" xfId="60" applyFont="1" applyBorder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7" applyFont="1" applyBorder="1" applyAlignment="1" applyProtection="1">
      <alignment horizontal="center" vertical="top"/>
      <protection locked="0"/>
    </xf>
    <xf numFmtId="215" fontId="18" fillId="24" borderId="10" xfId="60" applyNumberFormat="1" applyFont="1" applyFill="1" applyBorder="1" applyAlignment="1" applyProtection="1">
      <alignment/>
      <protection/>
    </xf>
    <xf numFmtId="1" fontId="6" fillId="0" borderId="29" xfId="57" applyNumberFormat="1" applyFont="1" applyFill="1" applyBorder="1" applyAlignment="1" applyProtection="1">
      <alignment vertical="top" wrapText="1"/>
      <protection locked="0"/>
    </xf>
    <xf numFmtId="3" fontId="11" fillId="0" borderId="10" xfId="0" applyNumberFormat="1" applyFont="1" applyFill="1" applyBorder="1" applyAlignment="1">
      <alignment horizontal="right" vertical="top" wrapText="1"/>
    </xf>
    <xf numFmtId="185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5" fontId="16" fillId="0" borderId="17" xfId="0" applyNumberFormat="1" applyFont="1" applyBorder="1" applyAlignment="1">
      <alignment horizontal="right" vertical="top" wrapText="1"/>
    </xf>
    <xf numFmtId="0" fontId="6" fillId="0" borderId="30" xfId="57" applyFont="1" applyBorder="1" applyAlignment="1">
      <alignment/>
      <protection/>
    </xf>
    <xf numFmtId="0" fontId="7" fillId="0" borderId="30" xfId="57" applyFont="1" applyBorder="1" applyAlignment="1">
      <alignment vertical="top"/>
      <protection/>
    </xf>
    <xf numFmtId="0" fontId="6" fillId="0" borderId="27" xfId="0" applyFont="1" applyBorder="1" applyAlignment="1">
      <alignment/>
    </xf>
    <xf numFmtId="0" fontId="11" fillId="0" borderId="27" xfId="0" applyFont="1" applyBorder="1" applyAlignment="1">
      <alignment vertical="top" wrapText="1"/>
    </xf>
    <xf numFmtId="185" fontId="6" fillId="0" borderId="10" xfId="0" applyNumberFormat="1" applyFont="1" applyFill="1" applyBorder="1" applyAlignment="1">
      <alignment/>
    </xf>
    <xf numFmtId="185" fontId="6" fillId="0" borderId="16" xfId="0" applyNumberFormat="1" applyFont="1" applyFill="1" applyBorder="1" applyAlignment="1">
      <alignment/>
    </xf>
    <xf numFmtId="0" fontId="11" fillId="25" borderId="10" xfId="57" applyFont="1" applyFill="1" applyBorder="1" applyAlignment="1" applyProtection="1">
      <alignment horizontal="left" wrapText="1"/>
      <protection/>
    </xf>
    <xf numFmtId="0" fontId="11" fillId="25" borderId="10" xfId="57" applyFont="1" applyFill="1" applyBorder="1" applyAlignment="1" applyProtection="1">
      <alignment horizontal="right" wrapText="1"/>
      <protection/>
    </xf>
    <xf numFmtId="0" fontId="11" fillId="25" borderId="27" xfId="57" applyFont="1" applyFill="1" applyBorder="1" applyAlignment="1" applyProtection="1">
      <alignment horizontal="left" wrapText="1"/>
      <protection/>
    </xf>
    <xf numFmtId="3" fontId="11" fillId="25" borderId="10" xfId="57" applyNumberFormat="1" applyFont="1" applyFill="1" applyBorder="1" applyAlignment="1" applyProtection="1">
      <alignment horizontal="right" wrapText="1"/>
      <protection/>
    </xf>
    <xf numFmtId="0" fontId="11" fillId="25" borderId="20" xfId="57" applyFont="1" applyFill="1" applyBorder="1" applyAlignment="1" applyProtection="1">
      <alignment horizontal="left" wrapText="1"/>
      <protection/>
    </xf>
    <xf numFmtId="0" fontId="10" fillId="0" borderId="31" xfId="0" applyFont="1" applyBorder="1" applyAlignment="1">
      <alignment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6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horizontal="right"/>
    </xf>
    <xf numFmtId="185" fontId="10" fillId="0" borderId="10" xfId="0" applyNumberFormat="1" applyFont="1" applyBorder="1" applyAlignment="1">
      <alignment horizontal="right" vertical="top" wrapText="1"/>
    </xf>
    <xf numFmtId="0" fontId="4" fillId="0" borderId="0" xfId="57" applyFont="1" applyBorder="1" applyAlignment="1" applyProtection="1">
      <alignment horizontal="center" vertical="top"/>
      <protection locked="0"/>
    </xf>
    <xf numFmtId="0" fontId="37" fillId="0" borderId="0" xfId="53" applyFont="1" applyBorder="1" applyAlignment="1" applyProtection="1">
      <alignment horizontal="center" vertical="center"/>
      <protection locked="0"/>
    </xf>
    <xf numFmtId="0" fontId="37" fillId="0" borderId="0" xfId="53" applyFont="1" applyAlignment="1">
      <alignment/>
    </xf>
    <xf numFmtId="0" fontId="7" fillId="0" borderId="0" xfId="57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0" fillId="0" borderId="0" xfId="0" applyAlignment="1">
      <alignment/>
    </xf>
    <xf numFmtId="0" fontId="18" fillId="0" borderId="0" xfId="60" applyFont="1" applyAlignment="1">
      <alignment horizontal="center" wrapText="1"/>
      <protection/>
    </xf>
    <xf numFmtId="0" fontId="18" fillId="0" borderId="0" xfId="57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f-bg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f-bg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af-bg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af-bg.com/e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showGridLines="0" tabSelected="1" zoomScale="75" zoomScaleNormal="75" zoomScaleSheetLayoutView="75" zoomScalePageLayoutView="0" workbookViewId="0" topLeftCell="A1">
      <selection activeCell="A83" sqref="A83"/>
    </sheetView>
  </sheetViews>
  <sheetFormatPr defaultColWidth="9.28125" defaultRowHeight="12.75"/>
  <cols>
    <col min="1" max="1" width="56.57421875" style="14" customWidth="1"/>
    <col min="2" max="2" width="22.7109375" style="13" customWidth="1"/>
    <col min="3" max="3" width="21.28125" style="13" customWidth="1"/>
    <col min="4" max="6" width="9.28125" style="11" customWidth="1"/>
    <col min="7" max="7" width="5.8515625" style="11" customWidth="1"/>
    <col min="8" max="8" width="9.28125" style="11" hidden="1" customWidth="1"/>
    <col min="9" max="16384" width="9.28125" style="11" customWidth="1"/>
  </cols>
  <sheetData>
    <row r="1" spans="1:3" ht="36.75" customHeight="1">
      <c r="A1" s="185" t="s">
        <v>93</v>
      </c>
      <c r="B1" s="186"/>
      <c r="C1" s="186"/>
    </row>
    <row r="2" spans="1:3" ht="15.75">
      <c r="A2" s="187" t="s">
        <v>51</v>
      </c>
      <c r="B2" s="188"/>
      <c r="C2" s="188"/>
    </row>
    <row r="3" spans="1:3" ht="15">
      <c r="A3" s="184" t="s">
        <v>119</v>
      </c>
      <c r="B3" s="184"/>
      <c r="C3" s="184"/>
    </row>
    <row r="4" spans="1:3" ht="15">
      <c r="A4" s="161"/>
      <c r="B4" s="161"/>
      <c r="C4" s="161"/>
    </row>
    <row r="5" spans="1:3" ht="12.75" customHeight="1">
      <c r="A5" s="38"/>
      <c r="B5" s="63" t="s">
        <v>0</v>
      </c>
      <c r="C5" s="63" t="s">
        <v>0</v>
      </c>
    </row>
    <row r="6" spans="1:3" ht="16.5" customHeight="1">
      <c r="A6" s="16" t="s">
        <v>1</v>
      </c>
      <c r="B6" s="103">
        <v>40451</v>
      </c>
      <c r="C6" s="103">
        <v>40178</v>
      </c>
    </row>
    <row r="7" spans="1:4" s="39" customFormat="1" ht="15.75">
      <c r="A7" s="100" t="s">
        <v>2</v>
      </c>
      <c r="B7" s="36"/>
      <c r="C7" s="36"/>
      <c r="D7" s="169"/>
    </row>
    <row r="8" spans="1:3" s="39" customFormat="1" ht="15.75">
      <c r="A8" s="100" t="s">
        <v>53</v>
      </c>
      <c r="B8" s="100"/>
      <c r="C8" s="100"/>
    </row>
    <row r="9" spans="1:3" s="39" customFormat="1" ht="15.75">
      <c r="A9" s="174" t="s">
        <v>94</v>
      </c>
      <c r="B9" s="175">
        <v>529</v>
      </c>
      <c r="C9" s="175">
        <v>489</v>
      </c>
    </row>
    <row r="10" spans="1:3" s="39" customFormat="1" ht="15.75">
      <c r="A10" s="174" t="s">
        <v>95</v>
      </c>
      <c r="B10" s="175">
        <v>5385</v>
      </c>
      <c r="C10" s="175">
        <v>4344</v>
      </c>
    </row>
    <row r="11" spans="1:3" s="39" customFormat="1" ht="15.75">
      <c r="A11" s="174" t="s">
        <v>96</v>
      </c>
      <c r="B11" s="175">
        <v>461</v>
      </c>
      <c r="C11" s="175">
        <v>148</v>
      </c>
    </row>
    <row r="12" spans="1:3" s="12" customFormat="1" ht="15">
      <c r="A12" s="37" t="s">
        <v>42</v>
      </c>
      <c r="B12" s="19">
        <v>837</v>
      </c>
      <c r="C12" s="19">
        <v>1273</v>
      </c>
    </row>
    <row r="13" spans="1:3" s="12" customFormat="1" ht="15">
      <c r="A13" s="37" t="s">
        <v>52</v>
      </c>
      <c r="B13" s="19">
        <v>406</v>
      </c>
      <c r="C13" s="19">
        <v>436</v>
      </c>
    </row>
    <row r="14" spans="1:3" s="12" customFormat="1" ht="30">
      <c r="A14" s="37" t="s">
        <v>97</v>
      </c>
      <c r="B14" s="19">
        <v>131</v>
      </c>
      <c r="C14" s="19">
        <v>120</v>
      </c>
    </row>
    <row r="15" spans="1:3" s="12" customFormat="1" ht="15">
      <c r="A15" s="37" t="s">
        <v>80</v>
      </c>
      <c r="B15" s="19">
        <v>34</v>
      </c>
      <c r="C15" s="19">
        <v>36</v>
      </c>
    </row>
    <row r="16" spans="1:3" s="12" customFormat="1" ht="15.75">
      <c r="A16" s="100" t="s">
        <v>54</v>
      </c>
      <c r="B16" s="19"/>
      <c r="C16" s="19"/>
    </row>
    <row r="17" spans="1:3" s="12" customFormat="1" ht="15">
      <c r="A17" s="37" t="s">
        <v>55</v>
      </c>
      <c r="B17" s="19">
        <v>23</v>
      </c>
      <c r="C17" s="19">
        <v>23</v>
      </c>
    </row>
    <row r="18" spans="1:3" s="12" customFormat="1" ht="15">
      <c r="A18" s="37" t="s">
        <v>56</v>
      </c>
      <c r="B18" s="19"/>
      <c r="C18" s="19">
        <v>10</v>
      </c>
    </row>
    <row r="19" spans="1:3" s="12" customFormat="1" ht="15">
      <c r="A19" s="37" t="s">
        <v>3</v>
      </c>
      <c r="B19" s="87"/>
      <c r="C19" s="87"/>
    </row>
    <row r="20" spans="1:3" s="12" customFormat="1" ht="15.75">
      <c r="A20" s="166" t="s">
        <v>83</v>
      </c>
      <c r="B20" s="167">
        <v>600</v>
      </c>
      <c r="C20" s="167">
        <v>600</v>
      </c>
    </row>
    <row r="21" spans="1:3" s="12" customFormat="1" ht="15">
      <c r="A21" s="37"/>
      <c r="B21" s="88"/>
      <c r="C21" s="88"/>
    </row>
    <row r="22" spans="1:3" s="12" customFormat="1" ht="16.5" thickBot="1">
      <c r="A22" s="77" t="s">
        <v>4</v>
      </c>
      <c r="B22" s="59">
        <f>SUM(B9:B20)</f>
        <v>8406</v>
      </c>
      <c r="C22" s="59">
        <f>SUM(C9:C20)</f>
        <v>7479</v>
      </c>
    </row>
    <row r="23" spans="1:3" s="12" customFormat="1" ht="9.75" customHeight="1">
      <c r="A23" s="20"/>
      <c r="B23" s="21"/>
      <c r="C23" s="21"/>
    </row>
    <row r="24" spans="1:4" s="12" customFormat="1" ht="15.75">
      <c r="A24" s="100" t="s">
        <v>5</v>
      </c>
      <c r="B24" s="36"/>
      <c r="C24" s="36"/>
      <c r="D24" s="168"/>
    </row>
    <row r="25" spans="1:4" s="12" customFormat="1" ht="15.75">
      <c r="A25" s="100" t="s">
        <v>98</v>
      </c>
      <c r="B25" s="100"/>
      <c r="C25" s="100"/>
      <c r="D25" s="58"/>
    </row>
    <row r="26" spans="1:4" s="12" customFormat="1" ht="15">
      <c r="A26" s="176" t="s">
        <v>99</v>
      </c>
      <c r="B26" s="175">
        <v>64</v>
      </c>
      <c r="C26" s="175">
        <v>46</v>
      </c>
      <c r="D26" s="58"/>
    </row>
    <row r="27" spans="1:4" s="12" customFormat="1" ht="15">
      <c r="A27" s="176" t="s">
        <v>100</v>
      </c>
      <c r="B27" s="175">
        <v>9006</v>
      </c>
      <c r="C27" s="177">
        <v>12318</v>
      </c>
      <c r="D27" s="58"/>
    </row>
    <row r="28" spans="1:3" s="12" customFormat="1" ht="15.75">
      <c r="A28" s="101" t="s">
        <v>57</v>
      </c>
      <c r="B28" s="19"/>
      <c r="C28" s="19"/>
    </row>
    <row r="29" spans="1:3" s="12" customFormat="1" ht="15">
      <c r="A29" s="170" t="s">
        <v>84</v>
      </c>
      <c r="B29" s="19">
        <v>4013</v>
      </c>
      <c r="C29" s="19">
        <v>378</v>
      </c>
    </row>
    <row r="30" spans="1:3" s="12" customFormat="1" ht="15">
      <c r="A30" s="51" t="s">
        <v>58</v>
      </c>
      <c r="B30" s="19">
        <v>133</v>
      </c>
      <c r="C30" s="19">
        <v>170</v>
      </c>
    </row>
    <row r="31" spans="1:3" s="12" customFormat="1" ht="15">
      <c r="A31" s="51" t="s">
        <v>59</v>
      </c>
      <c r="B31" s="19">
        <v>55</v>
      </c>
      <c r="C31" s="19">
        <v>24</v>
      </c>
    </row>
    <row r="32" spans="1:3" s="12" customFormat="1" ht="15">
      <c r="A32" s="51" t="s">
        <v>60</v>
      </c>
      <c r="B32" s="87">
        <v>1235</v>
      </c>
      <c r="C32" s="87">
        <v>352</v>
      </c>
    </row>
    <row r="33" spans="1:3" s="12" customFormat="1" ht="15">
      <c r="A33" s="51" t="s">
        <v>122</v>
      </c>
      <c r="B33" s="87">
        <v>4</v>
      </c>
      <c r="C33" s="87"/>
    </row>
    <row r="34" spans="1:3" s="12" customFormat="1" ht="15">
      <c r="A34" s="51" t="s">
        <v>3</v>
      </c>
      <c r="B34" s="19">
        <v>461</v>
      </c>
      <c r="C34" s="19">
        <v>165</v>
      </c>
    </row>
    <row r="35" spans="1:3" s="12" customFormat="1" ht="15.75">
      <c r="A35" s="102" t="s">
        <v>6</v>
      </c>
      <c r="B35" s="19"/>
      <c r="C35" s="19"/>
    </row>
    <row r="36" spans="1:3" s="12" customFormat="1" ht="15">
      <c r="A36" s="51" t="s">
        <v>61</v>
      </c>
      <c r="B36" s="19">
        <v>385</v>
      </c>
      <c r="C36" s="19">
        <v>109</v>
      </c>
    </row>
    <row r="37" spans="1:3" s="12" customFormat="1" ht="15">
      <c r="A37" s="18" t="s">
        <v>62</v>
      </c>
      <c r="B37" s="19">
        <v>74</v>
      </c>
      <c r="C37" s="19">
        <v>387</v>
      </c>
    </row>
    <row r="38" spans="1:3" s="12" customFormat="1" ht="15">
      <c r="A38" s="18" t="s">
        <v>123</v>
      </c>
      <c r="B38" s="19">
        <v>33</v>
      </c>
      <c r="C38" s="19"/>
    </row>
    <row r="39" spans="1:3" s="12" customFormat="1" ht="16.5" thickBot="1">
      <c r="A39" s="105" t="s">
        <v>7</v>
      </c>
      <c r="B39" s="79">
        <f>SUM(B26:B38)</f>
        <v>15463</v>
      </c>
      <c r="C39" s="79">
        <f>SUM(C26:C38)</f>
        <v>13949</v>
      </c>
    </row>
    <row r="40" spans="1:4" s="12" customFormat="1" ht="16.5" thickBot="1">
      <c r="A40" s="41" t="s">
        <v>8</v>
      </c>
      <c r="B40" s="54">
        <f>B22+B39</f>
        <v>23869</v>
      </c>
      <c r="C40" s="54">
        <f>C22+C39</f>
        <v>21428</v>
      </c>
      <c r="D40" s="168"/>
    </row>
    <row r="41" spans="1:3" s="12" customFormat="1" ht="16.5" thickTop="1">
      <c r="A41" s="73"/>
      <c r="B41" s="74"/>
      <c r="C41" s="74"/>
    </row>
    <row r="42" spans="1:3" s="12" customFormat="1" ht="9.75" customHeight="1">
      <c r="A42" s="23"/>
      <c r="B42" s="23"/>
      <c r="C42" s="23"/>
    </row>
    <row r="43" spans="1:3" s="12" customFormat="1" ht="15.75">
      <c r="A43" s="96" t="s">
        <v>9</v>
      </c>
      <c r="B43" s="17"/>
      <c r="C43" s="17"/>
    </row>
    <row r="44" spans="1:3" s="12" customFormat="1" ht="15">
      <c r="A44" s="18" t="s">
        <v>11</v>
      </c>
      <c r="B44" s="19">
        <v>1716</v>
      </c>
      <c r="C44" s="19">
        <v>1716</v>
      </c>
    </row>
    <row r="45" spans="1:3" s="12" customFormat="1" ht="15">
      <c r="A45" s="51" t="s">
        <v>13</v>
      </c>
      <c r="B45" s="164">
        <v>5237</v>
      </c>
      <c r="C45" s="164">
        <v>5237</v>
      </c>
    </row>
    <row r="46" spans="1:3" s="12" customFormat="1" ht="15">
      <c r="A46" s="18" t="s">
        <v>12</v>
      </c>
      <c r="B46" s="164">
        <v>768</v>
      </c>
      <c r="C46" s="164">
        <v>15</v>
      </c>
    </row>
    <row r="47" spans="1:3" s="12" customFormat="1" ht="15">
      <c r="A47" s="18" t="s">
        <v>63</v>
      </c>
      <c r="B47" s="163"/>
      <c r="C47" s="163"/>
    </row>
    <row r="48" spans="1:3" s="12" customFormat="1" ht="15">
      <c r="A48" s="18" t="s">
        <v>29</v>
      </c>
      <c r="B48" s="19">
        <v>-338</v>
      </c>
      <c r="C48" s="19">
        <v>753</v>
      </c>
    </row>
    <row r="49" spans="1:3" s="12" customFormat="1" ht="16.5" thickBot="1">
      <c r="A49" s="72" t="s">
        <v>10</v>
      </c>
      <c r="B49" s="24">
        <f>SUM(B44:B48)</f>
        <v>7383</v>
      </c>
      <c r="C49" s="24">
        <f>SUM(C44:C48)</f>
        <v>7721</v>
      </c>
    </row>
    <row r="50" spans="1:3" s="12" customFormat="1" ht="15.75" thickTop="1">
      <c r="A50" s="25"/>
      <c r="B50" s="21"/>
      <c r="C50" s="21"/>
    </row>
    <row r="51" spans="1:4" s="12" customFormat="1" ht="15.75">
      <c r="A51" s="98" t="s">
        <v>14</v>
      </c>
      <c r="B51" s="99"/>
      <c r="C51" s="99"/>
      <c r="D51" s="168"/>
    </row>
    <row r="52" spans="1:4" s="12" customFormat="1" ht="15.75">
      <c r="A52" s="94" t="s">
        <v>15</v>
      </c>
      <c r="B52" s="95"/>
      <c r="C52" s="95"/>
      <c r="D52" s="168"/>
    </row>
    <row r="53" spans="1:4" s="12" customFormat="1" ht="15">
      <c r="A53" s="174" t="s">
        <v>124</v>
      </c>
      <c r="B53" s="175">
        <v>8066</v>
      </c>
      <c r="C53" s="174"/>
      <c r="D53" s="58"/>
    </row>
    <row r="54" spans="1:3" s="12" customFormat="1" ht="15">
      <c r="A54" s="178" t="s">
        <v>103</v>
      </c>
      <c r="B54" s="175">
        <v>44</v>
      </c>
      <c r="C54" s="175">
        <v>44</v>
      </c>
    </row>
    <row r="55" spans="1:3" s="12" customFormat="1" ht="15">
      <c r="A55" s="178" t="s">
        <v>104</v>
      </c>
      <c r="B55" s="175">
        <v>3348</v>
      </c>
      <c r="C55" s="175">
        <v>4070</v>
      </c>
    </row>
    <row r="56" spans="1:3" s="12" customFormat="1" ht="15">
      <c r="A56" s="178" t="s">
        <v>105</v>
      </c>
      <c r="B56" s="175">
        <v>17</v>
      </c>
      <c r="C56" s="175">
        <v>17</v>
      </c>
    </row>
    <row r="57" spans="1:3" s="12" customFormat="1" ht="15.75">
      <c r="A57" s="65" t="s">
        <v>16</v>
      </c>
      <c r="B57" s="26">
        <f>SUM(B53:B56)</f>
        <v>11475</v>
      </c>
      <c r="C57" s="26">
        <f>SUM(C53:C56)</f>
        <v>4131</v>
      </c>
    </row>
    <row r="58" spans="1:3" s="12" customFormat="1" ht="15.75">
      <c r="A58" s="96" t="s">
        <v>17</v>
      </c>
      <c r="B58" s="97"/>
      <c r="C58" s="179"/>
    </row>
    <row r="59" spans="1:3" s="12" customFormat="1" ht="15">
      <c r="A59" s="171" t="s">
        <v>106</v>
      </c>
      <c r="B59" s="180">
        <v>758</v>
      </c>
      <c r="C59" s="180">
        <v>1268</v>
      </c>
    </row>
    <row r="60" spans="1:3" s="12" customFormat="1" ht="15">
      <c r="A60" s="171" t="s">
        <v>86</v>
      </c>
      <c r="B60" s="28">
        <v>15</v>
      </c>
      <c r="C60" s="181">
        <v>2434</v>
      </c>
    </row>
    <row r="61" spans="1:3" s="12" customFormat="1" ht="15">
      <c r="A61" s="28" t="s">
        <v>64</v>
      </c>
      <c r="B61" s="19">
        <v>3932</v>
      </c>
      <c r="C61" s="19">
        <v>5452</v>
      </c>
    </row>
    <row r="62" spans="1:3" s="12" customFormat="1" ht="15">
      <c r="A62" s="18" t="s">
        <v>65</v>
      </c>
      <c r="B62" s="19">
        <v>7</v>
      </c>
      <c r="C62" s="19">
        <v>34</v>
      </c>
    </row>
    <row r="63" spans="1:3" s="12" customFormat="1" ht="15">
      <c r="A63" s="28" t="s">
        <v>66</v>
      </c>
      <c r="B63" s="19">
        <v>73</v>
      </c>
      <c r="C63" s="19">
        <v>72</v>
      </c>
    </row>
    <row r="64" spans="1:3" s="12" customFormat="1" ht="15">
      <c r="A64" s="76" t="s">
        <v>21</v>
      </c>
      <c r="B64" s="57">
        <v>38</v>
      </c>
      <c r="C64" s="57">
        <v>22</v>
      </c>
    </row>
    <row r="65" spans="1:3" s="12" customFormat="1" ht="15">
      <c r="A65" s="49" t="s">
        <v>22</v>
      </c>
      <c r="B65" s="53">
        <v>177</v>
      </c>
      <c r="C65" s="53">
        <v>290</v>
      </c>
    </row>
    <row r="66" spans="1:3" s="12" customFormat="1" ht="15">
      <c r="A66" s="76" t="s">
        <v>3</v>
      </c>
      <c r="B66" s="57">
        <v>11</v>
      </c>
      <c r="C66" s="57">
        <v>4</v>
      </c>
    </row>
    <row r="67" spans="1:3" s="58" customFormat="1" ht="15.75">
      <c r="A67" s="65" t="s">
        <v>18</v>
      </c>
      <c r="B67" s="62">
        <f>SUM(B59:B66)</f>
        <v>5011</v>
      </c>
      <c r="C67" s="62">
        <f>SUM(C59:C66)</f>
        <v>9576</v>
      </c>
    </row>
    <row r="68" spans="1:3" s="12" customFormat="1" ht="16.5" thickBot="1">
      <c r="A68" s="75" t="s">
        <v>19</v>
      </c>
      <c r="B68" s="22">
        <f>B57+B67</f>
        <v>16486</v>
      </c>
      <c r="C68" s="22">
        <f>C57+C67</f>
        <v>13707</v>
      </c>
    </row>
    <row r="69" spans="1:3" s="12" customFormat="1" ht="17.25" thickBot="1" thickTop="1">
      <c r="A69" s="60"/>
      <c r="B69" s="61"/>
      <c r="C69" s="61"/>
    </row>
    <row r="70" spans="1:4" s="12" customFormat="1" ht="16.5" thickBot="1">
      <c r="A70" s="72" t="s">
        <v>20</v>
      </c>
      <c r="B70" s="30">
        <f>B49+B57+B67</f>
        <v>23869</v>
      </c>
      <c r="C70" s="30">
        <f>C49+C57+C67</f>
        <v>21428</v>
      </c>
      <c r="D70" s="168"/>
    </row>
    <row r="71" spans="1:3" s="67" customFormat="1" ht="15" thickTop="1">
      <c r="A71" s="64"/>
      <c r="B71" s="66"/>
      <c r="C71" s="66"/>
    </row>
    <row r="72" spans="1:3" s="23" customFormat="1" ht="15" customHeight="1">
      <c r="A72" s="85" t="s">
        <v>101</v>
      </c>
      <c r="B72" s="189" t="s">
        <v>102</v>
      </c>
      <c r="C72" s="189"/>
    </row>
    <row r="73" spans="1:2" s="23" customFormat="1" ht="15">
      <c r="A73" s="85" t="s">
        <v>125</v>
      </c>
      <c r="B73" s="85"/>
    </row>
  </sheetData>
  <sheetProtection/>
  <mergeCells count="4">
    <mergeCell ref="A3:C3"/>
    <mergeCell ref="A1:C1"/>
    <mergeCell ref="A2:C2"/>
    <mergeCell ref="B72:C7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69:C71 B34:C36 B44:C45 B42:C42 B50:C50 B61:C67 B39:C39 B28:C31 B12:C18 B22: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7:C4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9:C21 B32:C33">
      <formula1>-999999999999999</formula1>
      <formula2>999999999</formula2>
    </dataValidation>
  </dataValidations>
  <hyperlinks>
    <hyperlink ref="A1:C1" r:id="rId1" display="SAF MAGELAN AD"/>
  </hyperlinks>
  <printOptions horizontalCentered="1"/>
  <pageMargins left="0.2362204724409449" right="0.2362204724409449" top="0.31496062992125984" bottom="0.31496062992125984" header="0.1968503937007874" footer="0.15748031496062992"/>
  <pageSetup fitToHeight="1" fitToWidth="1" horizontalDpi="300" verticalDpi="3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zoomScale="75" zoomScaleNormal="75" zoomScalePageLayoutView="0" workbookViewId="0" topLeftCell="A1">
      <selection activeCell="A36" sqref="A36"/>
    </sheetView>
  </sheetViews>
  <sheetFormatPr defaultColWidth="9.28125" defaultRowHeight="12.75"/>
  <cols>
    <col min="1" max="1" width="61.7109375" style="42" bestFit="1" customWidth="1"/>
    <col min="2" max="2" width="26.57421875" style="44" customWidth="1"/>
    <col min="3" max="3" width="24.7109375" style="45" customWidth="1"/>
    <col min="4" max="16384" width="9.28125" style="43" customWidth="1"/>
  </cols>
  <sheetData>
    <row r="1" spans="1:3" s="11" customFormat="1" ht="36.75" customHeight="1">
      <c r="A1" s="185" t="s">
        <v>93</v>
      </c>
      <c r="B1" s="186"/>
      <c r="C1" s="186"/>
    </row>
    <row r="2" spans="1:3" s="34" customFormat="1" ht="15.75">
      <c r="A2" s="15"/>
      <c r="B2" s="47"/>
      <c r="C2" s="47"/>
    </row>
    <row r="3" spans="1:3" s="34" customFormat="1" ht="15.75">
      <c r="A3" s="187" t="s">
        <v>49</v>
      </c>
      <c r="B3" s="188"/>
      <c r="C3" s="188"/>
    </row>
    <row r="4" spans="1:3" ht="17.25" customHeight="1">
      <c r="A4" s="184" t="s">
        <v>119</v>
      </c>
      <c r="B4" s="184"/>
      <c r="C4" s="184"/>
    </row>
    <row r="5" spans="1:3" ht="17.25" customHeight="1">
      <c r="A5" s="161"/>
      <c r="B5" s="161"/>
      <c r="C5" s="161"/>
    </row>
    <row r="6" spans="2:3" ht="17.25" customHeight="1">
      <c r="B6" s="63" t="s">
        <v>0</v>
      </c>
      <c r="C6" s="63" t="s">
        <v>0</v>
      </c>
    </row>
    <row r="7" spans="1:3" ht="15.75">
      <c r="A7" s="16"/>
      <c r="B7" s="103">
        <v>40451</v>
      </c>
      <c r="C7" s="103">
        <v>40086</v>
      </c>
    </row>
    <row r="8" spans="1:3" ht="15">
      <c r="A8" s="37" t="s">
        <v>108</v>
      </c>
      <c r="B8" s="55">
        <v>34777</v>
      </c>
      <c r="C8" s="55">
        <v>40512</v>
      </c>
    </row>
    <row r="9" spans="1:3" ht="15">
      <c r="A9" s="37" t="s">
        <v>43</v>
      </c>
      <c r="B9" s="55">
        <v>407</v>
      </c>
      <c r="C9" s="55">
        <v>759</v>
      </c>
    </row>
    <row r="10" spans="1:3" ht="15">
      <c r="A10" s="37" t="s">
        <v>109</v>
      </c>
      <c r="B10" s="55">
        <v>518</v>
      </c>
      <c r="C10" s="55">
        <v>144</v>
      </c>
    </row>
    <row r="11" spans="1:3" ht="15">
      <c r="A11" s="28" t="s">
        <v>111</v>
      </c>
      <c r="B11" s="46">
        <v>300</v>
      </c>
      <c r="C11" s="182">
        <v>100</v>
      </c>
    </row>
    <row r="12" spans="1:3" ht="15">
      <c r="A12" s="78" t="s">
        <v>115</v>
      </c>
      <c r="B12" s="46">
        <v>5</v>
      </c>
      <c r="C12" s="182"/>
    </row>
    <row r="13" spans="1:3" ht="15">
      <c r="A13" s="78" t="s">
        <v>110</v>
      </c>
      <c r="B13" s="172">
        <v>-338</v>
      </c>
      <c r="C13" s="172">
        <v>-238</v>
      </c>
    </row>
    <row r="14" spans="1:3" ht="15">
      <c r="A14" s="78" t="s">
        <v>121</v>
      </c>
      <c r="B14" s="172">
        <v>-3</v>
      </c>
      <c r="C14" s="172">
        <v>17</v>
      </c>
    </row>
    <row r="15" spans="1:3" ht="15">
      <c r="A15" s="28" t="s">
        <v>44</v>
      </c>
      <c r="B15" s="172">
        <v>-32</v>
      </c>
      <c r="C15" s="172">
        <v>-17</v>
      </c>
    </row>
    <row r="16" spans="1:3" ht="15">
      <c r="A16" s="28" t="s">
        <v>23</v>
      </c>
      <c r="B16" s="172">
        <v>-433</v>
      </c>
      <c r="C16" s="172">
        <v>-351</v>
      </c>
    </row>
    <row r="17" spans="1:3" ht="15">
      <c r="A17" s="28" t="s">
        <v>24</v>
      </c>
      <c r="B17" s="173">
        <v>-701</v>
      </c>
      <c r="C17" s="173">
        <v>-547</v>
      </c>
    </row>
    <row r="18" spans="1:3" ht="15">
      <c r="A18" s="28" t="s">
        <v>25</v>
      </c>
      <c r="B18" s="173">
        <v>-800</v>
      </c>
      <c r="C18" s="173">
        <v>-758</v>
      </c>
    </row>
    <row r="19" spans="1:3" ht="15">
      <c r="A19" s="28" t="s">
        <v>26</v>
      </c>
      <c r="B19" s="173">
        <v>-556</v>
      </c>
      <c r="C19" s="173">
        <v>-516</v>
      </c>
    </row>
    <row r="20" spans="1:3" ht="15">
      <c r="A20" s="28" t="s">
        <v>27</v>
      </c>
      <c r="B20" s="173">
        <v>-96</v>
      </c>
      <c r="C20" s="173">
        <v>-95</v>
      </c>
    </row>
    <row r="21" spans="1:3" ht="15">
      <c r="A21" s="28" t="s">
        <v>112</v>
      </c>
      <c r="B21" s="173">
        <v>-32256</v>
      </c>
      <c r="C21" s="173">
        <v>-38432</v>
      </c>
    </row>
    <row r="22" spans="1:3" ht="15">
      <c r="A22" s="28" t="s">
        <v>28</v>
      </c>
      <c r="B22" s="172">
        <v>-1130</v>
      </c>
      <c r="C22" s="172">
        <v>-354</v>
      </c>
    </row>
    <row r="23" spans="1:3" ht="15">
      <c r="A23" s="35"/>
      <c r="B23" s="86" t="s">
        <v>85</v>
      </c>
      <c r="C23" s="86"/>
    </row>
    <row r="24" spans="1:3" ht="15.75">
      <c r="A24" s="41" t="s">
        <v>48</v>
      </c>
      <c r="B24" s="56">
        <f>SUM(B8:B22)</f>
        <v>-338</v>
      </c>
      <c r="C24" s="56">
        <f>SUM(C8:C22)</f>
        <v>224</v>
      </c>
    </row>
    <row r="25" spans="1:3" ht="15.75">
      <c r="A25" s="73"/>
      <c r="B25" s="165"/>
      <c r="C25" s="165"/>
    </row>
    <row r="26" spans="1:3" ht="15">
      <c r="A26" s="28" t="s">
        <v>91</v>
      </c>
      <c r="B26" s="52"/>
      <c r="C26" s="87">
        <v>-24</v>
      </c>
    </row>
    <row r="27" spans="1:3" ht="15">
      <c r="A27" s="28" t="s">
        <v>81</v>
      </c>
      <c r="B27" s="52"/>
      <c r="C27" s="52"/>
    </row>
    <row r="28" spans="1:3" ht="15">
      <c r="A28" s="28" t="s">
        <v>113</v>
      </c>
      <c r="B28" s="52"/>
      <c r="C28" s="52">
        <v>19</v>
      </c>
    </row>
    <row r="29" spans="1:3" ht="15">
      <c r="A29" s="35"/>
      <c r="B29" s="27"/>
      <c r="C29" s="27"/>
    </row>
    <row r="30" spans="1:3" ht="15.75">
      <c r="A30" s="41" t="s">
        <v>29</v>
      </c>
      <c r="B30" s="183">
        <f>B24+B26+B27+B28</f>
        <v>-338</v>
      </c>
      <c r="C30" s="26">
        <f>C24+C26+C27+C28</f>
        <v>219</v>
      </c>
    </row>
    <row r="31" spans="1:3" s="71" customFormat="1" ht="15">
      <c r="A31" s="68"/>
      <c r="B31" s="69"/>
      <c r="C31" s="70"/>
    </row>
    <row r="32" spans="1:3" s="23" customFormat="1" ht="15" customHeight="1">
      <c r="A32" s="85" t="s">
        <v>101</v>
      </c>
      <c r="B32" s="189" t="s">
        <v>102</v>
      </c>
      <c r="C32" s="189"/>
    </row>
    <row r="33" spans="1:2" s="23" customFormat="1" ht="15">
      <c r="A33" s="85" t="s">
        <v>125</v>
      </c>
      <c r="B33" s="85"/>
    </row>
    <row r="34" spans="1:3" s="34" customFormat="1" ht="15">
      <c r="A34" s="32"/>
      <c r="B34" s="31"/>
      <c r="C34" s="33"/>
    </row>
  </sheetData>
  <sheetProtection/>
  <mergeCells count="4">
    <mergeCell ref="A4:C4"/>
    <mergeCell ref="B32:C32"/>
    <mergeCell ref="A1:C1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</dataValidations>
  <hyperlinks>
    <hyperlink ref="A1:C1" r:id="rId1" display="SAF MAGELAN AD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600" verticalDpi="600" orientation="portrait" paperSize="9" scale="67" r:id="rId2"/>
  <ignoredErrors>
    <ignoredError sqref="B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5" zoomScaleNormal="75" zoomScalePageLayoutView="0" workbookViewId="0" topLeftCell="A1">
      <selection activeCell="B35" sqref="B35"/>
    </sheetView>
  </sheetViews>
  <sheetFormatPr defaultColWidth="9.28125" defaultRowHeight="12.75"/>
  <cols>
    <col min="1" max="1" width="78.28125" style="2" customWidth="1"/>
    <col min="2" max="3" width="21.00390625" style="8" customWidth="1"/>
    <col min="4" max="16384" width="9.28125" style="2" customWidth="1"/>
  </cols>
  <sheetData>
    <row r="1" spans="1:3" ht="33" customHeight="1">
      <c r="A1" s="185" t="s">
        <v>93</v>
      </c>
      <c r="B1" s="186"/>
      <c r="C1" s="186"/>
    </row>
    <row r="2" spans="1:3" ht="20.25">
      <c r="A2" s="9"/>
      <c r="B2" s="9"/>
      <c r="C2" s="9"/>
    </row>
    <row r="3" spans="1:3" ht="15.75">
      <c r="A3" s="187" t="s">
        <v>50</v>
      </c>
      <c r="B3" s="190"/>
      <c r="C3" s="190"/>
    </row>
    <row r="4" spans="1:3" ht="15" customHeight="1">
      <c r="A4" s="184" t="s">
        <v>119</v>
      </c>
      <c r="B4" s="184"/>
      <c r="C4" s="184"/>
    </row>
    <row r="5" spans="1:3" ht="15">
      <c r="A5" s="1"/>
      <c r="B5" s="3"/>
      <c r="C5" s="3"/>
    </row>
    <row r="6" spans="1:3" ht="15">
      <c r="A6" s="1"/>
      <c r="B6" s="2" t="s">
        <v>0</v>
      </c>
      <c r="C6" s="2" t="s">
        <v>0</v>
      </c>
    </row>
    <row r="7" spans="1:3" s="10" customFormat="1" ht="15.75">
      <c r="A7" s="41" t="s">
        <v>35</v>
      </c>
      <c r="B7" s="103">
        <v>40451</v>
      </c>
      <c r="C7" s="103">
        <v>40086</v>
      </c>
    </row>
    <row r="8" spans="1:8" ht="18" customHeight="1">
      <c r="A8" s="28" t="s">
        <v>30</v>
      </c>
      <c r="B8" s="87">
        <v>39712</v>
      </c>
      <c r="C8" s="87">
        <v>50904</v>
      </c>
      <c r="G8" s="4"/>
      <c r="H8" s="4"/>
    </row>
    <row r="9" spans="1:8" ht="18" customHeight="1">
      <c r="A9" s="28" t="s">
        <v>31</v>
      </c>
      <c r="B9" s="87">
        <v>-41515</v>
      </c>
      <c r="C9" s="87">
        <v>-50595</v>
      </c>
      <c r="G9" s="4"/>
      <c r="H9" s="4"/>
    </row>
    <row r="10" spans="1:8" ht="15">
      <c r="A10" s="28" t="s">
        <v>32</v>
      </c>
      <c r="B10" s="87">
        <v>-588</v>
      </c>
      <c r="C10" s="87">
        <v>-547</v>
      </c>
      <c r="G10" s="4"/>
      <c r="H10" s="4"/>
    </row>
    <row r="11" spans="1:8" ht="15">
      <c r="A11" s="28" t="s">
        <v>82</v>
      </c>
      <c r="B11" s="87">
        <v>-58</v>
      </c>
      <c r="C11" s="87">
        <v>-192</v>
      </c>
      <c r="G11" s="4"/>
      <c r="H11" s="4"/>
    </row>
    <row r="12" spans="1:8" ht="15">
      <c r="A12" s="28" t="s">
        <v>87</v>
      </c>
      <c r="B12" s="87">
        <v>-31</v>
      </c>
      <c r="C12" s="87"/>
      <c r="G12" s="4"/>
      <c r="H12" s="4"/>
    </row>
    <row r="13" spans="1:8" ht="18" customHeight="1">
      <c r="A13" s="49" t="s">
        <v>70</v>
      </c>
      <c r="B13" s="88">
        <v>-165</v>
      </c>
      <c r="C13" s="88"/>
      <c r="G13" s="4"/>
      <c r="H13" s="4"/>
    </row>
    <row r="14" spans="1:8" ht="18" customHeight="1">
      <c r="A14" s="49" t="s">
        <v>114</v>
      </c>
      <c r="B14" s="88">
        <v>-1</v>
      </c>
      <c r="C14" s="88"/>
      <c r="G14" s="4"/>
      <c r="H14" s="4"/>
    </row>
    <row r="15" spans="1:3" ht="18" customHeight="1" thickBot="1">
      <c r="A15" s="29" t="s">
        <v>33</v>
      </c>
      <c r="B15" s="89">
        <v>-3</v>
      </c>
      <c r="C15" s="89">
        <v>16</v>
      </c>
    </row>
    <row r="16" spans="1:3" ht="18" customHeight="1" thickBot="1">
      <c r="A16" s="91" t="s">
        <v>37</v>
      </c>
      <c r="B16" s="92">
        <f>SUM(B8:B15)</f>
        <v>-2649</v>
      </c>
      <c r="C16" s="92">
        <f>SUM(C8:C15)</f>
        <v>-414</v>
      </c>
    </row>
    <row r="17" spans="1:3" ht="18" customHeight="1">
      <c r="A17" s="83"/>
      <c r="B17" s="84"/>
      <c r="C17" s="84"/>
    </row>
    <row r="18" spans="1:3" ht="15.75">
      <c r="A18" s="82" t="s">
        <v>45</v>
      </c>
      <c r="B18" s="40"/>
      <c r="C18" s="40"/>
    </row>
    <row r="19" spans="1:3" ht="18" customHeight="1">
      <c r="A19" s="28" t="s">
        <v>34</v>
      </c>
      <c r="B19" s="87">
        <v>-1302</v>
      </c>
      <c r="C19" s="87">
        <v>-15</v>
      </c>
    </row>
    <row r="20" spans="1:3" ht="18" customHeight="1">
      <c r="A20" s="28" t="s">
        <v>90</v>
      </c>
      <c r="B20" s="87"/>
      <c r="C20" s="87"/>
    </row>
    <row r="21" spans="1:3" ht="18" customHeight="1">
      <c r="A21" s="28" t="s">
        <v>67</v>
      </c>
      <c r="B21" s="87"/>
      <c r="C21" s="87"/>
    </row>
    <row r="22" spans="1:3" ht="18" customHeight="1">
      <c r="A22" s="28" t="s">
        <v>88</v>
      </c>
      <c r="B22" s="87"/>
      <c r="C22" s="87"/>
    </row>
    <row r="23" spans="1:3" ht="18" customHeight="1">
      <c r="A23" s="28" t="s">
        <v>118</v>
      </c>
      <c r="B23" s="87">
        <v>300</v>
      </c>
      <c r="C23" s="87"/>
    </row>
    <row r="24" spans="1:3" ht="18" customHeight="1" thickBot="1">
      <c r="A24" s="28" t="s">
        <v>68</v>
      </c>
      <c r="B24" s="87"/>
      <c r="C24" s="87"/>
    </row>
    <row r="25" spans="1:3" ht="18" customHeight="1" thickBot="1">
      <c r="A25" s="91" t="s">
        <v>38</v>
      </c>
      <c r="B25" s="92">
        <f>SUM(B19:B24)</f>
        <v>-1002</v>
      </c>
      <c r="C25" s="92">
        <f>SUM(C19:C24)</f>
        <v>-15</v>
      </c>
    </row>
    <row r="26" spans="1:3" ht="18" customHeight="1">
      <c r="A26" s="83"/>
      <c r="B26" s="84"/>
      <c r="C26" s="84"/>
    </row>
    <row r="27" spans="1:3" ht="18" customHeight="1">
      <c r="A27" s="82" t="s">
        <v>46</v>
      </c>
      <c r="B27" s="50"/>
      <c r="C27" s="50"/>
    </row>
    <row r="28" spans="1:3" ht="18" customHeight="1">
      <c r="A28" s="104" t="s">
        <v>71</v>
      </c>
      <c r="B28" s="87"/>
      <c r="C28" s="87"/>
    </row>
    <row r="29" spans="1:3" ht="18" customHeight="1">
      <c r="A29" s="28" t="s">
        <v>69</v>
      </c>
      <c r="B29" s="87"/>
      <c r="C29" s="87"/>
    </row>
    <row r="30" spans="1:3" ht="18" customHeight="1">
      <c r="A30" s="28" t="s">
        <v>89</v>
      </c>
      <c r="B30" s="87">
        <v>13607</v>
      </c>
      <c r="C30" s="87">
        <v>3862</v>
      </c>
    </row>
    <row r="31" spans="1:3" ht="18" customHeight="1">
      <c r="A31" s="28" t="s">
        <v>116</v>
      </c>
      <c r="B31" s="87">
        <v>-9228</v>
      </c>
      <c r="C31" s="87">
        <v>-1943</v>
      </c>
    </row>
    <row r="32" spans="1:3" ht="18" customHeight="1">
      <c r="A32" s="28" t="s">
        <v>36</v>
      </c>
      <c r="B32" s="87">
        <v>-732</v>
      </c>
      <c r="C32" s="87">
        <v>-1011</v>
      </c>
    </row>
    <row r="33" spans="1:3" ht="18" customHeight="1">
      <c r="A33" s="28" t="s">
        <v>79</v>
      </c>
      <c r="B33" s="88"/>
      <c r="C33" s="88">
        <v>-51</v>
      </c>
    </row>
    <row r="34" spans="1:3" ht="18" customHeight="1">
      <c r="A34" s="93" t="s">
        <v>117</v>
      </c>
      <c r="B34" s="88"/>
      <c r="C34" s="88">
        <v>-378</v>
      </c>
    </row>
    <row r="35" spans="1:3" ht="18" customHeight="1" thickBot="1">
      <c r="A35" s="93" t="s">
        <v>72</v>
      </c>
      <c r="B35" s="88"/>
      <c r="C35" s="88">
        <v>-200</v>
      </c>
    </row>
    <row r="36" spans="1:3" ht="18" customHeight="1" thickBot="1">
      <c r="A36" s="91" t="s">
        <v>47</v>
      </c>
      <c r="B36" s="92">
        <f>SUM(B28:B35)</f>
        <v>3647</v>
      </c>
      <c r="C36" s="92">
        <f>SUM(C28:C35)</f>
        <v>279</v>
      </c>
    </row>
    <row r="37" spans="1:3" ht="18" customHeight="1">
      <c r="A37" s="83"/>
      <c r="B37" s="84"/>
      <c r="C37" s="84"/>
    </row>
    <row r="38" spans="1:3" ht="18" customHeight="1">
      <c r="A38" s="78" t="s">
        <v>39</v>
      </c>
      <c r="B38" s="50">
        <f>B16+B25+B36</f>
        <v>-4</v>
      </c>
      <c r="C38" s="50">
        <f>C16+C25+C36</f>
        <v>-150</v>
      </c>
    </row>
    <row r="39" spans="1:3" ht="18" customHeight="1">
      <c r="A39" s="28" t="s">
        <v>40</v>
      </c>
      <c r="B39" s="48">
        <v>496</v>
      </c>
      <c r="C39" s="48">
        <v>290</v>
      </c>
    </row>
    <row r="40" spans="1:3" ht="15.75" thickBot="1">
      <c r="A40" s="81"/>
      <c r="B40" s="80"/>
      <c r="C40" s="80"/>
    </row>
    <row r="41" spans="1:3" ht="18" customHeight="1">
      <c r="A41" s="40" t="s">
        <v>41</v>
      </c>
      <c r="B41" s="90">
        <f>B39+B38</f>
        <v>492</v>
      </c>
      <c r="C41" s="90">
        <f>C39+C38</f>
        <v>140</v>
      </c>
    </row>
    <row r="42" spans="1:3" ht="18" customHeight="1">
      <c r="A42" s="4"/>
      <c r="B42" s="5"/>
      <c r="C42" s="5"/>
    </row>
    <row r="43" spans="1:3" s="23" customFormat="1" ht="15" customHeight="1">
      <c r="A43" s="85" t="s">
        <v>101</v>
      </c>
      <c r="B43" s="189" t="s">
        <v>102</v>
      </c>
      <c r="C43" s="189"/>
    </row>
    <row r="44" spans="1:2" s="23" customFormat="1" ht="15">
      <c r="A44" s="85" t="s">
        <v>125</v>
      </c>
      <c r="B44" s="85"/>
    </row>
    <row r="45" spans="1:3" s="23" customFormat="1" ht="15" customHeight="1">
      <c r="A45" s="85"/>
      <c r="B45" s="189"/>
      <c r="C45" s="189"/>
    </row>
    <row r="46" spans="1:2" s="23" customFormat="1" ht="15">
      <c r="A46" s="85"/>
      <c r="B46" s="85"/>
    </row>
    <row r="47" spans="1:3" ht="14.25">
      <c r="A47" s="4"/>
      <c r="B47" s="5"/>
      <c r="C47" s="5"/>
    </row>
    <row r="48" spans="1:3" ht="25.5" customHeight="1">
      <c r="A48" s="6"/>
      <c r="B48" s="7"/>
      <c r="C48" s="2"/>
    </row>
  </sheetData>
  <sheetProtection/>
  <mergeCells count="5">
    <mergeCell ref="B45:C45"/>
    <mergeCell ref="A4:C4"/>
    <mergeCell ref="B43:C43"/>
    <mergeCell ref="A1:C1"/>
    <mergeCell ref="A3:C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9:C39 B42:C42 B25:C37 B8:B23 C8:C2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7:C47">
      <formula1>0</formula1>
      <formula2>9999999999999990</formula2>
    </dataValidation>
  </dataValidations>
  <hyperlinks>
    <hyperlink ref="A1:C1" r:id="rId1" display="SAF MAGELAN AD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2"/>
  <ignoredErrors>
    <ignoredError sqref="B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PageLayoutView="0" workbookViewId="0" topLeftCell="A1">
      <selection activeCell="D10" sqref="D10"/>
    </sheetView>
  </sheetViews>
  <sheetFormatPr defaultColWidth="9.28125" defaultRowHeight="12.75"/>
  <cols>
    <col min="1" max="1" width="36.140625" style="132" customWidth="1"/>
    <col min="2" max="2" width="11.421875" style="106" customWidth="1"/>
    <col min="3" max="3" width="17.00390625" style="106" customWidth="1"/>
    <col min="4" max="4" width="10.140625" style="106" customWidth="1"/>
    <col min="5" max="5" width="13.00390625" style="106" customWidth="1"/>
    <col min="6" max="6" width="11.421875" style="106" customWidth="1"/>
    <col min="7" max="7" width="12.28125" style="106" customWidth="1"/>
    <col min="8" max="16384" width="9.28125" style="106" customWidth="1"/>
  </cols>
  <sheetData>
    <row r="1" spans="1:7" ht="36" customHeight="1">
      <c r="A1" s="185" t="s">
        <v>93</v>
      </c>
      <c r="B1" s="186"/>
      <c r="C1" s="186"/>
      <c r="D1" s="190"/>
      <c r="E1" s="190"/>
      <c r="F1" s="190"/>
      <c r="G1" s="190"/>
    </row>
    <row r="2" spans="1:7" ht="15">
      <c r="A2" s="135"/>
      <c r="B2" s="135"/>
      <c r="C2" s="135"/>
      <c r="D2" s="135"/>
      <c r="E2" s="135"/>
      <c r="F2" s="135"/>
      <c r="G2" s="136"/>
    </row>
    <row r="3" spans="1:7" s="107" customFormat="1" ht="15.75">
      <c r="A3" s="191" t="s">
        <v>107</v>
      </c>
      <c r="B3" s="191"/>
      <c r="C3" s="191"/>
      <c r="D3" s="191"/>
      <c r="E3" s="191"/>
      <c r="F3" s="191"/>
      <c r="G3" s="191"/>
    </row>
    <row r="4" spans="1:7" s="107" customFormat="1" ht="15.75">
      <c r="A4" s="192" t="s">
        <v>119</v>
      </c>
      <c r="B4" s="192"/>
      <c r="C4" s="192"/>
      <c r="D4" s="192"/>
      <c r="E4" s="192"/>
      <c r="F4" s="192"/>
      <c r="G4" s="192"/>
    </row>
    <row r="5" spans="1:7" s="107" customFormat="1" ht="15.75">
      <c r="A5" s="137"/>
      <c r="B5" s="138"/>
      <c r="C5" s="138"/>
      <c r="D5" s="138"/>
      <c r="E5" s="138"/>
      <c r="F5" s="139"/>
      <c r="G5" s="140"/>
    </row>
    <row r="6" spans="1:6" s="107" customFormat="1" ht="15.75">
      <c r="A6" s="137"/>
      <c r="B6" s="141"/>
      <c r="C6" s="141"/>
      <c r="D6" s="141"/>
      <c r="E6" s="141"/>
      <c r="F6" s="142" t="s">
        <v>0</v>
      </c>
    </row>
    <row r="7" spans="1:6" s="109" customFormat="1" ht="25.5">
      <c r="A7" s="143"/>
      <c r="B7" s="144" t="s">
        <v>73</v>
      </c>
      <c r="C7" s="144" t="s">
        <v>13</v>
      </c>
      <c r="D7" s="144" t="s">
        <v>74</v>
      </c>
      <c r="E7" s="144" t="s">
        <v>63</v>
      </c>
      <c r="F7" s="145" t="s">
        <v>75</v>
      </c>
    </row>
    <row r="8" spans="1:6" ht="15">
      <c r="A8" s="146" t="s">
        <v>92</v>
      </c>
      <c r="B8" s="147">
        <v>1716</v>
      </c>
      <c r="C8" s="147">
        <v>5237</v>
      </c>
      <c r="D8" s="147">
        <v>768</v>
      </c>
      <c r="E8" s="162">
        <v>0</v>
      </c>
      <c r="F8" s="147">
        <f aca="true" t="shared" si="0" ref="F8:F13">SUM(B8:E8)</f>
        <v>7721</v>
      </c>
    </row>
    <row r="9" spans="1:6" ht="15">
      <c r="A9" s="146" t="s">
        <v>76</v>
      </c>
      <c r="B9" s="147"/>
      <c r="C9" s="147"/>
      <c r="D9" s="148"/>
      <c r="E9" s="148"/>
      <c r="F9" s="147">
        <f t="shared" si="0"/>
        <v>0</v>
      </c>
    </row>
    <row r="10" spans="1:6" ht="15">
      <c r="A10" s="149" t="s">
        <v>29</v>
      </c>
      <c r="B10" s="150"/>
      <c r="C10" s="150"/>
      <c r="D10" s="150">
        <v>-338</v>
      </c>
      <c r="E10" s="150"/>
      <c r="F10" s="147">
        <f t="shared" si="0"/>
        <v>-338</v>
      </c>
    </row>
    <row r="11" spans="1:6" ht="15">
      <c r="A11" s="151" t="s">
        <v>77</v>
      </c>
      <c r="B11" s="150"/>
      <c r="C11" s="152"/>
      <c r="D11" s="148"/>
      <c r="E11" s="148"/>
      <c r="F11" s="147">
        <f t="shared" si="0"/>
        <v>0</v>
      </c>
    </row>
    <row r="12" spans="1:6" ht="15">
      <c r="A12" s="154" t="s">
        <v>78</v>
      </c>
      <c r="B12" s="153"/>
      <c r="C12" s="153"/>
      <c r="D12" s="153"/>
      <c r="E12" s="148"/>
      <c r="F12" s="147">
        <f t="shared" si="0"/>
        <v>0</v>
      </c>
    </row>
    <row r="13" spans="1:6" ht="15">
      <c r="A13" s="155" t="s">
        <v>120</v>
      </c>
      <c r="B13" s="147">
        <f>SUM(B8:B12)</f>
        <v>1716</v>
      </c>
      <c r="C13" s="147">
        <f>SUM(C8:C12)</f>
        <v>5237</v>
      </c>
      <c r="D13" s="147">
        <f>SUM(D8:D12)</f>
        <v>430</v>
      </c>
      <c r="E13" s="162">
        <f>SUM(E8:E12)</f>
        <v>0</v>
      </c>
      <c r="F13" s="147">
        <f t="shared" si="0"/>
        <v>7383</v>
      </c>
    </row>
    <row r="14" spans="1:7" s="108" customFormat="1" ht="34.5" customHeight="1">
      <c r="A14" s="156"/>
      <c r="B14" s="157"/>
      <c r="C14" s="157"/>
      <c r="D14" s="157"/>
      <c r="E14" s="157"/>
      <c r="F14" s="158"/>
      <c r="G14" s="136"/>
    </row>
    <row r="15" spans="1:7" s="23" customFormat="1" ht="15" customHeight="1">
      <c r="A15" s="111" t="s">
        <v>101</v>
      </c>
      <c r="B15" s="193" t="s">
        <v>102</v>
      </c>
      <c r="C15" s="193"/>
      <c r="D15" s="111"/>
      <c r="E15" s="159"/>
      <c r="F15" s="159"/>
      <c r="G15" s="159"/>
    </row>
    <row r="16" spans="1:7" s="23" customFormat="1" ht="15">
      <c r="A16" s="111" t="s">
        <v>125</v>
      </c>
      <c r="B16" s="111"/>
      <c r="C16" s="159"/>
      <c r="D16" s="160"/>
      <c r="E16" s="159"/>
      <c r="F16" s="159"/>
      <c r="G16" s="159"/>
    </row>
    <row r="17" spans="1:5" s="115" customFormat="1" ht="14.25">
      <c r="A17" s="110"/>
      <c r="B17" s="112"/>
      <c r="C17" s="112"/>
      <c r="D17" s="113"/>
      <c r="E17" s="114"/>
    </row>
    <row r="18" spans="1:5" s="115" customFormat="1" ht="14.25">
      <c r="A18" s="116"/>
      <c r="C18" s="2"/>
      <c r="D18" s="117"/>
      <c r="E18" s="114"/>
    </row>
    <row r="19" spans="1:6" s="67" customFormat="1" ht="28.5" customHeight="1">
      <c r="A19" s="118"/>
      <c r="B19" s="119"/>
      <c r="D19" s="120"/>
      <c r="F19" s="2"/>
    </row>
    <row r="20" spans="1:5" s="11" customFormat="1" ht="14.25" customHeight="1">
      <c r="A20" s="14"/>
      <c r="B20" s="13"/>
      <c r="C20" s="13"/>
      <c r="D20" s="121"/>
      <c r="E20" s="122"/>
    </row>
    <row r="21" spans="1:5" s="11" customFormat="1" ht="15">
      <c r="A21" s="14"/>
      <c r="B21" s="13"/>
      <c r="C21" s="13"/>
      <c r="D21" s="14"/>
      <c r="E21" s="122"/>
    </row>
    <row r="22" spans="1:5" s="11" customFormat="1" ht="15">
      <c r="A22" s="14"/>
      <c r="B22" s="13"/>
      <c r="C22" s="13"/>
      <c r="D22" s="14"/>
      <c r="E22" s="122"/>
    </row>
    <row r="23" spans="1:5" s="11" customFormat="1" ht="15">
      <c r="A23" s="14"/>
      <c r="B23" s="123"/>
      <c r="C23" s="13"/>
      <c r="D23" s="14"/>
      <c r="E23" s="122"/>
    </row>
    <row r="24" spans="1:5" s="11" customFormat="1" ht="15">
      <c r="A24" s="14"/>
      <c r="B24" s="13"/>
      <c r="C24" s="13"/>
      <c r="D24" s="14"/>
      <c r="E24" s="122"/>
    </row>
    <row r="25" spans="1:5" s="11" customFormat="1" ht="15">
      <c r="A25" s="14"/>
      <c r="B25" s="13"/>
      <c r="C25" s="13"/>
      <c r="D25" s="14"/>
      <c r="E25" s="122"/>
    </row>
    <row r="26" spans="1:6" ht="15.75">
      <c r="A26" s="124"/>
      <c r="B26" s="125"/>
      <c r="C26" s="125"/>
      <c r="D26" s="125"/>
      <c r="E26" s="125"/>
      <c r="F26" s="126"/>
    </row>
    <row r="27" spans="1:6" ht="15.75">
      <c r="A27" s="124"/>
      <c r="B27" s="125"/>
      <c r="C27" s="125"/>
      <c r="D27" s="125"/>
      <c r="E27" s="125"/>
      <c r="F27" s="126"/>
    </row>
    <row r="28" spans="1:6" ht="15.75">
      <c r="A28" s="124"/>
      <c r="B28" s="125"/>
      <c r="C28" s="125"/>
      <c r="D28" s="125"/>
      <c r="E28" s="125"/>
      <c r="F28" s="126"/>
    </row>
    <row r="29" spans="1:6" ht="15">
      <c r="A29" s="127"/>
      <c r="B29" s="126"/>
      <c r="C29" s="126"/>
      <c r="D29" s="126"/>
      <c r="E29" s="126"/>
      <c r="F29" s="126"/>
    </row>
    <row r="30" spans="1:6" ht="15" customHeight="1">
      <c r="A30" s="128"/>
      <c r="B30" s="129"/>
      <c r="C30" s="129"/>
      <c r="D30" s="129"/>
      <c r="E30" s="129"/>
      <c r="F30" s="130"/>
    </row>
    <row r="31" spans="1:6" ht="15">
      <c r="A31" s="128"/>
      <c r="B31" s="129"/>
      <c r="C31" s="129"/>
      <c r="D31" s="129"/>
      <c r="E31" s="129"/>
      <c r="F31" s="131"/>
    </row>
    <row r="32" spans="1:6" ht="15">
      <c r="A32" s="128"/>
      <c r="B32" s="129"/>
      <c r="C32" s="129"/>
      <c r="D32" s="129"/>
      <c r="E32" s="129"/>
      <c r="F32" s="131"/>
    </row>
    <row r="33" spans="1:6" ht="15">
      <c r="A33" s="128"/>
      <c r="B33" s="129"/>
      <c r="C33" s="129"/>
      <c r="D33" s="129"/>
      <c r="E33" s="129"/>
      <c r="F33" s="131"/>
    </row>
    <row r="34" spans="1:6" ht="15">
      <c r="A34" s="128"/>
      <c r="B34" s="129"/>
      <c r="C34" s="129"/>
      <c r="D34" s="129"/>
      <c r="E34" s="129"/>
      <c r="F34" s="129"/>
    </row>
    <row r="35" spans="1:6" ht="15">
      <c r="A35" s="128"/>
      <c r="B35" s="129"/>
      <c r="C35" s="129"/>
      <c r="D35" s="129"/>
      <c r="E35" s="129"/>
      <c r="F35" s="129"/>
    </row>
    <row r="37" ht="15" customHeight="1">
      <c r="E37" s="133"/>
    </row>
    <row r="38" ht="15" customHeight="1">
      <c r="E38" s="134"/>
    </row>
  </sheetData>
  <sheetProtection/>
  <mergeCells count="4">
    <mergeCell ref="A1:G1"/>
    <mergeCell ref="A3:G3"/>
    <mergeCell ref="A4:G4"/>
    <mergeCell ref="B15:C15"/>
  </mergeCells>
  <hyperlinks>
    <hyperlink ref="A1:C1" r:id="rId1" display="SAF MAGELAN AD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evichinyan</cp:lastModifiedBy>
  <cp:lastPrinted>2007-09-25T11:49:02Z</cp:lastPrinted>
  <dcterms:created xsi:type="dcterms:W3CDTF">2004-07-26T14:28:27Z</dcterms:created>
  <dcterms:modified xsi:type="dcterms:W3CDTF">2010-10-22T11:58:16Z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