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620" activeTab="2"/>
  </bookViews>
  <sheets>
    <sheet name="Balans" sheetId="1" r:id="rId1"/>
    <sheet name="OPR" sheetId="2" r:id="rId2"/>
    <sheet name="OSK" sheetId="3" r:id="rId3"/>
    <sheet name="OPP" sheetId="4" r:id="rId4"/>
  </sheets>
  <definedNames>
    <definedName name="_xlnm.Print_Area" localSheetId="0">'Balans'!$A$1:$F$48</definedName>
    <definedName name="_xlnm.Print_Area" localSheetId="3">'OPP'!$A$1:$D$56</definedName>
    <definedName name="_xlnm.Print_Area" localSheetId="1">'OPR'!$A$1:$D$46</definedName>
    <definedName name="_xlnm.Print_Area" localSheetId="2">'OSK'!$A$1:$K$25</definedName>
  </definedNames>
  <calcPr fullCalcOnLoad="1"/>
</workbook>
</file>

<file path=xl/sharedStrings.xml><?xml version="1.0" encoding="utf-8"?>
<sst xmlns="http://schemas.openxmlformats.org/spreadsheetml/2006/main" count="162" uniqueCount="127">
  <si>
    <t>Нетекущи активи</t>
  </si>
  <si>
    <t>Текущи активи</t>
  </si>
  <si>
    <t>Пасиви</t>
  </si>
  <si>
    <t>Нетекущи пасиви</t>
  </si>
  <si>
    <t>Текущи пасиви</t>
  </si>
  <si>
    <t>ПРИХОДИ</t>
  </si>
  <si>
    <t>Приходи от продажби</t>
  </si>
  <si>
    <t>Други приходи</t>
  </si>
  <si>
    <t>РАЗХОДИ ЗА ДЕЙНОСТТА</t>
  </si>
  <si>
    <t>Разходи за суровини и материали</t>
  </si>
  <si>
    <t>Разходи за външни услуги</t>
  </si>
  <si>
    <t>Разходи за персонала</t>
  </si>
  <si>
    <t>Общо разходи за дейността</t>
  </si>
  <si>
    <t>Печалба от дейността</t>
  </si>
  <si>
    <t>Финансови приходи /разходи/</t>
  </si>
  <si>
    <t>Печалба преди облагане с данъци</t>
  </si>
  <si>
    <t>Премии от емисии</t>
  </si>
  <si>
    <t>Резерви</t>
  </si>
  <si>
    <t>Общо</t>
  </si>
  <si>
    <t>Основен капитал</t>
  </si>
  <si>
    <t>Други резерви</t>
  </si>
  <si>
    <t xml:space="preserve">Разпределение на печалбата </t>
  </si>
  <si>
    <t>ПАРИЧНИ СРЕДСТВА В НАЧАЛОТО НА ПЕРИОДА</t>
  </si>
  <si>
    <t>А. Парични потоци от основната дейност</t>
  </si>
  <si>
    <t>2. Плащания към търговски контрагенти</t>
  </si>
  <si>
    <t>3. Постъпления свързани с трудови възнаграждения</t>
  </si>
  <si>
    <t>4. Плащания свързани с трудови възнаграждения</t>
  </si>
  <si>
    <t>8. Плащания по валутни курсови разлики</t>
  </si>
  <si>
    <t>Нетен паричен поток</t>
  </si>
  <si>
    <t>Всичко нетен паричен поток от основната дейност</t>
  </si>
  <si>
    <t>Б. Парични потоци от инвестиционната дейност</t>
  </si>
  <si>
    <t>В. Парични потоци от финансовата дейност</t>
  </si>
  <si>
    <t>19. Постъпления от лихви, комисионни, дивиденти и други подобни</t>
  </si>
  <si>
    <t>20. Плащания за  лихви, комисионни, дивиденти и други подобни</t>
  </si>
  <si>
    <t>Изменение на паричните потоци през периода</t>
  </si>
  <si>
    <t>ПАРИЧНИ СРЕДСТВА В КРАЯ НА ГОДИНАТА</t>
  </si>
  <si>
    <t>КАПИТАЛ И ПАСИВИ</t>
  </si>
  <si>
    <t>АКТИВИ</t>
  </si>
  <si>
    <t>Дълготрайни материални активи</t>
  </si>
  <si>
    <t>Дълготрайни нематериални активи</t>
  </si>
  <si>
    <t>Инвестиции</t>
  </si>
  <si>
    <t>Материални запаси</t>
  </si>
  <si>
    <t>Вземания и предоставени аванси</t>
  </si>
  <si>
    <t>Парични средства и еквиваленти</t>
  </si>
  <si>
    <t>Капитал</t>
  </si>
  <si>
    <t>Отсрочени данъчни пасиви</t>
  </si>
  <si>
    <t>Текущи задължения</t>
  </si>
  <si>
    <t>Разходи за амортизация</t>
  </si>
  <si>
    <t>Други оперативни разходи</t>
  </si>
  <si>
    <t>Разходи за данъци върху печалбата</t>
  </si>
  <si>
    <t xml:space="preserve">Балансови пера                                                            </t>
  </si>
  <si>
    <t>Всичко нетекущи активи</t>
  </si>
  <si>
    <t>Всичко текущи активи</t>
  </si>
  <si>
    <t>Всичко активи</t>
  </si>
  <si>
    <t>Всичко капитал</t>
  </si>
  <si>
    <t>Задължение по банкови кредити</t>
  </si>
  <si>
    <t>Всичко пасиви</t>
  </si>
  <si>
    <t>Всичко текущи пасиви</t>
  </si>
  <si>
    <t>Всичко нетекущи пасиви</t>
  </si>
  <si>
    <t>Всичко капитал и пасиви</t>
  </si>
  <si>
    <t>Всичко приходи</t>
  </si>
  <si>
    <t>Балансова стойност на продадени активи</t>
  </si>
  <si>
    <t xml:space="preserve">Нетен паричен поток </t>
  </si>
  <si>
    <t>Преоценъчен резерв</t>
  </si>
  <si>
    <t>Законови резерви</t>
  </si>
  <si>
    <t>1. Постъпления от търговски контрагенти</t>
  </si>
  <si>
    <t>5. Постъпления от лихви</t>
  </si>
  <si>
    <t>7. Постъпления от валутни курсови разлики</t>
  </si>
  <si>
    <t>10. Постъпления свързани с други парични потоци от основната дейност</t>
  </si>
  <si>
    <t>11. Плащания свързани с други парични потоци от основната дейност</t>
  </si>
  <si>
    <t>12. Плащания свързани с придобиване на инвестиции</t>
  </si>
  <si>
    <t>13.Постъпления свързани с дълготрайни материални активи</t>
  </si>
  <si>
    <t>14.Плащания свързани с дълготрайни материални активи</t>
  </si>
  <si>
    <t>Всичко нетен паричен поток от инвестиционна дейност</t>
  </si>
  <si>
    <t>15. Постъпления свързани с получени заеми</t>
  </si>
  <si>
    <t>16. Плащания свързани с получени заеми</t>
  </si>
  <si>
    <t>17. Постъпления свързани с емитиране на ценни книжа</t>
  </si>
  <si>
    <t>18. Плащания свързани с емитиране на ценни книжа</t>
  </si>
  <si>
    <t>21. Други плащания за финансовата дейност</t>
  </si>
  <si>
    <t>Всичко нетен паричен поток от финансовата дейност</t>
  </si>
  <si>
    <t>Наименование на прихода / разхода</t>
  </si>
  <si>
    <t>Показатели</t>
  </si>
  <si>
    <t>Финансов резултат печалба / загуба</t>
  </si>
  <si>
    <t>Парични потоци</t>
  </si>
  <si>
    <t>6. Плащания за лихви и такси по краткосрочни заеми</t>
  </si>
  <si>
    <t>Финансирания</t>
  </si>
  <si>
    <t>Разходи за бъдещи периоди</t>
  </si>
  <si>
    <t>СПЕЦИАЛИЗИРАНИ БИЗНЕС СИСТЕМИ АД ГР.СОФИЯ УЛ.БЕСАРАБИЯ 24</t>
  </si>
  <si>
    <t>Всички суми са в хиляди български лева, освен ако не е посочено друго</t>
  </si>
  <si>
    <t xml:space="preserve">Съставител: </t>
  </si>
  <si>
    <t xml:space="preserve">     Кирил Желязков</t>
  </si>
  <si>
    <t>Бележки</t>
  </si>
  <si>
    <t>Капиталови резерви</t>
  </si>
  <si>
    <t>Текуща финансов резултат</t>
  </si>
  <si>
    <t>Разходи за провизии</t>
  </si>
  <si>
    <t xml:space="preserve">Изпълнителен директор: </t>
  </si>
  <si>
    <t>Финансов резултат 2009 г.</t>
  </si>
  <si>
    <t>-</t>
  </si>
  <si>
    <t xml:space="preserve">      Изпълнителен директор: </t>
  </si>
  <si>
    <t xml:space="preserve">                   Изпълнителен директор: </t>
  </si>
  <si>
    <t xml:space="preserve">                                      Кирил Желязков</t>
  </si>
  <si>
    <t>Изпълнителен директор:</t>
  </si>
  <si>
    <t>11. Платени данъци върху печалбата ,ддс и др.</t>
  </si>
  <si>
    <t>Непокрита загуба</t>
  </si>
  <si>
    <t>31 декември 2009</t>
  </si>
  <si>
    <t>Счетоводни  грешки</t>
  </si>
  <si>
    <t>Вземания /активи по отсрочени данъци/</t>
  </si>
  <si>
    <r>
      <t xml:space="preserve">                                </t>
    </r>
    <r>
      <rPr>
        <b/>
        <sz val="9"/>
        <rFont val="Arial"/>
        <family val="2"/>
      </rPr>
      <t>Кирил Желязков</t>
    </r>
  </si>
  <si>
    <t xml:space="preserve">                          стр. 5</t>
  </si>
  <si>
    <t>Нетна печалба/загуба/ за периода</t>
  </si>
  <si>
    <t xml:space="preserve">                Съставител :                Пламен Петров</t>
  </si>
  <si>
    <t>Неразпределена  печалба</t>
  </si>
  <si>
    <t>Салдо на 01.01.2009г.</t>
  </si>
  <si>
    <t>Салдо на 31.12.2009 г.</t>
  </si>
  <si>
    <t>съставител: Пламен Петров</t>
  </si>
  <si>
    <t xml:space="preserve">                        Пламен Петров</t>
  </si>
  <si>
    <t>Промени в капитала за 2010 г.</t>
  </si>
  <si>
    <t>30 септември 2010</t>
  </si>
  <si>
    <t>МЕЖДИНЕН ОТЧЕТ ЗА ДОХОДИТЕ ЗА ЗА ПЕРИОДА, ПРИКЛЮЧВАЩ НА 31 декември 2010</t>
  </si>
  <si>
    <t>31 декември 2010</t>
  </si>
  <si>
    <t>дата 15.01.2011г.</t>
  </si>
  <si>
    <t>Дата 15.01.2011г.</t>
  </si>
  <si>
    <t xml:space="preserve"> MЕЖДИНЕН СЧЕТОВОДЕН БАЛАНС ЗА ПЕРИОДА, ПРИКЛЮЧВАЩ НА 31 декември 2010 г.</t>
  </si>
  <si>
    <t xml:space="preserve">Финансов резултат 4-ро трим.2010г </t>
  </si>
  <si>
    <t>Салдо на 31.12.2010 г.</t>
  </si>
  <si>
    <t>МЕЖДИНЕН ОТЧЕТ ЗА ПАРИЧНИТЕ ПОТОЦИ ЗА ПЕРИОДА, ПРИКЛЮЧВАЩ НА 31 декември 2010</t>
  </si>
  <si>
    <t>МЕЖДИНЕН ОТЧЕТ ЗА ИЗМЕНЕНИЯТА В СОБСТВЕНИЯ КАПИТАЛ ЗА ПЕРИОДА, ПРИКЛЮЧВАЩ НА 31 декември 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</si>
</sst>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_(* #,##0_);_(* \(#,##0\);_(* &quot;-&quot;??_);_(@_)"/>
    <numFmt numFmtId="187" formatCode="00000"/>
    <numFmt numFmtId="188" formatCode="m/d"/>
    <numFmt numFmtId="189" formatCode="_(0\);_(* \(#,##0\);_(* &quot;-&quot;??_);_(@_)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3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21" borderId="6" applyNumberFormat="0" applyAlignment="0" applyProtection="0"/>
    <xf numFmtId="0" fontId="18" fillId="21" borderId="2" applyNumberFormat="0" applyAlignment="0" applyProtection="0"/>
    <xf numFmtId="0" fontId="20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49" fontId="4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186" fontId="2" fillId="24" borderId="10" xfId="33" applyNumberFormat="1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>
      <alignment horizontal="left"/>
    </xf>
    <xf numFmtId="0" fontId="0" fillId="24" borderId="0" xfId="0" applyFill="1" applyAlignment="1">
      <alignment wrapText="1"/>
    </xf>
    <xf numFmtId="186" fontId="2" fillId="24" borderId="0" xfId="33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186" fontId="0" fillId="24" borderId="0" xfId="33" applyNumberFormat="1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 wrapText="1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37" fontId="4" fillId="24" borderId="0" xfId="0" applyNumberFormat="1" applyFont="1" applyFill="1" applyBorder="1" applyAlignment="1">
      <alignment/>
    </xf>
    <xf numFmtId="186" fontId="4" fillId="24" borderId="0" xfId="33" applyNumberFormat="1" applyFont="1" applyFill="1" applyBorder="1" applyAlignment="1" applyProtection="1">
      <alignment vertical="center"/>
      <protection/>
    </xf>
    <xf numFmtId="186" fontId="5" fillId="24" borderId="0" xfId="33" applyNumberFormat="1" applyFont="1" applyFill="1" applyBorder="1" applyAlignment="1" applyProtection="1">
      <alignment vertical="center"/>
      <protection/>
    </xf>
    <xf numFmtId="186" fontId="5" fillId="24" borderId="0" xfId="0" applyNumberFormat="1" applyFont="1" applyFill="1" applyBorder="1" applyAlignment="1">
      <alignment/>
    </xf>
    <xf numFmtId="186" fontId="4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/>
    </xf>
    <xf numFmtId="186" fontId="5" fillId="24" borderId="0" xfId="33" applyNumberFormat="1" applyFont="1" applyFill="1" applyBorder="1" applyAlignment="1" applyProtection="1">
      <alignment horizontal="right" vertical="center" wrapText="1"/>
      <protection/>
    </xf>
    <xf numFmtId="186" fontId="0" fillId="24" borderId="0" xfId="33" applyNumberFormat="1" applyFont="1" applyFill="1" applyBorder="1" applyAlignment="1" applyProtection="1">
      <alignment horizontal="right" vertical="center"/>
      <protection/>
    </xf>
    <xf numFmtId="186" fontId="0" fillId="24" borderId="0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0" xfId="0" applyFont="1" applyFill="1" applyAlignment="1">
      <alignment/>
    </xf>
    <xf numFmtId="186" fontId="2" fillId="24" borderId="10" xfId="0" applyNumberFormat="1" applyFont="1" applyFill="1" applyBorder="1" applyAlignment="1">
      <alignment/>
    </xf>
    <xf numFmtId="0" fontId="2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4" borderId="0" xfId="0" applyFont="1" applyFill="1" applyAlignment="1">
      <alignment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50.421875" style="2" customWidth="1"/>
    <col min="2" max="2" width="9.57421875" style="2" customWidth="1"/>
    <col min="3" max="3" width="15.00390625" style="2" customWidth="1"/>
    <col min="4" max="4" width="13.140625" style="2" customWidth="1"/>
    <col min="5" max="16384" width="9.140625" style="2" customWidth="1"/>
  </cols>
  <sheetData>
    <row r="1" spans="1:4" ht="12.75">
      <c r="A1" s="38" t="s">
        <v>87</v>
      </c>
      <c r="B1" s="28"/>
      <c r="C1" s="38"/>
      <c r="D1" s="28"/>
    </row>
    <row r="2" spans="1:4" ht="12.75">
      <c r="A2" s="39" t="s">
        <v>122</v>
      </c>
      <c r="B2" s="28"/>
      <c r="C2" s="39"/>
      <c r="D2" s="28"/>
    </row>
    <row r="3" spans="1:4" ht="12.75">
      <c r="A3" s="39" t="s">
        <v>88</v>
      </c>
      <c r="B3" s="28"/>
      <c r="C3" s="39"/>
      <c r="D3" s="28"/>
    </row>
    <row r="4" spans="3:4" ht="12.75">
      <c r="C4" s="3"/>
      <c r="D4" s="11"/>
    </row>
    <row r="5" spans="1:4" s="14" customFormat="1" ht="38.25" customHeight="1">
      <c r="A5" s="12" t="s">
        <v>50</v>
      </c>
      <c r="B5" s="13" t="s">
        <v>91</v>
      </c>
      <c r="C5" s="13" t="s">
        <v>119</v>
      </c>
      <c r="D5" s="13" t="s">
        <v>104</v>
      </c>
    </row>
    <row r="6" spans="1:4" ht="22.5" customHeight="1">
      <c r="A6" s="4" t="s">
        <v>37</v>
      </c>
      <c r="B6" s="5"/>
      <c r="C6" s="6"/>
      <c r="D6" s="6"/>
    </row>
    <row r="7" spans="1:4" ht="12.75">
      <c r="A7" s="4" t="s">
        <v>0</v>
      </c>
      <c r="B7" s="5"/>
      <c r="C7" s="6"/>
      <c r="D7" s="6"/>
    </row>
    <row r="8" spans="1:4" ht="12.75">
      <c r="A8" s="6" t="s">
        <v>38</v>
      </c>
      <c r="B8" s="40"/>
      <c r="C8" s="7">
        <v>1818</v>
      </c>
      <c r="D8" s="7">
        <v>1880</v>
      </c>
    </row>
    <row r="9" spans="1:4" ht="12.75">
      <c r="A9" s="6" t="s">
        <v>39</v>
      </c>
      <c r="B9" s="41"/>
      <c r="C9" s="7">
        <v>1290</v>
      </c>
      <c r="D9" s="7">
        <v>1326</v>
      </c>
    </row>
    <row r="10" spans="1:4" ht="12.75">
      <c r="A10" s="6" t="s">
        <v>40</v>
      </c>
      <c r="B10" s="41"/>
      <c r="C10" s="7">
        <v>465</v>
      </c>
      <c r="D10" s="7">
        <v>465</v>
      </c>
    </row>
    <row r="11" spans="1:4" ht="12.75">
      <c r="A11" s="6" t="s">
        <v>106</v>
      </c>
      <c r="B11" s="41"/>
      <c r="C11" s="7">
        <v>35</v>
      </c>
      <c r="D11" s="7">
        <v>35</v>
      </c>
    </row>
    <row r="12" spans="1:4" ht="12.75">
      <c r="A12" s="4" t="s">
        <v>51</v>
      </c>
      <c r="B12" s="10"/>
      <c r="C12" s="8">
        <f>SUM(C8:C11)</f>
        <v>3608</v>
      </c>
      <c r="D12" s="8">
        <f>SUM(D8:D10)</f>
        <v>3671</v>
      </c>
    </row>
    <row r="13" spans="1:4" ht="12.75">
      <c r="A13" s="4" t="s">
        <v>1</v>
      </c>
      <c r="B13" s="10"/>
      <c r="C13" s="4"/>
      <c r="D13" s="4"/>
    </row>
    <row r="14" spans="1:4" ht="12.75">
      <c r="A14" s="6" t="s">
        <v>41</v>
      </c>
      <c r="B14" s="41"/>
      <c r="C14" s="7">
        <v>1592</v>
      </c>
      <c r="D14" s="7">
        <v>1456</v>
      </c>
    </row>
    <row r="15" spans="1:4" ht="12.75">
      <c r="A15" s="6" t="s">
        <v>42</v>
      </c>
      <c r="B15" s="41"/>
      <c r="C15" s="7">
        <v>2076</v>
      </c>
      <c r="D15" s="7">
        <v>2618</v>
      </c>
    </row>
    <row r="16" spans="1:4" ht="12.75">
      <c r="A16" s="6" t="s">
        <v>43</v>
      </c>
      <c r="B16" s="41"/>
      <c r="C16" s="7">
        <v>22</v>
      </c>
      <c r="D16" s="7">
        <v>41</v>
      </c>
    </row>
    <row r="17" spans="1:4" ht="12.75">
      <c r="A17" s="6" t="s">
        <v>86</v>
      </c>
      <c r="B17" s="41"/>
      <c r="C17" s="7">
        <v>11</v>
      </c>
      <c r="D17" s="7">
        <v>8</v>
      </c>
    </row>
    <row r="18" spans="1:4" ht="12.75">
      <c r="A18" s="4" t="s">
        <v>52</v>
      </c>
      <c r="B18" s="10"/>
      <c r="C18" s="8">
        <f>SUM(C14:C17)</f>
        <v>3701</v>
      </c>
      <c r="D18" s="8">
        <f>SUM(D14:D17)</f>
        <v>4123</v>
      </c>
    </row>
    <row r="19" spans="1:4" ht="12.75">
      <c r="A19" s="4" t="s">
        <v>53</v>
      </c>
      <c r="B19" s="10"/>
      <c r="C19" s="8">
        <f>C12+C18</f>
        <v>7309</v>
      </c>
      <c r="D19" s="8">
        <f>D12+D18</f>
        <v>7794</v>
      </c>
    </row>
    <row r="20" spans="1:4" ht="12.75">
      <c r="A20" s="4" t="s">
        <v>36</v>
      </c>
      <c r="B20" s="10"/>
      <c r="C20" s="6"/>
      <c r="D20" s="6"/>
    </row>
    <row r="21" spans="1:4" ht="12.75">
      <c r="A21" s="4" t="s">
        <v>44</v>
      </c>
      <c r="B21" s="41"/>
      <c r="C21" s="7"/>
      <c r="D21" s="7"/>
    </row>
    <row r="22" spans="1:4" ht="12.75">
      <c r="A22" s="6" t="s">
        <v>19</v>
      </c>
      <c r="B22" s="41"/>
      <c r="C22" s="7">
        <v>5000</v>
      </c>
      <c r="D22" s="7">
        <v>5000</v>
      </c>
    </row>
    <row r="23" spans="1:4" ht="12.75">
      <c r="A23" s="6" t="s">
        <v>16</v>
      </c>
      <c r="B23" s="41"/>
      <c r="C23" s="7">
        <v>577</v>
      </c>
      <c r="D23" s="7">
        <v>577</v>
      </c>
    </row>
    <row r="24" spans="1:4" ht="12.75">
      <c r="A24" s="7" t="s">
        <v>63</v>
      </c>
      <c r="B24" s="41"/>
      <c r="C24" s="7">
        <v>161</v>
      </c>
      <c r="D24" s="7">
        <v>161</v>
      </c>
    </row>
    <row r="25" spans="1:4" ht="12.75">
      <c r="A25" s="7" t="s">
        <v>92</v>
      </c>
      <c r="B25" s="41"/>
      <c r="C25" s="9">
        <v>822</v>
      </c>
      <c r="D25" s="9">
        <v>762</v>
      </c>
    </row>
    <row r="26" spans="1:4" ht="12.75">
      <c r="A26" s="7" t="s">
        <v>111</v>
      </c>
      <c r="B26" s="41"/>
      <c r="C26" s="9"/>
      <c r="D26" s="9"/>
    </row>
    <row r="27" spans="1:4" ht="12.75">
      <c r="A27" s="7" t="s">
        <v>103</v>
      </c>
      <c r="B27" s="41"/>
      <c r="C27" s="46">
        <v>-203</v>
      </c>
      <c r="D27" s="46">
        <v>-33</v>
      </c>
    </row>
    <row r="28" spans="1:4" ht="12.75">
      <c r="A28" s="7" t="s">
        <v>93</v>
      </c>
      <c r="B28" s="41"/>
      <c r="C28" s="46">
        <v>-190</v>
      </c>
      <c r="D28" s="45">
        <v>59</v>
      </c>
    </row>
    <row r="29" spans="1:4" ht="12.75">
      <c r="A29" s="4" t="s">
        <v>54</v>
      </c>
      <c r="B29" s="41"/>
      <c r="C29" s="8">
        <f>SUM(C22:C28)</f>
        <v>6167</v>
      </c>
      <c r="D29" s="8">
        <f>SUM(D22:D28)</f>
        <v>6526</v>
      </c>
    </row>
    <row r="30" spans="1:4" ht="12.75">
      <c r="A30" s="4" t="s">
        <v>2</v>
      </c>
      <c r="B30" s="10"/>
      <c r="C30" s="4"/>
      <c r="D30" s="4"/>
    </row>
    <row r="31" spans="1:4" ht="12.75">
      <c r="A31" s="4" t="s">
        <v>3</v>
      </c>
      <c r="B31" s="10"/>
      <c r="C31" s="4"/>
      <c r="D31" s="4"/>
    </row>
    <row r="32" spans="1:4" ht="12.75">
      <c r="A32" s="7" t="s">
        <v>45</v>
      </c>
      <c r="B32" s="41"/>
      <c r="C32" s="7">
        <v>220</v>
      </c>
      <c r="D32" s="7">
        <v>220</v>
      </c>
    </row>
    <row r="33" spans="1:4" ht="12.75">
      <c r="A33" s="4" t="s">
        <v>58</v>
      </c>
      <c r="B33" s="10"/>
      <c r="C33" s="8">
        <f>C32</f>
        <v>220</v>
      </c>
      <c r="D33" s="8">
        <f>D32</f>
        <v>220</v>
      </c>
    </row>
    <row r="34" spans="1:4" ht="12.75">
      <c r="A34" s="4" t="s">
        <v>4</v>
      </c>
      <c r="B34" s="10"/>
      <c r="C34" s="4"/>
      <c r="D34" s="4"/>
    </row>
    <row r="35" spans="1:4" ht="12.75">
      <c r="A35" s="6" t="s">
        <v>55</v>
      </c>
      <c r="B35" s="41"/>
      <c r="C35" s="7">
        <v>313</v>
      </c>
      <c r="D35" s="7">
        <v>313</v>
      </c>
    </row>
    <row r="36" spans="1:4" ht="12.75">
      <c r="A36" s="6" t="s">
        <v>46</v>
      </c>
      <c r="B36" s="41"/>
      <c r="C36" s="7">
        <v>567</v>
      </c>
      <c r="D36" s="7">
        <v>689</v>
      </c>
    </row>
    <row r="37" spans="1:4" ht="12.75">
      <c r="A37" s="6" t="s">
        <v>85</v>
      </c>
      <c r="B37" s="41"/>
      <c r="C37" s="7">
        <v>42</v>
      </c>
      <c r="D37" s="7">
        <v>81</v>
      </c>
    </row>
    <row r="38" spans="1:4" ht="12.75">
      <c r="A38" s="4" t="s">
        <v>57</v>
      </c>
      <c r="B38" s="10"/>
      <c r="C38" s="8">
        <f>SUM(C35:C37)</f>
        <v>922</v>
      </c>
      <c r="D38" s="8">
        <f>SUM(D35:D37)</f>
        <v>1083</v>
      </c>
    </row>
    <row r="39" spans="1:4" ht="12.75">
      <c r="A39" s="4" t="s">
        <v>56</v>
      </c>
      <c r="B39" s="10"/>
      <c r="C39" s="8">
        <f>C32+C38</f>
        <v>1142</v>
      </c>
      <c r="D39" s="8">
        <f>D32+D38</f>
        <v>1303</v>
      </c>
    </row>
    <row r="40" spans="1:4" ht="12.75">
      <c r="A40" s="4" t="s">
        <v>59</v>
      </c>
      <c r="B40" s="10"/>
      <c r="C40" s="8">
        <f>C29+C39</f>
        <v>7309</v>
      </c>
      <c r="D40" s="8">
        <f>D29+D39</f>
        <v>7829</v>
      </c>
    </row>
    <row r="41" spans="1:4" ht="24" customHeight="1">
      <c r="A41" s="4"/>
      <c r="B41" s="10"/>
      <c r="C41" s="4"/>
      <c r="D41" s="4"/>
    </row>
    <row r="42" s="1" customFormat="1" ht="12.75">
      <c r="A42" s="24" t="s">
        <v>121</v>
      </c>
    </row>
    <row r="43" s="1" customFormat="1" ht="12.75">
      <c r="A43" s="24"/>
    </row>
    <row r="44" spans="1:2" s="1" customFormat="1" ht="12.75">
      <c r="A44" s="1" t="s">
        <v>89</v>
      </c>
      <c r="B44" s="1" t="s">
        <v>95</v>
      </c>
    </row>
    <row r="45" spans="1:4" ht="17.25" customHeight="1">
      <c r="A45" s="49" t="s">
        <v>115</v>
      </c>
      <c r="C45" s="25"/>
      <c r="D45" s="25"/>
    </row>
    <row r="46" spans="1:4" ht="12.75">
      <c r="A46" s="42"/>
      <c r="C46" s="25"/>
      <c r="D46" s="26" t="s">
        <v>90</v>
      </c>
    </row>
    <row r="47" spans="1:4" ht="12.75">
      <c r="A47" s="25"/>
      <c r="B47" s="25"/>
      <c r="C47" s="25"/>
      <c r="D47" s="25"/>
    </row>
    <row r="48" ht="12.75">
      <c r="F48" s="25"/>
    </row>
    <row r="52" ht="12.75">
      <c r="E52" s="25"/>
    </row>
  </sheetData>
  <sheetProtection/>
  <conditionalFormatting sqref="D28">
    <cfRule type="cellIs" priority="1" dxfId="0" operator="greaterThanOr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1.00390625" style="2" customWidth="1"/>
    <col min="2" max="2" width="8.8515625" style="2" customWidth="1"/>
    <col min="3" max="3" width="17.140625" style="2" customWidth="1"/>
    <col min="4" max="4" width="19.28125" style="2" customWidth="1"/>
    <col min="5" max="16384" width="9.140625" style="2" customWidth="1"/>
  </cols>
  <sheetData>
    <row r="1" spans="1:4" ht="12.75">
      <c r="A1" s="38" t="s">
        <v>87</v>
      </c>
      <c r="B1" s="28"/>
      <c r="C1" s="38"/>
      <c r="D1" s="28"/>
    </row>
    <row r="2" spans="1:4" ht="12.75">
      <c r="A2" s="39" t="s">
        <v>118</v>
      </c>
      <c r="B2" s="28"/>
      <c r="C2" s="39"/>
      <c r="D2" s="28"/>
    </row>
    <row r="3" spans="1:4" ht="12.75">
      <c r="A3" s="39" t="s">
        <v>88</v>
      </c>
      <c r="B3" s="28"/>
      <c r="C3" s="39"/>
      <c r="D3" s="28"/>
    </row>
    <row r="5" spans="1:4" ht="25.5">
      <c r="A5" s="12" t="s">
        <v>80</v>
      </c>
      <c r="B5" s="13" t="s">
        <v>91</v>
      </c>
      <c r="C5" s="13" t="s">
        <v>119</v>
      </c>
      <c r="D5" s="13" t="s">
        <v>104</v>
      </c>
    </row>
    <row r="6" spans="1:4" ht="22.5" customHeight="1">
      <c r="A6" s="4" t="s">
        <v>5</v>
      </c>
      <c r="B6" s="10"/>
      <c r="C6" s="4"/>
      <c r="D6" s="4"/>
    </row>
    <row r="7" spans="1:4" ht="12.75">
      <c r="A7" s="7" t="s">
        <v>6</v>
      </c>
      <c r="B7" s="41"/>
      <c r="C7" s="7">
        <v>2335</v>
      </c>
      <c r="D7" s="7">
        <v>4789</v>
      </c>
    </row>
    <row r="8" spans="1:4" ht="12.75">
      <c r="A8" s="15" t="s">
        <v>7</v>
      </c>
      <c r="B8" s="41"/>
      <c r="C8" s="6"/>
      <c r="D8" s="6"/>
    </row>
    <row r="9" spans="1:4" ht="12.75">
      <c r="A9" s="4" t="s">
        <v>60</v>
      </c>
      <c r="B9" s="10"/>
      <c r="C9" s="8">
        <f>SUM(C7:C8)</f>
        <v>2335</v>
      </c>
      <c r="D9" s="8">
        <f>SUM(D7:D8)</f>
        <v>4789</v>
      </c>
    </row>
    <row r="10" spans="1:4" ht="12.75">
      <c r="A10" s="4" t="s">
        <v>8</v>
      </c>
      <c r="B10" s="10"/>
      <c r="C10" s="6"/>
      <c r="D10" s="6"/>
    </row>
    <row r="11" spans="1:4" ht="12.75">
      <c r="A11" s="15" t="s">
        <v>9</v>
      </c>
      <c r="B11" s="41"/>
      <c r="C11" s="7">
        <v>17</v>
      </c>
      <c r="D11" s="7">
        <v>30</v>
      </c>
    </row>
    <row r="12" spans="1:4" ht="12.75">
      <c r="A12" s="15" t="s">
        <v>10</v>
      </c>
      <c r="B12" s="41"/>
      <c r="C12" s="7">
        <v>245</v>
      </c>
      <c r="D12" s="7">
        <v>364</v>
      </c>
    </row>
    <row r="13" spans="1:4" ht="12.75">
      <c r="A13" s="15" t="s">
        <v>11</v>
      </c>
      <c r="B13" s="41"/>
      <c r="C13" s="7">
        <v>423</v>
      </c>
      <c r="D13" s="7">
        <v>470</v>
      </c>
    </row>
    <row r="14" spans="1:4" ht="12.75">
      <c r="A14" s="15" t="s">
        <v>47</v>
      </c>
      <c r="B14" s="41"/>
      <c r="C14" s="7">
        <v>124</v>
      </c>
      <c r="D14" s="7">
        <v>85</v>
      </c>
    </row>
    <row r="15" spans="1:4" ht="12.75">
      <c r="A15" s="18" t="s">
        <v>94</v>
      </c>
      <c r="B15" s="41"/>
      <c r="C15" s="7"/>
      <c r="D15" s="7"/>
    </row>
    <row r="16" spans="1:4" ht="12.75">
      <c r="A16" s="15" t="s">
        <v>61</v>
      </c>
      <c r="B16" s="41"/>
      <c r="C16" s="7">
        <v>1846</v>
      </c>
      <c r="D16" s="7">
        <v>3756</v>
      </c>
    </row>
    <row r="17" spans="1:4" ht="12.75">
      <c r="A17" s="15" t="s">
        <v>48</v>
      </c>
      <c r="B17" s="41"/>
      <c r="C17" s="7">
        <v>34</v>
      </c>
      <c r="D17" s="7">
        <v>49</v>
      </c>
    </row>
    <row r="18" spans="1:4" ht="12.75">
      <c r="A18" s="16" t="s">
        <v>12</v>
      </c>
      <c r="B18" s="10"/>
      <c r="C18" s="8">
        <f>C11+C12+C13+C14+C15+C16+C17</f>
        <v>2689</v>
      </c>
      <c r="D18" s="8">
        <f>D11+D12+D13+D14+D15+D16+D17</f>
        <v>4754</v>
      </c>
    </row>
    <row r="19" spans="1:4" ht="12.75">
      <c r="A19" s="16" t="s">
        <v>13</v>
      </c>
      <c r="B19" s="10"/>
      <c r="C19" s="50">
        <f>C9-C18</f>
        <v>-354</v>
      </c>
      <c r="D19" s="8">
        <f>D9-D18</f>
        <v>35</v>
      </c>
    </row>
    <row r="20" spans="1:4" ht="12.75">
      <c r="A20" s="16" t="s">
        <v>14</v>
      </c>
      <c r="B20" s="41"/>
      <c r="C20" s="46">
        <v>164</v>
      </c>
      <c r="D20" s="23">
        <v>28</v>
      </c>
    </row>
    <row r="21" spans="1:4" ht="12.75">
      <c r="A21" s="16" t="s">
        <v>15</v>
      </c>
      <c r="B21" s="41"/>
      <c r="C21" s="50">
        <f>C19+C20</f>
        <v>-190</v>
      </c>
      <c r="D21" s="8">
        <f>D19+D20</f>
        <v>63</v>
      </c>
    </row>
    <row r="22" spans="1:4" ht="12.75">
      <c r="A22" s="18" t="s">
        <v>49</v>
      </c>
      <c r="B22" s="41"/>
      <c r="C22" s="8"/>
      <c r="D22" s="23">
        <v>4</v>
      </c>
    </row>
    <row r="23" spans="1:4" ht="12.75">
      <c r="A23" s="16" t="s">
        <v>109</v>
      </c>
      <c r="B23" s="10"/>
      <c r="C23" s="17">
        <f>C21</f>
        <v>-190</v>
      </c>
      <c r="D23" s="17">
        <f>D21-D22</f>
        <v>59</v>
      </c>
    </row>
    <row r="24" spans="1:4" ht="12.75">
      <c r="A24" s="16"/>
      <c r="B24" s="10"/>
      <c r="C24" s="20"/>
      <c r="D24" s="20"/>
    </row>
    <row r="25" spans="1:4" ht="12.75">
      <c r="A25" s="16"/>
      <c r="B25" s="10"/>
      <c r="C25" s="20"/>
      <c r="D25" s="20"/>
    </row>
    <row r="26" spans="1:4" ht="12.75">
      <c r="A26" s="16" t="s">
        <v>120</v>
      </c>
      <c r="B26" s="10"/>
      <c r="C26" s="20"/>
      <c r="D26" s="20"/>
    </row>
    <row r="27" spans="1:4" ht="12.75">
      <c r="A27" s="16"/>
      <c r="B27" s="10"/>
      <c r="C27" s="20"/>
      <c r="D27" s="20"/>
    </row>
    <row r="28" spans="1:4" ht="12.75">
      <c r="A28" s="16"/>
      <c r="B28" s="10"/>
      <c r="C28" s="20"/>
      <c r="D28" s="20"/>
    </row>
    <row r="29" spans="1:4" ht="12.75">
      <c r="A29" s="16"/>
      <c r="B29" s="10"/>
      <c r="C29" s="20"/>
      <c r="D29" s="20"/>
    </row>
    <row r="30" spans="1:4" ht="12.75">
      <c r="A30" s="16"/>
      <c r="B30" s="10"/>
      <c r="C30" s="20"/>
      <c r="D30" s="20"/>
    </row>
    <row r="31" s="1" customFormat="1" ht="12.75">
      <c r="A31" s="24"/>
    </row>
    <row r="32" spans="1:4" s="1" customFormat="1" ht="12.75">
      <c r="A32" s="1" t="s">
        <v>89</v>
      </c>
      <c r="B32" s="51" t="s">
        <v>98</v>
      </c>
      <c r="C32" s="52"/>
      <c r="D32" s="52"/>
    </row>
    <row r="33" spans="1:4" s="1" customFormat="1" ht="12.75" customHeight="1">
      <c r="A33" s="42" t="s">
        <v>110</v>
      </c>
      <c r="B33" s="52"/>
      <c r="C33" s="52"/>
      <c r="D33" s="52"/>
    </row>
    <row r="34" spans="1:4" ht="17.25" customHeight="1">
      <c r="A34" s="42"/>
      <c r="C34" s="53" t="s">
        <v>107</v>
      </c>
      <c r="D34" s="53"/>
    </row>
    <row r="35" spans="1:4" ht="12.75">
      <c r="A35" s="25"/>
      <c r="C35" s="25"/>
      <c r="D35" s="26"/>
    </row>
    <row r="36" spans="2:4" ht="12.75">
      <c r="B36" s="25"/>
      <c r="C36" s="25"/>
      <c r="D36" s="25"/>
    </row>
    <row r="37" ht="12.75">
      <c r="D37" s="43"/>
    </row>
  </sheetData>
  <sheetProtection/>
  <mergeCells count="2">
    <mergeCell ref="B32:D33"/>
    <mergeCell ref="C34:D34"/>
  </mergeCells>
  <conditionalFormatting sqref="C23:D30 D20 D22">
    <cfRule type="cellIs" priority="1" dxfId="0" operator="greaterThanOrEqual" stopIfTrue="1">
      <formula>0</formula>
    </cfRule>
  </conditionalFormatting>
  <printOptions/>
  <pageMargins left="0.75" right="0.75" top="1.6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1.140625" style="2" customWidth="1"/>
    <col min="2" max="2" width="9.140625" style="2" customWidth="1"/>
    <col min="3" max="3" width="8.7109375" style="2" customWidth="1"/>
    <col min="4" max="4" width="10.7109375" style="2" customWidth="1"/>
    <col min="5" max="5" width="10.28125" style="2" customWidth="1"/>
    <col min="6" max="6" width="8.7109375" style="2" customWidth="1"/>
    <col min="7" max="7" width="10.421875" style="2" customWidth="1"/>
    <col min="8" max="8" width="9.28125" style="2" customWidth="1"/>
    <col min="9" max="9" width="7.8515625" style="2" customWidth="1"/>
    <col min="10" max="16384" width="9.140625" style="2" customWidth="1"/>
  </cols>
  <sheetData>
    <row r="1" spans="1:4" ht="12.75">
      <c r="A1" s="38" t="s">
        <v>87</v>
      </c>
      <c r="B1" s="28"/>
      <c r="C1" s="38"/>
      <c r="D1" s="28"/>
    </row>
    <row r="2" spans="1:4" ht="12.75">
      <c r="A2" s="39" t="s">
        <v>126</v>
      </c>
      <c r="B2" s="28"/>
      <c r="C2" s="39"/>
      <c r="D2" s="28"/>
    </row>
    <row r="3" spans="1:4" ht="12.75">
      <c r="A3" s="39" t="s">
        <v>88</v>
      </c>
      <c r="B3" s="28"/>
      <c r="C3" s="39"/>
      <c r="D3" s="28"/>
    </row>
    <row r="5" spans="1:8" s="19" customFormat="1" ht="12.75" customHeight="1">
      <c r="A5" s="54" t="s">
        <v>81</v>
      </c>
      <c r="B5" s="54" t="s">
        <v>19</v>
      </c>
      <c r="C5" s="54" t="s">
        <v>16</v>
      </c>
      <c r="D5" s="54" t="s">
        <v>17</v>
      </c>
      <c r="E5" s="54"/>
      <c r="F5" s="54"/>
      <c r="G5" s="54" t="s">
        <v>82</v>
      </c>
      <c r="H5" s="55" t="s">
        <v>18</v>
      </c>
    </row>
    <row r="6" spans="1:8" ht="61.5" customHeight="1">
      <c r="A6" s="58"/>
      <c r="B6" s="55"/>
      <c r="C6" s="55"/>
      <c r="D6" s="13" t="s">
        <v>63</v>
      </c>
      <c r="E6" s="13" t="s">
        <v>64</v>
      </c>
      <c r="F6" s="13" t="s">
        <v>20</v>
      </c>
      <c r="G6" s="54"/>
      <c r="H6" s="55"/>
    </row>
    <row r="7" spans="1:8" ht="15.75" customHeight="1">
      <c r="A7" s="21" t="s">
        <v>112</v>
      </c>
      <c r="B7" s="8">
        <v>5000</v>
      </c>
      <c r="C7" s="8">
        <v>577</v>
      </c>
      <c r="D7" s="8">
        <v>161</v>
      </c>
      <c r="E7" s="8">
        <v>386</v>
      </c>
      <c r="F7" s="8">
        <v>184</v>
      </c>
      <c r="G7" s="8">
        <v>192</v>
      </c>
      <c r="H7" s="47">
        <f>SUM(B7:G7)</f>
        <v>6500</v>
      </c>
    </row>
    <row r="8" spans="1:8" ht="12.75">
      <c r="A8" s="22" t="s">
        <v>96</v>
      </c>
      <c r="B8" s="6"/>
      <c r="C8" s="6"/>
      <c r="D8" s="6"/>
      <c r="E8" s="6"/>
      <c r="F8" s="6"/>
      <c r="G8" s="6">
        <v>59</v>
      </c>
      <c r="H8" s="4">
        <f>SUM(B8:G8)</f>
        <v>59</v>
      </c>
    </row>
    <row r="9" spans="1:8" ht="12.75">
      <c r="A9" s="22" t="s">
        <v>105</v>
      </c>
      <c r="B9" s="6"/>
      <c r="C9" s="6"/>
      <c r="D9" s="6"/>
      <c r="E9" s="6"/>
      <c r="F9" s="6"/>
      <c r="G9" s="23">
        <v>-33</v>
      </c>
      <c r="H9" s="23">
        <v>-33</v>
      </c>
    </row>
    <row r="10" spans="1:8" ht="12.75">
      <c r="A10" s="22" t="s">
        <v>21</v>
      </c>
      <c r="B10" s="6"/>
      <c r="C10" s="6"/>
      <c r="D10" s="6"/>
      <c r="E10" s="6">
        <v>19</v>
      </c>
      <c r="F10" s="6">
        <v>173</v>
      </c>
      <c r="G10" s="23">
        <v>-192</v>
      </c>
      <c r="H10" s="48">
        <f>SUM(B10:G10)</f>
        <v>0</v>
      </c>
    </row>
    <row r="11" spans="1:8" ht="12.75">
      <c r="A11" s="21" t="s">
        <v>113</v>
      </c>
      <c r="B11" s="8">
        <f aca="true" t="shared" si="0" ref="B11:H11">SUM(B7:B10)</f>
        <v>5000</v>
      </c>
      <c r="C11" s="8">
        <f t="shared" si="0"/>
        <v>577</v>
      </c>
      <c r="D11" s="8">
        <f t="shared" si="0"/>
        <v>161</v>
      </c>
      <c r="E11" s="8">
        <f t="shared" si="0"/>
        <v>405</v>
      </c>
      <c r="F11" s="8">
        <f t="shared" si="0"/>
        <v>357</v>
      </c>
      <c r="G11" s="8">
        <f t="shared" si="0"/>
        <v>26</v>
      </c>
      <c r="H11" s="8">
        <f t="shared" si="0"/>
        <v>6526</v>
      </c>
    </row>
    <row r="12" spans="1:8" ht="12.75">
      <c r="A12" s="21" t="s">
        <v>116</v>
      </c>
      <c r="B12" s="6"/>
      <c r="C12" s="6"/>
      <c r="D12" s="6"/>
      <c r="E12" s="6"/>
      <c r="F12" s="6"/>
      <c r="G12" s="6"/>
      <c r="H12" s="6"/>
    </row>
    <row r="13" spans="1:8" ht="12" customHeight="1">
      <c r="A13" s="22" t="s">
        <v>123</v>
      </c>
      <c r="B13" s="6"/>
      <c r="C13" s="6"/>
      <c r="D13" s="6"/>
      <c r="E13" s="6"/>
      <c r="F13" s="6"/>
      <c r="G13" s="23">
        <v>-190</v>
      </c>
      <c r="H13" s="23">
        <v>-190</v>
      </c>
    </row>
    <row r="14" spans="1:8" ht="12.75">
      <c r="A14" s="22" t="s">
        <v>105</v>
      </c>
      <c r="B14" s="6"/>
      <c r="C14" s="6"/>
      <c r="D14" s="6"/>
      <c r="E14" s="6"/>
      <c r="F14" s="6"/>
      <c r="G14" s="23">
        <v>-229</v>
      </c>
      <c r="H14" s="23">
        <v>-229</v>
      </c>
    </row>
    <row r="15" spans="1:8" ht="12.75">
      <c r="A15" s="22" t="s">
        <v>21</v>
      </c>
      <c r="B15" s="6"/>
      <c r="C15" s="6"/>
      <c r="D15" s="6"/>
      <c r="E15" s="6">
        <v>6</v>
      </c>
      <c r="F15" s="6">
        <v>54</v>
      </c>
      <c r="G15" s="23"/>
      <c r="H15" s="6"/>
    </row>
    <row r="16" spans="1:8" ht="12.75">
      <c r="A16" s="36" t="s">
        <v>124</v>
      </c>
      <c r="B16" s="8">
        <f aca="true" t="shared" si="1" ref="B16:G16">SUM(B11:B15)</f>
        <v>5000</v>
      </c>
      <c r="C16" s="8">
        <f t="shared" si="1"/>
        <v>577</v>
      </c>
      <c r="D16" s="8">
        <f t="shared" si="1"/>
        <v>161</v>
      </c>
      <c r="E16" s="8">
        <f t="shared" si="1"/>
        <v>411</v>
      </c>
      <c r="F16" s="8">
        <f t="shared" si="1"/>
        <v>411</v>
      </c>
      <c r="G16" s="8">
        <f t="shared" si="1"/>
        <v>-393</v>
      </c>
      <c r="H16" s="8">
        <f>SUM(B16:G16)</f>
        <v>6167</v>
      </c>
    </row>
    <row r="17" spans="1:8" ht="12.75">
      <c r="A17" s="21"/>
      <c r="B17" s="4"/>
      <c r="C17" s="4"/>
      <c r="D17" s="4"/>
      <c r="E17" s="4"/>
      <c r="F17" s="4"/>
      <c r="G17" s="4"/>
      <c r="H17" s="4"/>
    </row>
    <row r="18" spans="1:8" ht="12.75">
      <c r="A18" s="21"/>
      <c r="B18" s="4"/>
      <c r="C18" s="4"/>
      <c r="D18" s="4"/>
      <c r="E18" s="4"/>
      <c r="F18" s="4"/>
      <c r="G18" s="4"/>
      <c r="H18" s="4"/>
    </row>
    <row r="19" s="1" customFormat="1" ht="12.75">
      <c r="A19" s="24" t="str">
        <f>Balans!A42</f>
        <v>Дата 15.01.2011г.</v>
      </c>
    </row>
    <row r="20" s="1" customFormat="1" ht="12.75">
      <c r="A20" s="24"/>
    </row>
    <row r="21" spans="1:2" s="1" customFormat="1" ht="12.75">
      <c r="A21" s="1" t="s">
        <v>89</v>
      </c>
      <c r="B21" s="1" t="s">
        <v>99</v>
      </c>
    </row>
    <row r="22" spans="1:4" ht="17.25" customHeight="1">
      <c r="A22" s="42"/>
      <c r="C22" s="25"/>
      <c r="D22" s="25"/>
    </row>
    <row r="23" spans="1:4" ht="12.75">
      <c r="A23" s="42" t="s">
        <v>114</v>
      </c>
      <c r="C23" s="25"/>
      <c r="D23" s="26" t="s">
        <v>100</v>
      </c>
    </row>
    <row r="24" spans="1:4" ht="12.75">
      <c r="A24" s="25"/>
      <c r="B24" s="25"/>
      <c r="C24" s="25"/>
      <c r="D24" s="25"/>
    </row>
    <row r="25" spans="1:8" ht="12.75">
      <c r="A25" s="56"/>
      <c r="B25" s="57"/>
      <c r="C25" s="57"/>
      <c r="D25" s="57"/>
      <c r="H25" s="43"/>
    </row>
    <row r="26" ht="12.75">
      <c r="D26" s="37"/>
    </row>
  </sheetData>
  <sheetProtection/>
  <mergeCells count="7">
    <mergeCell ref="G5:G6"/>
    <mergeCell ref="H5:H6"/>
    <mergeCell ref="A25:D25"/>
    <mergeCell ref="A5:A6"/>
    <mergeCell ref="B5:B6"/>
    <mergeCell ref="C5:C6"/>
    <mergeCell ref="D5:F5"/>
  </mergeCells>
  <conditionalFormatting sqref="G13:G15 H9 G9:G10 H13:H14">
    <cfRule type="cellIs" priority="1" dxfId="0" operator="greaterThanOrEqual" stopIfTrue="1">
      <formula>0</formula>
    </cfRule>
  </conditionalFormatting>
  <printOptions horizontalCentered="1"/>
  <pageMargins left="0.15748031496062992" right="0.15748031496062992" top="0.984251968503937" bottom="0.866141732283464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61.140625" style="25" customWidth="1"/>
    <col min="2" max="2" width="17.140625" style="25" customWidth="1"/>
    <col min="3" max="3" width="18.28125" style="25" customWidth="1"/>
    <col min="4" max="16384" width="9.140625" style="25" customWidth="1"/>
  </cols>
  <sheetData>
    <row r="1" spans="1:4" s="2" customFormat="1" ht="12.75">
      <c r="A1" s="38" t="s">
        <v>87</v>
      </c>
      <c r="B1" s="28"/>
      <c r="C1" s="38"/>
      <c r="D1" s="28"/>
    </row>
    <row r="2" spans="1:4" s="2" customFormat="1" ht="12.75">
      <c r="A2" s="39" t="s">
        <v>125</v>
      </c>
      <c r="B2" s="28"/>
      <c r="C2" s="39"/>
      <c r="D2" s="28"/>
    </row>
    <row r="3" spans="1:4" s="2" customFormat="1" ht="12.75">
      <c r="A3" s="39" t="s">
        <v>88</v>
      </c>
      <c r="B3" s="28"/>
      <c r="C3" s="39"/>
      <c r="D3" s="28"/>
    </row>
    <row r="4" spans="1:4" ht="12">
      <c r="A4" s="39"/>
      <c r="B4" s="28"/>
      <c r="C4" s="28"/>
      <c r="D4" s="30"/>
    </row>
    <row r="5" spans="1:3" s="2" customFormat="1" ht="25.5">
      <c r="A5" s="12" t="s">
        <v>83</v>
      </c>
      <c r="B5" s="13" t="s">
        <v>117</v>
      </c>
      <c r="C5" s="13" t="s">
        <v>104</v>
      </c>
    </row>
    <row r="6" spans="1:3" ht="12">
      <c r="A6" s="27" t="s">
        <v>22</v>
      </c>
      <c r="B6" s="35">
        <v>41</v>
      </c>
      <c r="C6" s="35">
        <v>359</v>
      </c>
    </row>
    <row r="7" spans="1:3" ht="12">
      <c r="A7" s="27" t="s">
        <v>23</v>
      </c>
      <c r="B7" s="28"/>
      <c r="C7" s="28"/>
    </row>
    <row r="8" spans="1:3" ht="12">
      <c r="A8" s="29" t="s">
        <v>65</v>
      </c>
      <c r="B8" s="33">
        <v>2951</v>
      </c>
      <c r="C8" s="33">
        <v>5916</v>
      </c>
    </row>
    <row r="9" spans="1:3" ht="12">
      <c r="A9" s="29" t="s">
        <v>24</v>
      </c>
      <c r="B9" s="33">
        <v>2209</v>
      </c>
      <c r="C9" s="33">
        <v>5078</v>
      </c>
    </row>
    <row r="10" spans="1:3" ht="12">
      <c r="A10" s="27" t="s">
        <v>62</v>
      </c>
      <c r="B10" s="32">
        <f>B8-B9</f>
        <v>742</v>
      </c>
      <c r="C10" s="32">
        <f>C8-C9</f>
        <v>838</v>
      </c>
    </row>
    <row r="11" spans="1:3" ht="12">
      <c r="A11" s="29" t="s">
        <v>25</v>
      </c>
      <c r="B11" s="33"/>
      <c r="C11" s="33"/>
    </row>
    <row r="12" spans="1:3" ht="12">
      <c r="A12" s="29" t="s">
        <v>26</v>
      </c>
      <c r="B12" s="33">
        <v>422</v>
      </c>
      <c r="C12" s="33">
        <v>452</v>
      </c>
    </row>
    <row r="13" spans="1:3" ht="12">
      <c r="A13" s="27" t="s">
        <v>62</v>
      </c>
      <c r="B13" s="32">
        <f>B11-B12</f>
        <v>-422</v>
      </c>
      <c r="C13" s="32">
        <f>C11-C12</f>
        <v>-452</v>
      </c>
    </row>
    <row r="14" spans="1:3" ht="12">
      <c r="A14" s="29" t="s">
        <v>66</v>
      </c>
      <c r="B14" s="33">
        <v>6</v>
      </c>
      <c r="C14" s="33">
        <v>41</v>
      </c>
    </row>
    <row r="15" spans="1:3" ht="12">
      <c r="A15" s="29" t="s">
        <v>84</v>
      </c>
      <c r="B15" s="33">
        <v>42</v>
      </c>
      <c r="C15" s="33">
        <v>74</v>
      </c>
    </row>
    <row r="16" spans="1:3" ht="12">
      <c r="A16" s="27" t="s">
        <v>62</v>
      </c>
      <c r="B16" s="32">
        <f>B14-B15</f>
        <v>-36</v>
      </c>
      <c r="C16" s="32">
        <f>C14-C15</f>
        <v>-33</v>
      </c>
    </row>
    <row r="17" spans="1:3" ht="12">
      <c r="A17" s="29" t="s">
        <v>67</v>
      </c>
      <c r="B17" s="33"/>
      <c r="C17" s="33">
        <v>14</v>
      </c>
    </row>
    <row r="18" spans="1:3" ht="12">
      <c r="A18" s="29" t="s">
        <v>27</v>
      </c>
      <c r="B18" s="33"/>
      <c r="C18" s="33">
        <v>17</v>
      </c>
    </row>
    <row r="19" spans="1:3" ht="12">
      <c r="A19" s="27" t="s">
        <v>62</v>
      </c>
      <c r="B19" s="32">
        <f>B17-B18</f>
        <v>0</v>
      </c>
      <c r="C19" s="32">
        <f>C17-C18</f>
        <v>-3</v>
      </c>
    </row>
    <row r="20" spans="1:3" ht="12">
      <c r="A20" s="29" t="s">
        <v>102</v>
      </c>
      <c r="B20" s="30">
        <v>134</v>
      </c>
      <c r="C20" s="30">
        <v>143</v>
      </c>
    </row>
    <row r="21" spans="1:3" ht="14.25" customHeight="1">
      <c r="A21" s="27" t="s">
        <v>62</v>
      </c>
      <c r="B21" s="32">
        <f>-B20</f>
        <v>-134</v>
      </c>
      <c r="C21" s="32">
        <f>-C20</f>
        <v>-143</v>
      </c>
    </row>
    <row r="22" spans="1:3" ht="16.5" customHeight="1">
      <c r="A22" s="29" t="s">
        <v>68</v>
      </c>
      <c r="B22" s="33"/>
      <c r="C22" s="33">
        <v>66</v>
      </c>
    </row>
    <row r="23" spans="1:3" ht="12">
      <c r="A23" s="29" t="s">
        <v>69</v>
      </c>
      <c r="B23" s="33">
        <v>50</v>
      </c>
      <c r="C23" s="33"/>
    </row>
    <row r="24" spans="1:3" ht="15" customHeight="1">
      <c r="A24" s="27" t="s">
        <v>28</v>
      </c>
      <c r="B24" s="32">
        <f>B22-B23</f>
        <v>-50</v>
      </c>
      <c r="C24" s="32">
        <f>C22-C23</f>
        <v>66</v>
      </c>
    </row>
    <row r="25" spans="1:3" ht="12">
      <c r="A25" s="27" t="s">
        <v>29</v>
      </c>
      <c r="B25" s="32">
        <f>B10+B13+B16+B19+B21+B24</f>
        <v>100</v>
      </c>
      <c r="C25" s="32">
        <f>C10+C13+C16+C19+C21+C24</f>
        <v>273</v>
      </c>
    </row>
    <row r="26" spans="1:3" ht="13.5" customHeight="1">
      <c r="A26" s="27" t="s">
        <v>30</v>
      </c>
      <c r="B26" s="33"/>
      <c r="C26" s="33"/>
    </row>
    <row r="27" spans="1:3" ht="12">
      <c r="A27" s="29" t="s">
        <v>70</v>
      </c>
      <c r="B27" s="33"/>
      <c r="C27" s="33"/>
    </row>
    <row r="28" spans="1:3" ht="12">
      <c r="A28" s="27" t="s">
        <v>62</v>
      </c>
      <c r="B28" s="32"/>
      <c r="C28" s="32">
        <f>-C27</f>
        <v>0</v>
      </c>
    </row>
    <row r="29" spans="1:3" ht="12">
      <c r="A29" s="29" t="s">
        <v>71</v>
      </c>
      <c r="B29" s="33"/>
      <c r="C29" s="33"/>
    </row>
    <row r="30" spans="1:3" ht="12">
      <c r="A30" s="29" t="s">
        <v>72</v>
      </c>
      <c r="B30" s="33"/>
      <c r="C30" s="33"/>
    </row>
    <row r="31" spans="1:3" ht="12" customHeight="1">
      <c r="A31" s="27" t="s">
        <v>28</v>
      </c>
      <c r="B31" s="32"/>
      <c r="C31" s="32">
        <f>C29-C30</f>
        <v>0</v>
      </c>
    </row>
    <row r="32" spans="1:3" ht="12">
      <c r="A32" s="27" t="s">
        <v>73</v>
      </c>
      <c r="B32" s="32"/>
      <c r="C32" s="32">
        <f>C28+C31</f>
        <v>0</v>
      </c>
    </row>
    <row r="33" spans="1:3" ht="12">
      <c r="A33" s="27" t="s">
        <v>31</v>
      </c>
      <c r="B33" s="30"/>
      <c r="C33" s="30"/>
    </row>
    <row r="34" spans="1:3" ht="12">
      <c r="A34" s="29" t="s">
        <v>74</v>
      </c>
      <c r="B34" s="33">
        <v>608</v>
      </c>
      <c r="C34" s="33">
        <v>436</v>
      </c>
    </row>
    <row r="35" spans="1:3" ht="12">
      <c r="A35" s="29" t="s">
        <v>75</v>
      </c>
      <c r="B35" s="33">
        <v>727</v>
      </c>
      <c r="C35" s="33">
        <v>1027</v>
      </c>
    </row>
    <row r="36" spans="1:3" ht="12">
      <c r="A36" s="27" t="s">
        <v>28</v>
      </c>
      <c r="B36" s="32">
        <f>B34-B35</f>
        <v>-119</v>
      </c>
      <c r="C36" s="32">
        <f>C34-C35</f>
        <v>-591</v>
      </c>
    </row>
    <row r="37" spans="1:3" ht="12">
      <c r="A37" s="29" t="s">
        <v>76</v>
      </c>
      <c r="B37" s="33"/>
      <c r="C37" s="44" t="s">
        <v>97</v>
      </c>
    </row>
    <row r="38" spans="1:3" ht="12">
      <c r="A38" s="29" t="s">
        <v>77</v>
      </c>
      <c r="B38" s="33"/>
      <c r="C38" s="44" t="s">
        <v>97</v>
      </c>
    </row>
    <row r="39" spans="1:3" ht="15" customHeight="1">
      <c r="A39" s="27" t="s">
        <v>62</v>
      </c>
      <c r="B39" s="32"/>
      <c r="C39" s="44" t="s">
        <v>97</v>
      </c>
    </row>
    <row r="40" spans="1:3" ht="16.5" customHeight="1">
      <c r="A40" s="29" t="s">
        <v>32</v>
      </c>
      <c r="B40" s="33"/>
      <c r="C40" s="44" t="s">
        <v>97</v>
      </c>
    </row>
    <row r="41" spans="1:3" ht="12">
      <c r="A41" s="29" t="s">
        <v>33</v>
      </c>
      <c r="B41" s="33"/>
      <c r="C41" s="44" t="s">
        <v>97</v>
      </c>
    </row>
    <row r="42" spans="1:3" ht="12">
      <c r="A42" s="27" t="s">
        <v>62</v>
      </c>
      <c r="B42" s="32">
        <f>B40-B41</f>
        <v>0</v>
      </c>
      <c r="C42" s="44" t="s">
        <v>97</v>
      </c>
    </row>
    <row r="43" spans="1:3" ht="12">
      <c r="A43" s="29" t="s">
        <v>78</v>
      </c>
      <c r="B43" s="30"/>
      <c r="C43" s="30"/>
    </row>
    <row r="44" spans="1:3" ht="12">
      <c r="A44" s="27" t="s">
        <v>28</v>
      </c>
      <c r="B44" s="32"/>
      <c r="C44" s="32">
        <f>-C43</f>
        <v>0</v>
      </c>
    </row>
    <row r="45" spans="1:3" ht="12">
      <c r="A45" s="27" t="s">
        <v>79</v>
      </c>
      <c r="B45" s="32">
        <f>B36+B42</f>
        <v>-119</v>
      </c>
      <c r="C45" s="32">
        <f>C44+C36</f>
        <v>-591</v>
      </c>
    </row>
    <row r="46" spans="1:3" ht="12">
      <c r="A46" s="29" t="s">
        <v>34</v>
      </c>
      <c r="B46" s="34">
        <f>B45+B32+B25</f>
        <v>-19</v>
      </c>
      <c r="C46" s="34">
        <f>C45+C32+C25</f>
        <v>-318</v>
      </c>
    </row>
    <row r="47" spans="1:3" ht="12">
      <c r="A47" s="27" t="s">
        <v>35</v>
      </c>
      <c r="B47" s="35">
        <f>B46+B6</f>
        <v>22</v>
      </c>
      <c r="C47" s="35">
        <f>C46+C6</f>
        <v>41</v>
      </c>
    </row>
    <row r="48" spans="1:7" s="26" customFormat="1" ht="18.75" customHeight="1">
      <c r="A48" s="27"/>
      <c r="B48" s="31"/>
      <c r="C48" s="28"/>
      <c r="D48" s="25"/>
      <c r="E48" s="25"/>
      <c r="F48" s="25"/>
      <c r="G48" s="25"/>
    </row>
    <row r="49" spans="1:7" s="26" customFormat="1" ht="18.75" customHeight="1">
      <c r="A49" s="27" t="str">
        <f>Balans!A42</f>
        <v>Дата 15.01.2011г.</v>
      </c>
      <c r="B49" s="31"/>
      <c r="C49" s="28"/>
      <c r="D49" s="25"/>
      <c r="E49" s="25"/>
      <c r="F49" s="25"/>
      <c r="G49" s="25"/>
    </row>
    <row r="50" s="26" customFormat="1" ht="12"/>
    <row r="51" spans="1:2" s="1" customFormat="1" ht="12.75">
      <c r="A51" s="1" t="s">
        <v>89</v>
      </c>
      <c r="B51" s="1" t="s">
        <v>101</v>
      </c>
    </row>
    <row r="52" spans="1:4" s="2" customFormat="1" ht="17.25" customHeight="1">
      <c r="A52" s="42"/>
      <c r="C52" s="25"/>
      <c r="D52" s="25"/>
    </row>
    <row r="53" spans="1:3" s="2" customFormat="1" ht="12.75">
      <c r="A53" s="42" t="s">
        <v>114</v>
      </c>
      <c r="C53" s="26" t="s">
        <v>90</v>
      </c>
    </row>
    <row r="54" spans="1:4" s="2" customFormat="1" ht="12.75">
      <c r="A54" s="25"/>
      <c r="B54" s="25"/>
      <c r="C54" s="25"/>
      <c r="D54" s="25"/>
    </row>
    <row r="56" ht="12">
      <c r="C56" s="25" t="s">
        <v>108</v>
      </c>
    </row>
  </sheetData>
  <sheetProtection/>
  <conditionalFormatting sqref="B44:C45 B34:C42 B8:C19 B21:C32">
    <cfRule type="cellIs" priority="1" dxfId="0" operator="greaterThanOrEqual" stopIfTrue="1">
      <formula>0</formula>
    </cfRule>
  </conditionalFormatting>
  <printOptions/>
  <pageMargins left="0.17" right="0.17" top="0.39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User</cp:lastModifiedBy>
  <cp:lastPrinted>2011-01-28T07:39:56Z</cp:lastPrinted>
  <dcterms:created xsi:type="dcterms:W3CDTF">2008-01-29T01:54:05Z</dcterms:created>
  <dcterms:modified xsi:type="dcterms:W3CDTF">2011-01-28T07:40:08Z</dcterms:modified>
  <cp:category/>
  <cp:version/>
  <cp:contentType/>
  <cp:contentStatus/>
</cp:coreProperties>
</file>