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<sst xmlns="http://schemas.openxmlformats.org/spreadsheetml/2006/main" count="1061" uniqueCount="875">
  <si>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</si>
  <si>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</si>
  <si>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</si>
  <si>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</si>
  <si>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</si>
  <si>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</si>
  <si>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</si>
  <si>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</si>
  <si>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</si>
  <si>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</si>
  <si>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</si>
  <si>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</si>
  <si>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</si>
  <si>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</si>
  <si>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</si>
  <si>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</si>
  <si>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</si>
  <si>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</si>
  <si>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</si>
  <si>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</si>
  <si>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</si>
  <si>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</si>
  <si>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</si>
  <si>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</si>
  <si>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</si>
  <si>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</si>
  <si>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</si>
  <si>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</si>
  <si>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</si>
  <si>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</si>
  <si>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</si>
  <si>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</si>
  <si>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</si>
  <si>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</si>
  <si>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</si>
  <si>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</si>
  <si>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</si>
  <si>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</si>
  <si>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</si>
  <si>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</si>
  <si>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</si>
  <si>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</si>
  <si>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</si>
  <si>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</si>
  <si>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</si>
  <si>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</si>
  <si>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</si>
  <si>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</si>
  <si>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</si>
  <si>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</si>
  <si>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</si>
  <si>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</si>
  <si>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</si>
  <si>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</si>
  <si>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</si>
  <si>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</si>
  <si>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</si>
  <si>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</si>
  <si>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</si>
  <si>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</si>
  <si>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</si>
  <si>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</si>
  <si>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</si>
  <si>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</si>
  <si>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</si>
  <si>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</si>
  <si>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</si>
  <si>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</si>
  <si>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</si>
  <si>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</si>
  <si>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</si>
  <si>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</si>
  <si>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</si>
  <si>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</si>
  <si>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</si>
  <si>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</si>
  <si>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</si>
  <si>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</si>
  <si>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</si>
  <si>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</si>
  <si>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</si>
  <si>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</si>
  <si>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</si>
  <si>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</si>
  <si>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</si>
  <si>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</si>
  <si>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</si>
  <si>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</si>
  <si>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</si>
  <si>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</si>
  <si>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</si>
  <si>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</si>
  <si>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</si>
  <si>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</si>
  <si>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</si>
  <si>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</si>
  <si>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</si>
  <si>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</si>
  <si>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</si>
  <si>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</si>
  <si>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</si>
  <si>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</si>
  <si>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</si>
  <si>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</si>
  <si>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</si>
  <si>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</si>
  <si>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</si>
  <si>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</si>
  <si>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</si>
  <si>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</si>
  <si>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</si>
  <si>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</si>
  <si>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</si>
  <si>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</si>
  <si>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</si>
  <si>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</si>
  <si>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</si>
  <si>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</si>
  <si>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</si>
  <si>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</si>
  <si>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</si>
  <si>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</si>
  <si>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</si>
  <si>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</si>
  <si>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</si>
  <si>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</si>
  <si>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</si>
  <si>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</si>
  <si>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</si>
  <si>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</si>
  <si>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</si>
  <si>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</si>
  <si>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</si>
  <si>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</si>
  <si>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</si>
  <si>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</si>
  <si>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</si>
  <si>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</si>
  <si>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</si>
  <si>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</si>
  <si>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</si>
  <si>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</si>
  <si>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</si>
  <si>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</si>
  <si>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</si>
  <si>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</si>
  <si>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</si>
  <si>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</si>
  <si>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</si>
  <si>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</si>
  <si>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</si>
  <si>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</si>
  <si>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</si>
  <si>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</si>
  <si>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</si>
  <si>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</si>
  <si>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</si>
  <si>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</si>
  <si>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</si>
  <si>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</si>
  <si>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</si>
  <si>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</si>
  <si>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</si>
  <si>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</si>
  <si>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</si>
  <si>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</si>
  <si>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</si>
  <si>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</si>
  <si>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</si>
  <si>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</si>
  <si>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</si>
  <si>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</si>
  <si>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</si>
  <si>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</si>
  <si>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</si>
  <si>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</si>
  <si>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</si>
  <si>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</si>
  <si>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</si>
  <si>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</si>
  <si>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</si>
  <si>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</si>
  <si>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</si>
  <si>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</si>
  <si>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</si>
  <si>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</si>
  <si>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</si>
  <si>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</si>
  <si>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</si>
  <si>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</si>
  <si>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</si>
  <si>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</si>
  <si>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</si>
  <si>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</si>
  <si>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</si>
  <si>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</si>
  <si>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</si>
  <si>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</si>
  <si>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</si>
  <si>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</si>
  <si>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</si>
  <si>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</si>
  <si>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</si>
  <si>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</si>
  <si>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</si>
  <si>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</si>
  <si>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</si>
  <si>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</si>
  <si>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</si>
  <si>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</si>
  <si>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</si>
  <si>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</si>
  <si>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</si>
  <si>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</si>
  <si>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</si>
  <si>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</si>
  <si>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</si>
  <si>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</si>
  <si>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</si>
  <si>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</si>
  <si>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</si>
  <si>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</si>
  <si>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</si>
  <si>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</si>
  <si>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</si>
  <si>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</si>
  <si>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</si>
  <si>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</si>
  <si>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</si>
  <si>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</si>
  <si>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</si>
  <si>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</si>
  <si>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</si>
  <si>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</si>
  <si>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</si>
  <si>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</si>
  <si>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</si>
  <si>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</si>
  <si>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</si>
  <si>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</si>
  <si>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</si>
  <si>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</si>
  <si>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</si>
  <si>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</si>
  <si>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</si>
  <si>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</si>
  <si>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</si>
  <si>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</si>
  <si>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</si>
  <si>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</si>
  <si>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</si>
  <si>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</si>
  <si>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</si>
  <si>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</si>
  <si>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</si>
  <si>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</si>
  <si>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</si>
  <si>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</si>
  <si>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</si>
  <si>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</si>
  <si>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</si>
  <si>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</si>
  <si>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</si>
  <si>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</si>
  <si>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</si>
  <si>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</si>
  <si>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</si>
  <si>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</si>
  <si>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</si>
  <si>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</si>
  <si>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</si>
  <si>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</si>
  <si>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</si>
  <si>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</si>
  <si>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</si>
  <si>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</si>
  <si>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</si>
  <si>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</si>
  <si>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</si>
  <si>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</si>
  <si>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</si>
  <si>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</si>
  <si>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</si>
  <si>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</si>
  <si>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</si>
  <si>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</si>
  <si>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</si>
  <si>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</si>
  <si>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</si>
  <si>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</si>
  <si>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</si>
  <si>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</si>
  <si>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</si>
  <si>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</si>
  <si>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</si>
  <si>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</si>
  <si>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</si>
  <si>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</si>
  <si>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</si>
  <si>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</si>
  <si>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</si>
  <si>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</si>
  <si>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</si>
  <si>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</si>
  <si>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</si>
  <si>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</si>
  <si>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</si>
  <si>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</si>
  <si>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</si>
  <si>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</si>
  <si>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</si>
  <si>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</si>
  <si>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</si>
  <si>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</si>
  <si>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</si>
  <si>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</si>
  <si>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</si>
  <si>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</si>
  <si>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</si>
  <si>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</si>
  <si>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</si>
  <si>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</si>
  <si>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</si>
  <si>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</si>
  <si>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</si>
  <si>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</si>
  <si>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</si>
  <si>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</si>
  <si>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</si>
  <si>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</si>
  <si>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</si>
  <si>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</si>
  <si>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</si>
  <si>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</si>
  <si>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</si>
  <si>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</si>
  <si>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</si>
  <si>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</si>
  <si>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</si>
  <si>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</si>
  <si>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</si>
  <si>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</si>
  <si>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</si>
  <si>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</si>
  <si>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</si>
  <si>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</si>
  <si>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</si>
  <si>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</si>
  <si>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</si>
  <si>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</si>
  <si>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</si>
  <si>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</si>
  <si>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</si>
  <si>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</si>
  <si>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</si>
  <si>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</si>
  <si>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</si>
  <si>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</si>
  <si>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</si>
  <si>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</si>
  <si>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</si>
  <si>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</si>
  <si>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</si>
  <si>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</si>
  <si>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</si>
  <si>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</si>
  <si>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</si>
  <si>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</si>
  <si>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</si>
  <si>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</si>
  <si>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</si>
  <si>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</si>
  <si>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</si>
  <si>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</si>
  <si>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</si>
  <si>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</si>
  <si>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</si>
  <si>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</si>
  <si>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</si>
  <si>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</si>
  <si>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</si>
  <si>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</si>
  <si>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</si>
  <si>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</si>
  <si>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</si>
  <si>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</si>
  <si>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</si>
  <si>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</si>
  <si>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</si>
  <si>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</si>
  <si>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</si>
  <si>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</si>
  <si>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</si>
  <si>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</si>
  <si>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</si>
  <si>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</si>
  <si>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</si>
  <si>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</si>
  <si>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</si>
  <si>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</si>
  <si>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</si>
  <si>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</si>
  <si>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</si>
  <si>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</si>
  <si>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</si>
  <si>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</si>
  <si>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</si>
  <si>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</si>
  <si>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</si>
  <si>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</si>
  <si>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</si>
  <si>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</si>
  <si>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</si>
  <si>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</si>
  <si>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</si>
  <si>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</si>
  <si>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</si>
  <si>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</si>
  <si>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</si>
  <si>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</si>
  <si>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</si>
  <si>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</si>
  <si>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</si>
  <si>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</si>
  <si>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</si>
  <si>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</si>
  <si>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</si>
  <si>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</si>
  <si>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</si>
  <si>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</si>
  <si>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</si>
  <si>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</si>
  <si>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</si>
  <si>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</si>
  <si>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</si>
  <si>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</si>
  <si>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</si>
  <si>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</si>
  <si>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</si>
  <si>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</si>
  <si>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</si>
  <si>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</si>
  <si>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</si>
  <si>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</si>
  <si>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</si>
  <si>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</si>
  <si>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</si>
  <si>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</si>
  <si>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</si>
  <si>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</si>
  <si>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</si>
  <si>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</si>
  <si>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</si>
  <si>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</si>
  <si>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</si>
  <si>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</si>
  <si>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</si>
  <si>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</si>
  <si>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</si>
  <si>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</si>
  <si>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</si>
  <si>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</si>
  <si>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</si>
  <si>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</si>
  <si>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</si>
  <si>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</si>
  <si>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</si>
  <si>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</si>
  <si>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</si>
  <si>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</si>
  <si>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</si>
  <si>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</si>
  <si>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</si>
  <si>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</si>
  <si>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</si>
  <si>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</si>
  <si>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</si>
  <si>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</si>
  <si>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</si>
  <si>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</si>
  <si>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</si>
  <si>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</si>
  <si>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</si>
  <si>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</si>
  <si>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</si>
  <si>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</si>
  <si>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</si>
  <si>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</si>
  <si>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</si>
  <si>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</si>
  <si>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</si>
  <si>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</si>
  <si>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</si>
  <si>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</si>
  <si>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</si>
  <si>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</si>
  <si>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</si>
  <si>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</si>
  <si>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</si>
  <si>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</si>
  <si>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</si>
  <si>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</si>
  <si>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</si>
  <si>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</si>
  <si>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</si>
  <si>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</si>
  <si>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</si>
  <si>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</si>
  <si>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</si>
  <si>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</si>
  <si>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</si>
  <si>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</si>
  <si>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</si>
  <si>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</si>
  <si>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</si>
  <si>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</si>
  <si>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</si>
  <si>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</si>
  <si>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</si>
  <si>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</si>
  <si>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</si>
  <si>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</si>
  <si>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</si>
  <si>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</si>
  <si>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</si>
  <si>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</si>
  <si>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</si>
  <si>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</si>
  <si>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</si>
  <si>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</si>
  <si>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</si>
  <si>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</si>
  <si>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</si>
  <si>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</si>
  <si>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</si>
  <si>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</si>
  <si>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</si>
  <si>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</si>
  <si>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</si>
  <si>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</si>
  <si>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</si>
  <si>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</si>
  <si>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</si>
  <si>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</si>
  <si>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</si>
  <si>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</si>
  <si>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</si>
  <si>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</si>
  <si>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</si>
  <si>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</si>
  <si>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</si>
  <si>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</si>
  <si>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</si>
  <si>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</si>
  <si>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</si>
  <si>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</si>
  <si>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</si>
  <si>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</si>
  <si>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</si>
  <si>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</si>
  <si>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</si>
  <si>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</si>
  <si>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</si>
  <si>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</si>
  <si>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</si>
  <si>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</si>
  <si>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</si>
  <si>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</si>
  <si>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</si>
  <si>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</si>
  <si>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</si>
  <si>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</si>
  <si>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</si>
  <si>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</si>
  <si>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</si>
  <si>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</si>
  <si>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</si>
  <si>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</si>
  <si>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</si>
  <si>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</si>
  <si>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</si>
  <si>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</si>
  <si>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</si>
  <si>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</si>
  <si>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</si>
  <si>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</si>
  <si>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</si>
  <si>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</si>
  <si>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</si>
  <si>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</si>
  <si>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</si>
  <si>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</si>
  <si>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</si>
  <si>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</si>
  <si>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</si>
  <si>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</si>
  <si>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</si>
  <si>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</si>
  <si>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</si>
  <si>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</si>
  <si>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</si>
  <si>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</si>
  <si>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</si>
  <si>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</si>
  <si>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</si>
  <si>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</si>
  <si>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</si>
  <si>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</si>
  <si>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</si>
  <si>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</si>
  <si>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</si>
  <si>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</si>
  <si>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</si>
  <si>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</si>
  <si>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</si>
  <si>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</si>
  <si>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</si>
  <si>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</si>
  <si>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</si>
  <si>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</si>
  <si>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</si>
  <si>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</si>
  <si>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</si>
  <si>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</si>
  <si>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</si>
  <si>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</si>
  <si>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</si>
  <si>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</si>
  <si>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</si>
  <si>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</si>
  <si>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</si>
  <si>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</si>
  <si>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</si>
  <si>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</si>
  <si>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</si>
  <si>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</si>
  <si>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</si>
  <si>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</si>
  <si>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</si>
  <si>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</si>
  <si>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</si>
  <si>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</si>
  <si>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</si>
  <si>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</si>
  <si>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</si>
  <si>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</si>
  <si>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</si>
  <si>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</si>
  <si>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</si>
  <si>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</si>
  <si>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</si>
  <si>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</si>
  <si>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</si>
  <si>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</si>
  <si>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</si>
  <si>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</si>
  <si>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</si>
  <si>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</si>
  <si>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</si>
  <si>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</si>
  <si>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</si>
  <si>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</si>
  <si>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</si>
  <si>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</si>
  <si>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</si>
  <si>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</si>
  <si>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</si>
  <si>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</si>
  <si>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</si>
  <si>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</si>
  <si>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</si>
  <si>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</si>
  <si>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</si>
  <si>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</si>
  <si>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</si>
  <si>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</si>
  <si>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</si>
  <si>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</si>
  <si>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</si>
  <si>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</si>
  <si>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</si>
  <si>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</si>
  <si>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</si>
  <si>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</si>
  <si>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</si>
  <si>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</si>
  <si>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</si>
  <si>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</si>
  <si>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</si>
  <si>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</si>
  <si>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</si>
  <si>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</si>
  <si>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</si>
  <si>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</si>
  <si>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</si>
  <si>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</si>
  <si>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</si>
  <si>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</si>
  <si>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</si>
  <si>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</si>
  <si>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</si>
  <si>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</si>
  <si>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</si>
  <si>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</si>
  <si>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</si>
  <si>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</si>
  <si>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</si>
  <si>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</si>
  <si>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</si>
  <si>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</si>
  <si>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</si>
  <si>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</si>
  <si>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</si>
  <si>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</si>
  <si>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</si>
  <si>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</si>
  <si>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</si>
  <si>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</si>
  <si>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</si>
  <si>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</si>
  <si>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</si>
  <si>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</si>
  <si>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</si>
  <si>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</si>
  <si>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</si>
  <si>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</si>
  <si>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</si>
  <si>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</si>
  <si>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</si>
  <si>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</si>
  <si>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</si>
  <si>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</si>
  <si>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</si>
  <si>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</si>
  <si>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</si>
  <si>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</si>
  <si>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</si>
  <si>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</si>
  <si>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</si>
  <si>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</si>
  <si>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</si>
  <si>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</si>
  <si>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</si>
  <si>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</si>
  <si>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</si>
  <si>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</si>
  <si>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</si>
  <si>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</si>
  <si>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</si>
  <si>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</si>
  <si>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</si>
  <si>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</si>
  <si>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</si>
  <si>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</si>
  <si>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</si>
  <si>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</si>
  <si>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</si>
  <si>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</si>
  <si>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</si>
  <si>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</si>
  <si>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</si>
  <si>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</si>
  <si>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</si>
  <si>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</si>
  <si>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</si>
  <si>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</si>
  <si>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</si>
  <si>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</si>
  <si>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</si>
  <si>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</si>
  <si>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</si>
  <si>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</si>
  <si>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</si>
  <si>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</si>
  <si>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</si>
  <si>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</si>
  <si>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</si>
  <si>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</si>
  <si>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</si>
  <si>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</si>
  <si>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</si>
  <si>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</si>
  <si>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</si>
  <si>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</si>
  <si>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</si>
  <si>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</si>
  <si>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</si>
  <si>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</si>
  <si>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</si>
  <si>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</si>
  <si>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</si>
  <si>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</si>
  <si>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</si>
  <si>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</si>
  <si>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</si>
  <si>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</si>
  <si>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</si>
  <si>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</si>
  <si>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</si>
  <si>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</si>
  <si>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</si>
  <si>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</si>
  <si>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</si>
  <si>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</si>
  <si>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</si>
  <si>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</si>
  <si>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</si>
  <si>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</si>
  <si>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</si>
  <si>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</si>
  <si>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</si>
  <si>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</si>
  <si>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</si>
  <si>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</si>
  <si>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</si>
  <si>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</si>
  <si>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</si>
  <si>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</si>
  <si>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</si>
  <si>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</si>
  <si>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</si>
  <si>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</si>
  <si>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</si>
  <si>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</si>
  <si>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</si>
  <si>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</si>
  <si>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</si>
  <si>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</si>
  <si>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</si>
  <si>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</si>
  <si>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</si>
  <si>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</si>
  <si>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</si>
  <si>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</si>
  <si>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</si>
  <si>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</si>
  <si>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</si>
  <si>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</si>
  <si>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</si>
  <si>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</si>
  <si>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</si>
  <si>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</si>
  <si>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</si>
  <si>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</si>
  <si>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</si>
  <si>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</si>
  <si>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</si>
  <si>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</si>
  <si>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</si>
  <si>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</si>
  <si>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</si>
  <si>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</si>
  <si>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</si>
  <si>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</si>
  <si>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</si>
  <si>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</si>
  <si>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</si>
  <si>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</si>
  <si>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</si>
  <si>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</si>
  <si>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</si>
  <si>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</si>
  <si>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</si>
  <si>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</si>
  <si>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</si>
  <si>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</si>
  <si>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</si>
  <si>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</si>
  <si>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</si>
  <si>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</si>
  <si>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</si>
  <si>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 ОЛ ТРЕЙД АД</t>
  </si>
  <si>
    <t>1. ОЛ ТРЕЙД АД</t>
  </si>
  <si>
    <t>КОНСОЛИДИРАН</t>
  </si>
  <si>
    <t>01.01.2011-31.12.2011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</si>
</sst>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1">
      <selection activeCell="E4" sqref="E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873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1864</v>
      </c>
      <c r="D11" s="151"/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1864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-18</v>
      </c>
      <c r="H27" s="154">
        <f>SUM(H28:H30)</f>
        <v>-18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-81</v>
      </c>
      <c r="H29" s="316">
        <v>-81</v>
      </c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0</v>
      </c>
      <c r="E32" s="243" t="s">
        <v>100</v>
      </c>
      <c r="F32" s="242" t="s">
        <v>101</v>
      </c>
      <c r="G32" s="316">
        <v>-74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-92</v>
      </c>
      <c r="H33" s="154">
        <f>H27+H31+H32</f>
        <v>-18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2971</v>
      </c>
      <c r="H36" s="154">
        <f>H25+H17+H33</f>
        <v>3045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803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2939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578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578</v>
      </c>
      <c r="D64" s="155">
        <f>SUM(D58:D63)</f>
        <v>0</v>
      </c>
      <c r="E64" s="237" t="s">
        <v>200</v>
      </c>
      <c r="F64" s="242" t="s">
        <v>201</v>
      </c>
      <c r="G64" s="152">
        <v>4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219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2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219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43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43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841</v>
      </c>
      <c r="D93" s="155">
        <f>D64+D75+D84+D91+D92</f>
        <v>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3780</v>
      </c>
      <c r="D94" s="164">
        <f>D93+D55</f>
        <v>0</v>
      </c>
      <c r="E94" s="449" t="s">
        <v>270</v>
      </c>
      <c r="F94" s="289" t="s">
        <v>271</v>
      </c>
      <c r="G94" s="165">
        <f>G36+G39+G55+G79</f>
        <v>3780</v>
      </c>
      <c r="H94" s="165">
        <f>H36+H39+H55+H79</f>
        <v>3045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26" sqref="C2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01.01.2011-31.12.2011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25</v>
      </c>
      <c r="D10" s="46"/>
      <c r="E10" s="298" t="s">
        <v>289</v>
      </c>
      <c r="F10" s="549" t="s">
        <v>290</v>
      </c>
      <c r="G10" s="550">
        <v>177</v>
      </c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9</v>
      </c>
      <c r="D12" s="46"/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177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241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14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289</v>
      </c>
      <c r="D19" s="49">
        <f>SUM(D9:D15)+D16</f>
        <v>0</v>
      </c>
      <c r="E19" s="304" t="s">
        <v>317</v>
      </c>
      <c r="F19" s="552" t="s">
        <v>318</v>
      </c>
      <c r="G19" s="550">
        <v>47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47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298</v>
      </c>
      <c r="D28" s="50">
        <f>D26+D19</f>
        <v>0</v>
      </c>
      <c r="E28" s="127" t="s">
        <v>339</v>
      </c>
      <c r="F28" s="554" t="s">
        <v>340</v>
      </c>
      <c r="G28" s="548">
        <f>G13+G15+G24</f>
        <v>224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74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298</v>
      </c>
      <c r="D33" s="49">
        <f>D28-D31+D32</f>
        <v>0</v>
      </c>
      <c r="E33" s="127" t="s">
        <v>353</v>
      </c>
      <c r="F33" s="554" t="s">
        <v>354</v>
      </c>
      <c r="G33" s="53">
        <f>G32-G31+G28</f>
        <v>224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74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74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74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298</v>
      </c>
      <c r="D42" s="53">
        <f>D33+D35+D39</f>
        <v>0</v>
      </c>
      <c r="E42" s="128" t="s">
        <v>380</v>
      </c>
      <c r="F42" s="129" t="s">
        <v>381</v>
      </c>
      <c r="G42" s="53">
        <f>G39+G33</f>
        <v>298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01.01.2011-31.12.2011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213</v>
      </c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-141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-9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f>-33</f>
        <v>-33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-9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21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-21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-21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f>23+47+7</f>
        <v>77</v>
      </c>
      <c r="D36" s="54"/>
      <c r="E36" s="130"/>
      <c r="F36" s="130"/>
    </row>
    <row r="37" spans="1:6" ht="12">
      <c r="A37" s="332" t="s">
        <v>439</v>
      </c>
      <c r="B37" s="333" t="s">
        <v>440</v>
      </c>
      <c r="C37" s="54">
        <v>-176</v>
      </c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-99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-99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142</v>
      </c>
      <c r="D44" s="132"/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43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11" sqref="C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01.01.2011-31.12.2011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-81</v>
      </c>
      <c r="K11" s="60"/>
      <c r="L11" s="344">
        <f>SUM(C11:K11)</f>
        <v>3045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-81</v>
      </c>
      <c r="K15" s="61">
        <f t="shared" si="2"/>
        <v>0</v>
      </c>
      <c r="L15" s="344">
        <f t="shared" si="1"/>
        <v>3045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-74</v>
      </c>
      <c r="K16" s="60"/>
      <c r="L16" s="344">
        <f t="shared" si="1"/>
        <v>-74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-155</v>
      </c>
      <c r="K29" s="59">
        <f t="shared" si="6"/>
        <v>0</v>
      </c>
      <c r="L29" s="344">
        <f t="shared" si="1"/>
        <v>2971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-155</v>
      </c>
      <c r="K32" s="59">
        <f t="shared" si="7"/>
        <v>0</v>
      </c>
      <c r="L32" s="344">
        <f t="shared" si="1"/>
        <v>2971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1">
      <selection activeCell="Q47" sqref="Q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01.01.2011-31.12.2011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>
        <v>1870</v>
      </c>
      <c r="F9" s="189">
        <v>6</v>
      </c>
      <c r="G9" s="74">
        <f>D9+E9-F9</f>
        <v>1864</v>
      </c>
      <c r="H9" s="65"/>
      <c r="I9" s="65"/>
      <c r="J9" s="74">
        <f>G9+H9-I9</f>
        <v>1864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1864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0</v>
      </c>
      <c r="E17" s="194">
        <f>SUM(E9:E16)</f>
        <v>1870</v>
      </c>
      <c r="F17" s="194">
        <f>SUM(F9:F16)</f>
        <v>6</v>
      </c>
      <c r="G17" s="74">
        <f t="shared" si="2"/>
        <v>1864</v>
      </c>
      <c r="H17" s="75">
        <f>SUM(H9:H16)</f>
        <v>0</v>
      </c>
      <c r="I17" s="75">
        <f>SUM(I9:I16)</f>
        <v>0</v>
      </c>
      <c r="J17" s="74">
        <f t="shared" si="3"/>
        <v>1864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1864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>
        <v>1075</v>
      </c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0</v>
      </c>
      <c r="E40" s="438">
        <f>E17+E18+E19+E25+E38+E39</f>
        <v>2945</v>
      </c>
      <c r="F40" s="438">
        <f aca="true" t="shared" si="13" ref="F40:R40">F17+F18+F19+F25+F38+F39</f>
        <v>6</v>
      </c>
      <c r="G40" s="438">
        <f t="shared" si="13"/>
        <v>2939</v>
      </c>
      <c r="H40" s="438">
        <f t="shared" si="13"/>
        <v>0</v>
      </c>
      <c r="I40" s="438">
        <f t="shared" si="13"/>
        <v>0</v>
      </c>
      <c r="J40" s="438">
        <f t="shared" si="13"/>
        <v>2939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2939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01.01.2011-31.12.2011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74</v>
      </c>
      <c r="D27" s="108">
        <v>74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/>
      <c r="D29" s="108"/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220</v>
      </c>
      <c r="D43" s="104">
        <f>D24+D28+D29+D31+D30+D32+D33+D38</f>
        <v>220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220</v>
      </c>
      <c r="D44" s="103">
        <f>D43+D21+D19+D9</f>
        <v>220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6</v>
      </c>
      <c r="D85" s="104">
        <f>SUM(D86:D90)+D94</f>
        <v>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6</v>
      </c>
      <c r="D96" s="104">
        <f>D85+D80+D75+D71+D95</f>
        <v>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6</v>
      </c>
      <c r="D97" s="104">
        <f>D96+D68+D66</f>
        <v>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01.01.2011-31.12.2011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E6" sqref="E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01.01.2011-31.12.2011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872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2012-04-23T11:06:21Z</dcterms:modified>
  <cp:category/>
  <cp:version/>
  <cp:contentType/>
  <cp:contentStatus/>
</cp:coreProperties>
</file>