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2120" windowHeight="8595" activeTab="3"/>
  </bookViews>
  <sheets>
    <sheet name="Баланс" sheetId="1" r:id="rId1"/>
    <sheet name="ОПР СЕЕС " sheetId="2" r:id="rId2"/>
    <sheet name="ОПП" sheetId="3" r:id="rId3"/>
    <sheet name="ОСК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<sst xmlns="http://schemas.openxmlformats.org/spreadsheetml/2006/main" count="211" uniqueCount="160">
  <si>
    <t>Наименование на паричните потоци</t>
  </si>
  <si>
    <t>хил.лв.</t>
  </si>
  <si>
    <t>Наличности от парични средства на 1 януари</t>
  </si>
  <si>
    <t>Парични средства от оперативна дейност</t>
  </si>
  <si>
    <t>Постъпления от клиенти и други дебитори</t>
  </si>
  <si>
    <t>Плащания на доставчици и други кредитори</t>
  </si>
  <si>
    <t>Нетни парични потоци от оперативна дейност</t>
  </si>
  <si>
    <t>Парични потоци от инвестиционна дейност</t>
  </si>
  <si>
    <t>Нетни парични потоци от инвестиционна дейност</t>
  </si>
  <si>
    <t>Парични потоци от финансова дейност</t>
  </si>
  <si>
    <t>Нетни парични потоци от финансова дейност</t>
  </si>
  <si>
    <t>Изменение на наличностите през годината</t>
  </si>
  <si>
    <t>Парични наличности в края на периода</t>
  </si>
  <si>
    <t>Раздели и балансови пера</t>
  </si>
  <si>
    <t>АКТИВИ</t>
  </si>
  <si>
    <t>Текущи активи</t>
  </si>
  <si>
    <t>Материални запаси</t>
  </si>
  <si>
    <t>СОБСТВЕН КАПИТАЛ И ПАСИВИ</t>
  </si>
  <si>
    <t>Собствен капитал</t>
  </si>
  <si>
    <t>Резерви</t>
  </si>
  <si>
    <t>Текущи пасиви</t>
  </si>
  <si>
    <t>Наименование на приходите и разходите</t>
  </si>
  <si>
    <t>в хил.лв.</t>
  </si>
  <si>
    <t>Показатели</t>
  </si>
  <si>
    <t>Други парични потоци</t>
  </si>
  <si>
    <t>Нетекущи пасиви</t>
  </si>
  <si>
    <t>Нетекущи активи</t>
  </si>
  <si>
    <t>Приходи общо</t>
  </si>
  <si>
    <t>Приходи от финансирания</t>
  </si>
  <si>
    <t>Печалба/загуба от минали години</t>
  </si>
  <si>
    <t>Печалба/загуба от текуща година</t>
  </si>
  <si>
    <t>Себестойност на продажбите</t>
  </si>
  <si>
    <t xml:space="preserve">Дял печалбите и загубите на асоциирани и </t>
  </si>
  <si>
    <t>съвместни предприятия,отчитани по метода на</t>
  </si>
  <si>
    <t>собствения капитал</t>
  </si>
  <si>
    <t>Разход за данък върху дохода</t>
  </si>
  <si>
    <t>Загуба за годината от преустановени дейности</t>
  </si>
  <si>
    <t>ДРУГ  ВСЕОБХВАТЕН  ДОХОД</t>
  </si>
  <si>
    <t>чуждестранни дейности(печалби/загуби)</t>
  </si>
  <si>
    <t>разположение за продажба</t>
  </si>
  <si>
    <t xml:space="preserve">Печалби/загуби от финансови активи на </t>
  </si>
  <si>
    <t>Печалби/загуби от хеджиране на паричен поток</t>
  </si>
  <si>
    <t xml:space="preserve">                                                          -  2  -</t>
  </si>
  <si>
    <t>Собствениците на предприятието майка</t>
  </si>
  <si>
    <t>Малцинствено участие</t>
  </si>
  <si>
    <t>Общо печалба за годината</t>
  </si>
  <si>
    <t>Сума на всеобхватния доход,отнасящ се към:</t>
  </si>
  <si>
    <t xml:space="preserve">Обща сума на всеобхватния  доход </t>
  </si>
  <si>
    <t>Промени в счетоводната политика</t>
  </si>
  <si>
    <t>Преизчислено салдо</t>
  </si>
  <si>
    <t xml:space="preserve">Промени в собствения капитал  </t>
  </si>
  <si>
    <t>Биологични активи</t>
  </si>
  <si>
    <t>Разходи за придобиване на нетекущи активи</t>
  </si>
  <si>
    <t>Финансирания</t>
  </si>
  <si>
    <t>Други изменения на собствения капитал</t>
  </si>
  <si>
    <t>Инвестиции в др. предприятия</t>
  </si>
  <si>
    <t>Приложения</t>
  </si>
  <si>
    <t>Имоти,машини и оборудване</t>
  </si>
  <si>
    <t>Парични средства и парични еквиваленти</t>
  </si>
  <si>
    <t>Вземания от свързани предприятия</t>
  </si>
  <si>
    <t>Други вземания и предплатени разходи</t>
  </si>
  <si>
    <t>Основен акционерен капитал</t>
  </si>
  <si>
    <t>Задължения за данъци</t>
  </si>
  <si>
    <t>Задължения към персонала и социалното осигуряв</t>
  </si>
  <si>
    <t>Други текущи задължения</t>
  </si>
  <si>
    <t>Прило</t>
  </si>
  <si>
    <t>жения</t>
  </si>
  <si>
    <t>Доход на акция</t>
  </si>
  <si>
    <t>Преоцен.</t>
  </si>
  <si>
    <t>Резерв по</t>
  </si>
  <si>
    <t xml:space="preserve">     на "СВИНЕКОМПЛЕКС НИКОЛОВО " АД , ЕИК: 117035708</t>
  </si>
  <si>
    <t>Задължения към финансови предприятия</t>
  </si>
  <si>
    <t xml:space="preserve"> /Светлана Йорданова/</t>
  </si>
  <si>
    <t>Получени  заеми</t>
  </si>
  <si>
    <t>Други нетекущи задължения</t>
  </si>
  <si>
    <t>Получено  финансиране</t>
  </si>
  <si>
    <t xml:space="preserve"> / Мариана Киселова/</t>
  </si>
  <si>
    <t>Програмни продукти и права върху индустриална собственост</t>
  </si>
  <si>
    <t>Изпълнителен Директор:.............................</t>
  </si>
  <si>
    <t>Парични потоци от емисия варанти</t>
  </si>
  <si>
    <t>Краткосрочни банкови заеми</t>
  </si>
  <si>
    <t>Разпределение на печалбата</t>
  </si>
  <si>
    <t>Други парични потоци от инвестиционната дейност</t>
  </si>
  <si>
    <t>Постъпления от продажби на дълготрайни активи</t>
  </si>
  <si>
    <t>Плащания за покупка  на дълготрайни активи</t>
  </si>
  <si>
    <t xml:space="preserve">Платени заеми </t>
  </si>
  <si>
    <t>Емисия варанти</t>
  </si>
  <si>
    <t>Предоставен заем</t>
  </si>
  <si>
    <t xml:space="preserve">  ОТЧЕТ ЗА ПАРИЧНИТЕ ПОТОЦИ</t>
  </si>
  <si>
    <t>Общ всеобхватен доход през годината</t>
  </si>
  <si>
    <t xml:space="preserve"> ОТЧЕТ ЗА ПРОМЕНИТЕ В СОБСТВЕНИЯ КАПИТАЛ</t>
  </si>
  <si>
    <t xml:space="preserve">  ОТЧЕТ ЗА ФИНАНСОВОТО СЪСТОЯНИЕ</t>
  </si>
  <si>
    <t xml:space="preserve"> на "СВИНЕКОМПЛЕКС НИКОЛОВО" АД,  ЕИК: 117035708</t>
  </si>
  <si>
    <t xml:space="preserve">Търговски вземания </t>
  </si>
  <si>
    <t xml:space="preserve">Търговски задължения </t>
  </si>
  <si>
    <t>Разходи за умрели животни</t>
  </si>
  <si>
    <t>Административни и социални разходи</t>
  </si>
  <si>
    <t>Законови резерви</t>
  </si>
  <si>
    <t>Допълнителни резерви</t>
  </si>
  <si>
    <t>Неразпределена печалба/загуба</t>
  </si>
  <si>
    <t>Общо собствен капитал</t>
  </si>
  <si>
    <t>Плащания на персонала и за социалното осигуряване</t>
  </si>
  <si>
    <t>Платени данъци върху печалбата</t>
  </si>
  <si>
    <t>Платени/Възстановени  данъци (без данъци върху печалбата)</t>
  </si>
  <si>
    <t>Плащания/Постъпления към застрахователи</t>
  </si>
  <si>
    <t>Платени лихви и банкови такси по заеми за основната дейност</t>
  </si>
  <si>
    <t>Плащания по  лизингови договори</t>
  </si>
  <si>
    <t xml:space="preserve">Задължения към персонала при пенсиониране </t>
  </si>
  <si>
    <t>Кроткосрочна част от  фин.лизинг</t>
  </si>
  <si>
    <t>ОБЩО  АКТИВИ</t>
  </si>
  <si>
    <t>ОБЩО  СОБСТВЕН КАПИТАЛ И ПАСИВИ</t>
  </si>
  <si>
    <t xml:space="preserve">Приходи </t>
  </si>
  <si>
    <t>ТОВА НЕ Е ИМУЩЕСТВО, А Е ВЗЕМАНЕ</t>
  </si>
  <si>
    <t xml:space="preserve">ОТРАЗЯВА СЕ В ДР. ПРИХОДИ  НЕТО </t>
  </si>
  <si>
    <t xml:space="preserve">ОБЕЗЦЕНКА ТУК </t>
  </si>
  <si>
    <t xml:space="preserve"> ФИНАНСОВИ РАЗХОДИ </t>
  </si>
  <si>
    <t>от мен  изчисления</t>
  </si>
  <si>
    <t xml:space="preserve">ОБЩО  ВСЕОБХВАТЕН ДОХОД ЗА  ГОДИНАТА    </t>
  </si>
  <si>
    <t xml:space="preserve">Съставител:  ……………………...              </t>
  </si>
  <si>
    <t xml:space="preserve">Съставител:……………………...              </t>
  </si>
  <si>
    <t>Други доходи/загуби от дейността,нетно</t>
  </si>
  <si>
    <t>Финансови приходи / разходи, нетно</t>
  </si>
  <si>
    <t xml:space="preserve">Финансови приходи </t>
  </si>
  <si>
    <t>Финансови разходи</t>
  </si>
  <si>
    <t>Актюерски печалби/загуби по планове</t>
  </si>
  <si>
    <t>ДРУГ ВСЕОБХВАТЕН ДОХОД за годината, нетно от данъка върху дохода</t>
  </si>
  <si>
    <t>Активи по отсрочени  данъци</t>
  </si>
  <si>
    <t>Печалба, отнасяща се към акционери</t>
  </si>
  <si>
    <t xml:space="preserve">  ОТЧЕТ ЗА ВСЕОБХВАТНИЯ ДОХОД</t>
  </si>
  <si>
    <t>Други активи</t>
  </si>
  <si>
    <t>ПЕЧАЛБА  / ЗАГУБА ЗА  ГОДИНАТА</t>
  </si>
  <si>
    <t>Салдо към 31.12. 2014 год.</t>
  </si>
  <si>
    <t>Салдо на 1 януари 2014 год.</t>
  </si>
  <si>
    <t>през  2015 година</t>
  </si>
  <si>
    <t xml:space="preserve"> през 2014 година</t>
  </si>
  <si>
    <t>Брутна печалба от основната дейност</t>
  </si>
  <si>
    <t>Парични потоци свързани с лихви,банкови такси и комисионни</t>
  </si>
  <si>
    <t>за годината,завършваща на 31 декември  2015 год.</t>
  </si>
  <si>
    <t>завършваща</t>
  </si>
  <si>
    <t>на 31.12.2014</t>
  </si>
  <si>
    <t>Годината,</t>
  </si>
  <si>
    <t>на 31.12.2015</t>
  </si>
  <si>
    <t>Салдо към 31 декември 2015 год.</t>
  </si>
  <si>
    <t>Рекласифициран</t>
  </si>
  <si>
    <t>5;9</t>
  </si>
  <si>
    <t>7;9</t>
  </si>
  <si>
    <t>12</t>
  </si>
  <si>
    <t>Приложенията на страница от 5 до 41 са неразделна част от годишният финансов отчет на дружеството.</t>
  </si>
  <si>
    <t>...................................</t>
  </si>
  <si>
    <t>.................................................................</t>
  </si>
  <si>
    <t>Изпълнителен Директор:..........................</t>
  </si>
  <si>
    <t xml:space="preserve">Отчетът за финансовото състояние и приложението към него на страници от 5 до 41 е одобрен от Съвета на директорите </t>
  </si>
  <si>
    <t xml:space="preserve">Отчетът за всеобхватния доход е и приложението към него на страници от 5 до 41 е одобрен от Съвета на директорите </t>
  </si>
  <si>
    <t xml:space="preserve">Отчетът за паричния поток  и приложението към него на страници от    5  до   41  е одобрен от Съвета на директорите </t>
  </si>
  <si>
    <t xml:space="preserve">Отчетът за промените в собственият капитал и приложението към него на страници от    5   до   41   е одобрен от Съвета на директорите </t>
  </si>
  <si>
    <t>Печалба от оперативна дейност</t>
  </si>
  <si>
    <t>Загуба от непреодолима сила</t>
  </si>
  <si>
    <t>Печалба/Загуба  преди данъчното облагане</t>
  </si>
  <si>
    <t>и подписан от  Изпълнителния директор на 18.3.2016 г.</t>
  </si>
  <si>
    <t>Съгласно одиторски доклад  д.е.с.  Захаринка Габровска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</si>
</sst>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\ ##0_);\(#\ ##0\)"/>
    <numFmt numFmtId="189" formatCode="0.0"/>
    <numFmt numFmtId="190" formatCode="_(* #,##0.0_);_(* \(#,##0.0\);_(* &quot;-&quot;??_);_(@_)"/>
    <numFmt numFmtId="191" formatCode="_(* #,##0_);_(* \(#,##0\);_(* &quot;-&quot;??_);_(@_)"/>
    <numFmt numFmtId="192" formatCode="[$-402]dd\ mmmm\ yyyy\ &quot;г.&quot;"/>
    <numFmt numFmtId="193" formatCode="00000"/>
    <numFmt numFmtId="194" formatCode="[$-402]dd\ mmmm\ yyyy"/>
  </numFmts>
  <fonts count="5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0" applyNumberFormat="1" applyFont="1" applyBorder="1" applyAlignment="1">
      <alignment/>
    </xf>
    <xf numFmtId="188" fontId="0" fillId="0" borderId="0" xfId="0" applyNumberFormat="1" applyAlignment="1">
      <alignment/>
    </xf>
    <xf numFmtId="188" fontId="0" fillId="0" borderId="11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188" fontId="4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188" fontId="3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188" fontId="4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188" fontId="3" fillId="0" borderId="17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188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88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0" xfId="0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185" fontId="0" fillId="0" borderId="10" xfId="0" applyNumberFormat="1" applyBorder="1" applyAlignment="1">
      <alignment horizontal="right"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188" fontId="3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88" fontId="3" fillId="0" borderId="14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88" fontId="0" fillId="0" borderId="10" xfId="0" applyNumberFormat="1" applyFont="1" applyFill="1" applyBorder="1" applyAlignment="1">
      <alignment horizontal="right"/>
    </xf>
    <xf numFmtId="188" fontId="1" fillId="0" borderId="10" xfId="0" applyNumberFormat="1" applyFont="1" applyFill="1" applyBorder="1" applyAlignment="1">
      <alignment horizontal="right"/>
    </xf>
    <xf numFmtId="188" fontId="1" fillId="0" borderId="0" xfId="0" applyNumberFormat="1" applyFont="1" applyFill="1" applyBorder="1" applyAlignment="1">
      <alignment horizontal="right"/>
    </xf>
    <xf numFmtId="188" fontId="1" fillId="0" borderId="0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48" fillId="33" borderId="15" xfId="0" applyFont="1" applyFill="1" applyBorder="1" applyAlignment="1">
      <alignment horizontal="left"/>
    </xf>
    <xf numFmtId="188" fontId="48" fillId="0" borderId="17" xfId="0" applyNumberFormat="1" applyFont="1" applyBorder="1" applyAlignment="1">
      <alignment horizontal="right"/>
    </xf>
    <xf numFmtId="0" fontId="0" fillId="34" borderId="0" xfId="0" applyFill="1" applyAlignment="1">
      <alignment/>
    </xf>
    <xf numFmtId="0" fontId="49" fillId="0" borderId="0" xfId="0" applyFont="1" applyAlignment="1">
      <alignment/>
    </xf>
    <xf numFmtId="188" fontId="1" fillId="34" borderId="10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188" fontId="0" fillId="0" borderId="0" xfId="0" applyNumberFormat="1" applyFont="1" applyAlignment="1">
      <alignment/>
    </xf>
    <xf numFmtId="0" fontId="49" fillId="9" borderId="0" xfId="0" applyFont="1" applyFill="1" applyAlignment="1">
      <alignment/>
    </xf>
    <xf numFmtId="0" fontId="49" fillId="35" borderId="0" xfId="0" applyFont="1" applyFill="1" applyAlignment="1">
      <alignment/>
    </xf>
    <xf numFmtId="0" fontId="50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188" fontId="3" fillId="33" borderId="10" xfId="0" applyNumberFormat="1" applyFont="1" applyFill="1" applyBorder="1" applyAlignment="1">
      <alignment horizontal="right"/>
    </xf>
    <xf numFmtId="0" fontId="1" fillId="33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51" fillId="0" borderId="10" xfId="0" applyFont="1" applyBorder="1" applyAlignment="1">
      <alignment/>
    </xf>
    <xf numFmtId="0" fontId="48" fillId="33" borderId="14" xfId="0" applyFont="1" applyFill="1" applyBorder="1" applyAlignment="1">
      <alignment wrapText="1"/>
    </xf>
    <xf numFmtId="188" fontId="48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right"/>
    </xf>
    <xf numFmtId="185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/>
    </xf>
    <xf numFmtId="185" fontId="3" fillId="0" borderId="10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horizontal="right"/>
    </xf>
    <xf numFmtId="191" fontId="4" fillId="0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185" fontId="1" fillId="0" borderId="10" xfId="0" applyNumberFormat="1" applyFont="1" applyFill="1" applyBorder="1" applyAlignment="1">
      <alignment horizontal="right"/>
    </xf>
    <xf numFmtId="0" fontId="0" fillId="0" borderId="10" xfId="0" applyNumberFormat="1" applyFill="1" applyBorder="1" applyAlignment="1">
      <alignment/>
    </xf>
    <xf numFmtId="188" fontId="3" fillId="0" borderId="1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NumberFormat="1" applyFill="1" applyBorder="1" applyAlignment="1">
      <alignment horizontal="right"/>
    </xf>
    <xf numFmtId="185" fontId="0" fillId="0" borderId="10" xfId="0" applyNumberFormat="1" applyFill="1" applyBorder="1" applyAlignment="1">
      <alignment/>
    </xf>
    <xf numFmtId="185" fontId="3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188" fontId="4" fillId="0" borderId="10" xfId="0" applyNumberFormat="1" applyFont="1" applyFill="1" applyBorder="1" applyAlignment="1">
      <alignment horizontal="right"/>
    </xf>
    <xf numFmtId="0" fontId="4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88" fontId="51" fillId="0" borderId="10" xfId="0" applyNumberFormat="1" applyFont="1" applyBorder="1" applyAlignment="1">
      <alignment horizontal="right"/>
    </xf>
    <xf numFmtId="188" fontId="51" fillId="0" borderId="11" xfId="0" applyNumberFormat="1" applyFont="1" applyBorder="1" applyAlignment="1">
      <alignment horizontal="right"/>
    </xf>
    <xf numFmtId="2" fontId="4" fillId="33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8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191" fontId="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91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188" fontId="3" fillId="0" borderId="10" xfId="0" applyNumberFormat="1" applyFont="1" applyFill="1" applyBorder="1" applyAlignment="1">
      <alignment/>
    </xf>
    <xf numFmtId="188" fontId="4" fillId="0" borderId="10" xfId="0" applyNumberFormat="1" applyFont="1" applyFill="1" applyBorder="1" applyAlignment="1">
      <alignment/>
    </xf>
    <xf numFmtId="188" fontId="0" fillId="0" borderId="1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188" fontId="3" fillId="0" borderId="10" xfId="0" applyNumberFormat="1" applyFont="1" applyFill="1" applyBorder="1" applyAlignment="1">
      <alignment/>
    </xf>
    <xf numFmtId="188" fontId="0" fillId="0" borderId="11" xfId="0" applyNumberForma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workbookViewId="0" topLeftCell="A20">
      <selection activeCell="C36" sqref="C35:C36"/>
    </sheetView>
  </sheetViews>
  <sheetFormatPr defaultColWidth="9.140625" defaultRowHeight="12.75"/>
  <cols>
    <col min="1" max="1" width="43.57421875" style="24" customWidth="1"/>
    <col min="2" max="2" width="13.28125" style="24" customWidth="1"/>
    <col min="3" max="3" width="12.8515625" style="24" customWidth="1"/>
    <col min="4" max="4" width="11.00390625" style="24" customWidth="1"/>
    <col min="5" max="16384" width="9.140625" style="24" customWidth="1"/>
  </cols>
  <sheetData>
    <row r="1" spans="1:4" ht="12.75">
      <c r="A1" s="163" t="s">
        <v>91</v>
      </c>
      <c r="B1" s="163"/>
      <c r="C1" s="163"/>
      <c r="D1" s="163"/>
    </row>
    <row r="2" spans="1:4" ht="12.75">
      <c r="A2" s="163"/>
      <c r="B2" s="163"/>
      <c r="C2" s="163"/>
      <c r="D2" s="163"/>
    </row>
    <row r="3" spans="1:4" ht="12.75">
      <c r="A3" s="163" t="s">
        <v>92</v>
      </c>
      <c r="B3" s="163"/>
      <c r="C3" s="163"/>
      <c r="D3" s="163"/>
    </row>
    <row r="4" spans="1:8" ht="12.75">
      <c r="A4" s="164" t="s">
        <v>137</v>
      </c>
      <c r="B4" s="164"/>
      <c r="C4" s="164"/>
      <c r="D4" s="164"/>
      <c r="E4" s="101"/>
      <c r="F4" s="101"/>
      <c r="G4" s="101"/>
      <c r="H4" s="101"/>
    </row>
    <row r="6" spans="1:4" ht="12.75">
      <c r="A6" s="1" t="s">
        <v>13</v>
      </c>
      <c r="B6" s="34" t="s">
        <v>56</v>
      </c>
      <c r="C6" s="35">
        <v>42369</v>
      </c>
      <c r="D6" s="35">
        <v>42004</v>
      </c>
    </row>
    <row r="7" spans="1:4" ht="12.75">
      <c r="A7" s="2"/>
      <c r="B7" s="34"/>
      <c r="C7" s="25" t="s">
        <v>1</v>
      </c>
      <c r="D7" s="25" t="s">
        <v>1</v>
      </c>
    </row>
    <row r="8" spans="1:4" ht="12.75">
      <c r="A8" s="36" t="s">
        <v>14</v>
      </c>
      <c r="B8" s="15"/>
      <c r="C8" s="2"/>
      <c r="D8" s="2"/>
    </row>
    <row r="9" spans="1:4" ht="12.75">
      <c r="A9" s="36" t="s">
        <v>26</v>
      </c>
      <c r="B9" s="15"/>
      <c r="C9" s="2"/>
      <c r="D9" s="2"/>
    </row>
    <row r="10" spans="1:4" ht="12.75">
      <c r="A10" s="1"/>
      <c r="B10" s="15"/>
      <c r="C10" s="2"/>
      <c r="D10" s="2"/>
    </row>
    <row r="11" spans="1:4" ht="12.75">
      <c r="A11" s="2" t="s">
        <v>57</v>
      </c>
      <c r="B11" s="22">
        <v>13</v>
      </c>
      <c r="C11" s="92">
        <v>3878</v>
      </c>
      <c r="D11" s="92">
        <v>1507</v>
      </c>
    </row>
    <row r="12" spans="1:4" ht="12.75">
      <c r="A12" s="2" t="s">
        <v>51</v>
      </c>
      <c r="B12" s="48">
        <v>15</v>
      </c>
      <c r="C12" s="92">
        <v>523</v>
      </c>
      <c r="D12" s="92">
        <v>483</v>
      </c>
    </row>
    <row r="13" spans="1:4" ht="12.75" hidden="1">
      <c r="A13" s="2" t="s">
        <v>55</v>
      </c>
      <c r="B13" s="22">
        <v>13</v>
      </c>
      <c r="C13" s="92"/>
      <c r="D13" s="92"/>
    </row>
    <row r="14" spans="1:4" ht="12.75">
      <c r="A14" s="60" t="s">
        <v>87</v>
      </c>
      <c r="B14" s="61">
        <v>17</v>
      </c>
      <c r="C14" s="92">
        <v>146</v>
      </c>
      <c r="D14" s="92">
        <v>89</v>
      </c>
    </row>
    <row r="15" spans="1:4" ht="12.75">
      <c r="A15" s="92" t="s">
        <v>126</v>
      </c>
      <c r="B15" s="22">
        <v>24</v>
      </c>
      <c r="C15" s="92">
        <v>67</v>
      </c>
      <c r="D15" s="92">
        <v>111</v>
      </c>
    </row>
    <row r="16" spans="1:4" ht="12.75" hidden="1">
      <c r="A16" s="2" t="s">
        <v>52</v>
      </c>
      <c r="B16" s="22">
        <v>12</v>
      </c>
      <c r="C16" s="92"/>
      <c r="D16" s="92"/>
    </row>
    <row r="17" spans="1:4" ht="12" customHeight="1">
      <c r="A17" s="2" t="s">
        <v>77</v>
      </c>
      <c r="B17" s="48">
        <v>14</v>
      </c>
      <c r="C17" s="92">
        <v>1</v>
      </c>
      <c r="D17" s="92">
        <v>1</v>
      </c>
    </row>
    <row r="18" spans="1:4" ht="12.75">
      <c r="A18" s="2" t="s">
        <v>129</v>
      </c>
      <c r="B18" s="93">
        <v>13</v>
      </c>
      <c r="C18" s="92"/>
      <c r="D18" s="92">
        <v>960</v>
      </c>
    </row>
    <row r="19" spans="1:4" ht="23.25" customHeight="1">
      <c r="A19" s="89"/>
      <c r="B19" s="22"/>
      <c r="C19" s="90">
        <f>SUM(C11:C18)</f>
        <v>4615</v>
      </c>
      <c r="D19" s="90">
        <f>SUM(D11:D18)</f>
        <v>3151</v>
      </c>
    </row>
    <row r="20" spans="1:5" ht="11.25" customHeight="1">
      <c r="A20" s="1"/>
      <c r="B20" s="22"/>
      <c r="C20" s="92"/>
      <c r="D20" s="92"/>
      <c r="E20" s="71"/>
    </row>
    <row r="21" spans="1:4" ht="15" customHeight="1">
      <c r="A21" s="36" t="s">
        <v>15</v>
      </c>
      <c r="B21" s="22"/>
      <c r="C21" s="92"/>
      <c r="D21" s="92"/>
    </row>
    <row r="22" spans="1:4" ht="0.75" customHeight="1">
      <c r="A22" s="1"/>
      <c r="B22" s="22"/>
      <c r="C22" s="92"/>
      <c r="D22" s="92"/>
    </row>
    <row r="23" spans="1:4" ht="15" customHeight="1">
      <c r="A23" s="2" t="s">
        <v>93</v>
      </c>
      <c r="B23" s="22">
        <v>19</v>
      </c>
      <c r="C23" s="92">
        <v>2348</v>
      </c>
      <c r="D23" s="92">
        <v>3963</v>
      </c>
    </row>
    <row r="24" spans="1:4" ht="15" customHeight="1">
      <c r="A24" s="2" t="s">
        <v>16</v>
      </c>
      <c r="B24" s="22">
        <v>18</v>
      </c>
      <c r="C24" s="92">
        <v>746</v>
      </c>
      <c r="D24" s="92">
        <v>709</v>
      </c>
    </row>
    <row r="25" spans="1:4" ht="15" customHeight="1">
      <c r="A25" s="20" t="s">
        <v>60</v>
      </c>
      <c r="B25" s="22">
        <v>19</v>
      </c>
      <c r="C25" s="92">
        <f>5+28</f>
        <v>33</v>
      </c>
      <c r="D25" s="92">
        <v>30</v>
      </c>
    </row>
    <row r="26" spans="1:4" ht="13.5" customHeight="1">
      <c r="A26" s="20" t="s">
        <v>58</v>
      </c>
      <c r="B26" s="22">
        <v>20</v>
      </c>
      <c r="C26" s="92">
        <v>27</v>
      </c>
      <c r="D26" s="92">
        <v>27</v>
      </c>
    </row>
    <row r="27" spans="1:4" ht="15" customHeight="1">
      <c r="A27" s="2" t="s">
        <v>59</v>
      </c>
      <c r="B27" s="22">
        <v>19</v>
      </c>
      <c r="C27" s="92"/>
      <c r="D27" s="92">
        <v>309</v>
      </c>
    </row>
    <row r="28" spans="1:4" ht="14.25" customHeight="1">
      <c r="A28" s="90"/>
      <c r="B28" s="22"/>
      <c r="C28" s="90">
        <f>SUM(C23:C26)</f>
        <v>3154</v>
      </c>
      <c r="D28" s="90">
        <f>SUM(D23:D26)</f>
        <v>4729</v>
      </c>
    </row>
    <row r="29" spans="1:4" ht="20.25" customHeight="1">
      <c r="A29" s="90" t="s">
        <v>109</v>
      </c>
      <c r="B29" s="22"/>
      <c r="C29" s="90">
        <f>C19+C28</f>
        <v>7769</v>
      </c>
      <c r="D29" s="90">
        <f>D19+D28</f>
        <v>7880</v>
      </c>
    </row>
    <row r="30" spans="1:4" ht="7.5" customHeight="1">
      <c r="A30" s="20"/>
      <c r="B30" s="22"/>
      <c r="C30" s="92"/>
      <c r="D30" s="92"/>
    </row>
    <row r="31" spans="1:4" ht="17.25" customHeight="1">
      <c r="A31" s="17" t="s">
        <v>17</v>
      </c>
      <c r="B31" s="22"/>
      <c r="C31" s="92"/>
      <c r="D31" s="92"/>
    </row>
    <row r="32" spans="1:4" ht="17.25" customHeight="1">
      <c r="A32" s="17" t="s">
        <v>18</v>
      </c>
      <c r="B32" s="22"/>
      <c r="C32" s="92"/>
      <c r="D32" s="92"/>
    </row>
    <row r="33" spans="1:4" ht="15" customHeight="1">
      <c r="A33" s="20" t="s">
        <v>61</v>
      </c>
      <c r="B33" s="22"/>
      <c r="C33" s="92">
        <v>3500</v>
      </c>
      <c r="D33" s="92">
        <v>3500</v>
      </c>
    </row>
    <row r="34" spans="1:4" ht="15" customHeight="1">
      <c r="A34" s="20" t="s">
        <v>19</v>
      </c>
      <c r="B34" s="22"/>
      <c r="C34" s="92">
        <v>1587</v>
      </c>
      <c r="D34" s="92">
        <v>1575</v>
      </c>
    </row>
    <row r="35" spans="1:4" ht="15" customHeight="1">
      <c r="A35" s="20" t="s">
        <v>29</v>
      </c>
      <c r="B35" s="22"/>
      <c r="C35" s="92">
        <v>106</v>
      </c>
      <c r="D35" s="92"/>
    </row>
    <row r="36" spans="1:4" ht="15" customHeight="1">
      <c r="A36" s="149" t="s">
        <v>30</v>
      </c>
      <c r="B36" s="22"/>
      <c r="C36" s="147">
        <v>-210</v>
      </c>
      <c r="D36" s="147">
        <v>118</v>
      </c>
    </row>
    <row r="37" spans="1:4" ht="21" customHeight="1">
      <c r="A37" s="90"/>
      <c r="B37" s="22">
        <v>21</v>
      </c>
      <c r="C37" s="145">
        <f>C33+C34+C35+C36</f>
        <v>4983</v>
      </c>
      <c r="D37" s="145">
        <f>D33+D34+D35+D36</f>
        <v>5193</v>
      </c>
    </row>
    <row r="38" spans="1:4" ht="12" customHeight="1">
      <c r="A38" s="90"/>
      <c r="B38" s="22"/>
      <c r="C38" s="145"/>
      <c r="D38" s="145"/>
    </row>
    <row r="39" spans="1:4" s="31" customFormat="1" ht="12.75">
      <c r="A39" s="17" t="s">
        <v>25</v>
      </c>
      <c r="B39" s="22"/>
      <c r="C39" s="90"/>
      <c r="D39" s="90"/>
    </row>
    <row r="40" spans="1:4" s="31" customFormat="1" ht="12.75">
      <c r="A40" s="92" t="s">
        <v>53</v>
      </c>
      <c r="B40" s="93">
        <v>23</v>
      </c>
      <c r="C40" s="92">
        <v>245</v>
      </c>
      <c r="D40" s="92">
        <v>366</v>
      </c>
    </row>
    <row r="41" spans="1:4" s="31" customFormat="1" ht="12.75">
      <c r="A41" s="20" t="s">
        <v>107</v>
      </c>
      <c r="B41" s="22">
        <v>27</v>
      </c>
      <c r="C41" s="92">
        <v>70</v>
      </c>
      <c r="D41" s="92">
        <v>63</v>
      </c>
    </row>
    <row r="42" spans="1:4" s="31" customFormat="1" ht="12.75">
      <c r="A42" s="20" t="s">
        <v>71</v>
      </c>
      <c r="B42" s="22">
        <v>25</v>
      </c>
      <c r="C42" s="92">
        <v>66</v>
      </c>
      <c r="D42" s="92">
        <v>24</v>
      </c>
    </row>
    <row r="43" spans="1:4" s="31" customFormat="1" ht="12.75">
      <c r="A43" s="20" t="s">
        <v>74</v>
      </c>
      <c r="B43" s="22">
        <v>29</v>
      </c>
      <c r="C43" s="92"/>
      <c r="D43" s="92">
        <v>97</v>
      </c>
    </row>
    <row r="44" spans="1:4" ht="12.75" customHeight="1">
      <c r="A44" s="90"/>
      <c r="B44" s="22"/>
      <c r="C44" s="90">
        <f>SUM(C40:C43)</f>
        <v>381</v>
      </c>
      <c r="D44" s="90">
        <f>SUM(D40:D43)</f>
        <v>550</v>
      </c>
    </row>
    <row r="45" spans="1:4" ht="12.75" customHeight="1">
      <c r="A45" s="17"/>
      <c r="B45" s="22"/>
      <c r="C45" s="90"/>
      <c r="D45" s="90"/>
    </row>
    <row r="46" spans="1:4" s="31" customFormat="1" ht="17.25" customHeight="1">
      <c r="A46" s="17" t="s">
        <v>20</v>
      </c>
      <c r="B46" s="22"/>
      <c r="C46" s="148"/>
      <c r="D46" s="148"/>
    </row>
    <row r="47" spans="1:4" s="31" customFormat="1" ht="18" customHeight="1">
      <c r="A47" s="20" t="s">
        <v>94</v>
      </c>
      <c r="B47" s="37">
        <v>26</v>
      </c>
      <c r="C47" s="92">
        <v>1301</v>
      </c>
      <c r="D47" s="92">
        <v>1174</v>
      </c>
    </row>
    <row r="48" spans="1:4" s="31" customFormat="1" ht="15" customHeight="1">
      <c r="A48" s="20" t="s">
        <v>80</v>
      </c>
      <c r="B48" s="22">
        <v>22</v>
      </c>
      <c r="C48" s="92">
        <v>836</v>
      </c>
      <c r="D48" s="92">
        <v>938</v>
      </c>
    </row>
    <row r="49" spans="1:4" s="31" customFormat="1" ht="21.75" customHeight="1">
      <c r="A49" s="20" t="s">
        <v>63</v>
      </c>
      <c r="B49" s="37">
        <v>27</v>
      </c>
      <c r="C49" s="92">
        <v>137</v>
      </c>
      <c r="D49" s="92">
        <v>179</v>
      </c>
    </row>
    <row r="50" spans="1:4" s="31" customFormat="1" ht="15" customHeight="1">
      <c r="A50" s="20" t="s">
        <v>64</v>
      </c>
      <c r="B50" s="37">
        <v>29</v>
      </c>
      <c r="C50" s="92">
        <v>60</v>
      </c>
      <c r="D50" s="92">
        <v>48</v>
      </c>
    </row>
    <row r="51" spans="1:4" s="31" customFormat="1" ht="17.25" customHeight="1">
      <c r="A51" s="91" t="s">
        <v>108</v>
      </c>
      <c r="B51" s="22">
        <v>25</v>
      </c>
      <c r="C51" s="146">
        <v>38</v>
      </c>
      <c r="D51" s="146">
        <v>46</v>
      </c>
    </row>
    <row r="52" spans="1:4" s="31" customFormat="1" ht="13.5" customHeight="1">
      <c r="A52" s="20" t="s">
        <v>62</v>
      </c>
      <c r="B52" s="37">
        <v>28</v>
      </c>
      <c r="C52" s="92">
        <v>33</v>
      </c>
      <c r="D52" s="92">
        <v>61</v>
      </c>
    </row>
    <row r="53" spans="1:4" s="31" customFormat="1" ht="1.5" customHeight="1" hidden="1">
      <c r="A53" s="20" t="s">
        <v>53</v>
      </c>
      <c r="B53" s="37">
        <v>22</v>
      </c>
      <c r="C53" s="92"/>
      <c r="D53" s="92"/>
    </row>
    <row r="54" spans="1:4" ht="12.75">
      <c r="A54" s="90"/>
      <c r="B54" s="22"/>
      <c r="C54" s="90">
        <f>SUM(C47:C53)</f>
        <v>2405</v>
      </c>
      <c r="D54" s="90">
        <f>SUM(D47:D53)</f>
        <v>2446</v>
      </c>
    </row>
    <row r="55" spans="1:4" ht="12.75">
      <c r="A55" s="90"/>
      <c r="B55" s="22"/>
      <c r="C55" s="90">
        <f>C54+C44</f>
        <v>2786</v>
      </c>
      <c r="D55" s="90">
        <f>D54+D44</f>
        <v>2996</v>
      </c>
    </row>
    <row r="56" spans="1:4" s="31" customFormat="1" ht="20.25" customHeight="1">
      <c r="A56" s="90" t="s">
        <v>110</v>
      </c>
      <c r="B56" s="37"/>
      <c r="C56" s="145">
        <f>SUM(C37+C44+C54)</f>
        <v>7769</v>
      </c>
      <c r="D56" s="145">
        <f>SUM(D37+D44+D54)</f>
        <v>8189</v>
      </c>
    </row>
    <row r="57" spans="1:4" ht="12.75">
      <c r="A57" s="50"/>
      <c r="B57" s="50"/>
      <c r="C57" s="50"/>
      <c r="D57" s="50"/>
    </row>
    <row r="58" s="52" customFormat="1" ht="12.75">
      <c r="A58" s="158" t="s">
        <v>147</v>
      </c>
    </row>
    <row r="59" spans="1:12" s="54" customFormat="1" ht="12.75">
      <c r="A59" s="54" t="s">
        <v>151</v>
      </c>
      <c r="H59" s="55"/>
      <c r="I59" s="55"/>
      <c r="J59" s="55"/>
      <c r="K59" s="55"/>
      <c r="L59" s="55"/>
    </row>
    <row r="60" spans="1:12" s="33" customFormat="1" ht="12.75">
      <c r="A60" s="54" t="s">
        <v>158</v>
      </c>
      <c r="B60" s="54"/>
      <c r="C60" s="54"/>
      <c r="D60" s="54"/>
      <c r="E60" s="54"/>
      <c r="F60" s="54"/>
      <c r="G60" s="54"/>
      <c r="H60" s="55"/>
      <c r="I60" s="55"/>
      <c r="J60" s="55"/>
      <c r="K60" s="55"/>
      <c r="L60" s="55"/>
    </row>
    <row r="61" spans="1:12" ht="12.75">
      <c r="A61" s="54"/>
      <c r="B61" s="54"/>
      <c r="C61" s="54"/>
      <c r="D61" s="54"/>
      <c r="E61" s="54"/>
      <c r="F61" s="54"/>
      <c r="G61" s="54"/>
      <c r="H61" s="55"/>
      <c r="I61" s="55"/>
      <c r="J61" s="55"/>
      <c r="K61" s="55"/>
      <c r="L61" s="55"/>
    </row>
    <row r="62" spans="1:12" ht="12.75">
      <c r="A62" s="54"/>
      <c r="B62" s="54"/>
      <c r="C62" s="54"/>
      <c r="D62" s="52"/>
      <c r="E62" s="160"/>
      <c r="F62" s="160"/>
      <c r="G62" s="160"/>
      <c r="H62" s="54"/>
      <c r="I62" s="54"/>
      <c r="J62" s="54"/>
      <c r="K62" s="54"/>
      <c r="L62" s="53"/>
    </row>
    <row r="63" spans="8:12" ht="12.75">
      <c r="H63" s="131"/>
      <c r="I63" s="131"/>
      <c r="J63" s="131"/>
      <c r="K63" s="131"/>
      <c r="L63" s="53"/>
    </row>
    <row r="64" spans="1:12" ht="12.75">
      <c r="A64" s="165" t="s">
        <v>118</v>
      </c>
      <c r="B64" s="165"/>
      <c r="C64" s="165"/>
      <c r="D64" s="87" t="s">
        <v>78</v>
      </c>
      <c r="E64" s="86"/>
      <c r="F64" s="86"/>
      <c r="G64" s="86"/>
      <c r="H64" s="132"/>
      <c r="I64" s="132"/>
      <c r="J64" s="132"/>
      <c r="K64" s="132"/>
      <c r="L64" s="53"/>
    </row>
    <row r="65" spans="1:12" ht="12.75">
      <c r="A65" s="161" t="s">
        <v>72</v>
      </c>
      <c r="B65" s="86"/>
      <c r="C65" s="86"/>
      <c r="D65" s="98" t="s">
        <v>76</v>
      </c>
      <c r="E65" s="86"/>
      <c r="F65" s="86"/>
      <c r="G65" s="86"/>
      <c r="H65" s="132"/>
      <c r="I65" s="132"/>
      <c r="J65" s="132"/>
      <c r="K65" s="132"/>
      <c r="L65" s="53"/>
    </row>
    <row r="66" spans="1:12" ht="12.75">
      <c r="A66" s="86"/>
      <c r="B66" s="86"/>
      <c r="C66" s="86"/>
      <c r="D66" s="86"/>
      <c r="E66" s="86"/>
      <c r="F66" s="86"/>
      <c r="G66" s="86"/>
      <c r="H66" s="71"/>
      <c r="I66" s="71"/>
      <c r="J66" s="71"/>
      <c r="K66" s="71"/>
      <c r="L66"/>
    </row>
    <row r="67" spans="1:12" ht="12.75">
      <c r="A67" s="86"/>
      <c r="B67" s="86"/>
      <c r="C67" s="86" t="s">
        <v>148</v>
      </c>
      <c r="D67" s="86"/>
      <c r="E67" s="86"/>
      <c r="F67" s="86"/>
      <c r="G67" s="86"/>
      <c r="H67" s="71"/>
      <c r="I67" s="71"/>
      <c r="J67" s="71"/>
      <c r="K67" s="71"/>
      <c r="L67"/>
    </row>
    <row r="68" spans="1:12" ht="12.75">
      <c r="A68" s="86"/>
      <c r="B68" s="99" t="s">
        <v>159</v>
      </c>
      <c r="C68" s="86"/>
      <c r="D68" s="99"/>
      <c r="E68" s="86"/>
      <c r="F68" s="86"/>
      <c r="G68" s="86"/>
      <c r="H68" s="71"/>
      <c r="I68" s="71"/>
      <c r="J68" s="71"/>
      <c r="K68" s="71"/>
      <c r="L68"/>
    </row>
    <row r="69" spans="1:7" ht="12.75">
      <c r="A69" s="86"/>
      <c r="B69" s="86"/>
      <c r="C69" s="86"/>
      <c r="D69" s="99"/>
      <c r="E69" s="86"/>
      <c r="F69" s="86"/>
      <c r="G69" s="86"/>
    </row>
    <row r="75" ht="12.75">
      <c r="A75" s="32"/>
    </row>
  </sheetData>
  <sheetProtection/>
  <mergeCells count="4">
    <mergeCell ref="A1:D2"/>
    <mergeCell ref="A3:D3"/>
    <mergeCell ref="A4:D4"/>
    <mergeCell ref="A64:C64"/>
  </mergeCells>
  <printOptions horizontalCentered="1" verticalCentered="1"/>
  <pageMargins left="0.7480314960629921" right="0.35433070866141736" top="0.35433070866141736" bottom="0.1968503937007874" header="0.2755905511811024" footer="0.31496062992125984"/>
  <pageSetup horizontalDpi="240" verticalDpi="240" orientation="portrait" scale="80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22">
      <selection activeCell="A51" sqref="A51"/>
    </sheetView>
  </sheetViews>
  <sheetFormatPr defaultColWidth="9.140625" defaultRowHeight="12.75"/>
  <cols>
    <col min="1" max="1" width="43.140625" style="0" customWidth="1"/>
    <col min="2" max="2" width="9.140625" style="0" customWidth="1"/>
    <col min="3" max="3" width="19.00390625" style="0" customWidth="1"/>
    <col min="4" max="4" width="19.28125" style="0" customWidth="1"/>
    <col min="5" max="9" width="0" style="0" hidden="1" customWidth="1"/>
  </cols>
  <sheetData>
    <row r="1" spans="1:4" ht="12.75">
      <c r="A1" s="163" t="s">
        <v>128</v>
      </c>
      <c r="B1" s="163"/>
      <c r="C1" s="163"/>
      <c r="D1" s="163"/>
    </row>
    <row r="2" spans="1:4" ht="12.75">
      <c r="A2" s="163"/>
      <c r="B2" s="163"/>
      <c r="C2" s="163"/>
      <c r="D2" s="163"/>
    </row>
    <row r="3" spans="1:4" ht="12.75">
      <c r="A3" s="163" t="s">
        <v>92</v>
      </c>
      <c r="B3" s="163"/>
      <c r="C3" s="163"/>
      <c r="D3" s="163"/>
    </row>
    <row r="4" spans="1:4" ht="12.75">
      <c r="A4" s="164" t="s">
        <v>137</v>
      </c>
      <c r="B4" s="164"/>
      <c r="C4" s="164"/>
      <c r="D4" s="164"/>
    </row>
    <row r="6" ht="12.75">
      <c r="D6" s="159" t="s">
        <v>143</v>
      </c>
    </row>
    <row r="7" spans="1:4" ht="12.75">
      <c r="A7" s="9" t="s">
        <v>21</v>
      </c>
      <c r="B7" s="9" t="s">
        <v>65</v>
      </c>
      <c r="C7" s="9" t="s">
        <v>140</v>
      </c>
      <c r="D7" s="9" t="s">
        <v>140</v>
      </c>
    </row>
    <row r="8" spans="1:4" ht="12.75">
      <c r="A8" s="10"/>
      <c r="B8" s="10" t="s">
        <v>66</v>
      </c>
      <c r="C8" s="10" t="s">
        <v>138</v>
      </c>
      <c r="D8" s="10" t="s">
        <v>138</v>
      </c>
    </row>
    <row r="9" spans="1:4" ht="12.75">
      <c r="A9" s="10"/>
      <c r="B9" s="10"/>
      <c r="C9" s="10" t="s">
        <v>141</v>
      </c>
      <c r="D9" s="10" t="s">
        <v>139</v>
      </c>
    </row>
    <row r="10" spans="1:4" ht="12.75">
      <c r="A10" s="11"/>
      <c r="B10" s="11"/>
      <c r="C10" s="11" t="s">
        <v>1</v>
      </c>
      <c r="D10" s="11" t="s">
        <v>1</v>
      </c>
    </row>
    <row r="11" spans="1:5" ht="15" customHeight="1">
      <c r="A11" s="72" t="s">
        <v>111</v>
      </c>
      <c r="B11" s="138">
        <v>3</v>
      </c>
      <c r="C11" s="94">
        <v>6120</v>
      </c>
      <c r="D11" s="94">
        <v>8324</v>
      </c>
      <c r="E11" s="55"/>
    </row>
    <row r="12" spans="1:4" ht="15" customHeight="1">
      <c r="A12" s="5" t="s">
        <v>28</v>
      </c>
      <c r="B12" s="139">
        <v>22</v>
      </c>
      <c r="C12" s="38">
        <v>237</v>
      </c>
      <c r="D12" s="38">
        <v>246</v>
      </c>
    </row>
    <row r="13" spans="1:4" ht="15" customHeight="1">
      <c r="A13" s="17" t="s">
        <v>27</v>
      </c>
      <c r="B13" s="139"/>
      <c r="C13" s="39">
        <f>SUM(C11:C12)</f>
        <v>6357</v>
      </c>
      <c r="D13" s="39">
        <f>SUM(D11:D12)</f>
        <v>8570</v>
      </c>
    </row>
    <row r="14" spans="1:4" ht="15" customHeight="1">
      <c r="A14" s="4" t="s">
        <v>31</v>
      </c>
      <c r="B14" s="133" t="s">
        <v>144</v>
      </c>
      <c r="C14" s="73">
        <v>5843</v>
      </c>
      <c r="D14" s="73">
        <v>6939</v>
      </c>
    </row>
    <row r="15" spans="1:4" ht="15" customHeight="1">
      <c r="A15" s="1" t="s">
        <v>135</v>
      </c>
      <c r="B15" s="134"/>
      <c r="C15" s="29">
        <f>C11-C14+C12</f>
        <v>514</v>
      </c>
      <c r="D15" s="29">
        <f>D11-D14+D12</f>
        <v>1631</v>
      </c>
    </row>
    <row r="16" spans="1:4" ht="15" customHeight="1">
      <c r="A16" s="20" t="s">
        <v>95</v>
      </c>
      <c r="B16" s="134">
        <v>6</v>
      </c>
      <c r="C16" s="21">
        <v>198</v>
      </c>
      <c r="D16" s="21">
        <v>151</v>
      </c>
    </row>
    <row r="17" spans="1:7" ht="15" customHeight="1">
      <c r="A17" s="95" t="s">
        <v>96</v>
      </c>
      <c r="B17" s="133" t="s">
        <v>145</v>
      </c>
      <c r="C17" s="128">
        <f>573+44</f>
        <v>617</v>
      </c>
      <c r="D17" s="128">
        <v>885</v>
      </c>
      <c r="G17" s="55" t="s">
        <v>116</v>
      </c>
    </row>
    <row r="18" spans="1:8" ht="15" customHeight="1">
      <c r="A18" s="95" t="s">
        <v>120</v>
      </c>
      <c r="B18" s="140">
        <v>4</v>
      </c>
      <c r="C18" s="129">
        <v>514</v>
      </c>
      <c r="D18" s="129">
        <v>-211</v>
      </c>
      <c r="E18" s="75" t="s">
        <v>114</v>
      </c>
      <c r="G18" s="79">
        <v>-212</v>
      </c>
      <c r="H18" s="79">
        <v>171</v>
      </c>
    </row>
    <row r="19" spans="1:8" ht="15" customHeight="1">
      <c r="A19" s="90" t="s">
        <v>155</v>
      </c>
      <c r="B19" s="135"/>
      <c r="C19" s="124">
        <f>C15+C18-C16-C17</f>
        <v>213</v>
      </c>
      <c r="D19" s="124">
        <f>D15+D18-D16-D17</f>
        <v>384</v>
      </c>
      <c r="E19" s="77"/>
      <c r="F19" s="77"/>
      <c r="G19" s="80">
        <v>374</v>
      </c>
      <c r="H19" s="80">
        <v>690</v>
      </c>
    </row>
    <row r="20" spans="1:8" ht="15" customHeight="1">
      <c r="A20" s="2" t="s">
        <v>122</v>
      </c>
      <c r="B20" s="141">
        <v>10</v>
      </c>
      <c r="C20" s="21">
        <v>7</v>
      </c>
      <c r="D20" s="2">
        <v>3</v>
      </c>
      <c r="E20" s="55" t="s">
        <v>115</v>
      </c>
      <c r="G20" s="75"/>
      <c r="H20" s="75"/>
    </row>
    <row r="21" spans="1:8" ht="15" customHeight="1">
      <c r="A21" s="2" t="s">
        <v>123</v>
      </c>
      <c r="B21" s="133">
        <v>11</v>
      </c>
      <c r="C21" s="21">
        <v>-81</v>
      </c>
      <c r="D21" s="21">
        <v>-184</v>
      </c>
      <c r="E21" s="55"/>
      <c r="G21" s="75"/>
      <c r="H21" s="75"/>
    </row>
    <row r="22" spans="1:8" ht="15" customHeight="1">
      <c r="A22" s="17" t="s">
        <v>121</v>
      </c>
      <c r="B22" s="142"/>
      <c r="C22" s="29">
        <f>+C21+C20</f>
        <v>-74</v>
      </c>
      <c r="D22" s="29">
        <f>+D21+D20</f>
        <v>-181</v>
      </c>
      <c r="E22" s="55"/>
      <c r="G22" s="75"/>
      <c r="H22" s="75"/>
    </row>
    <row r="23" spans="1:8" ht="15" customHeight="1" hidden="1">
      <c r="A23" s="20" t="s">
        <v>32</v>
      </c>
      <c r="B23" s="134"/>
      <c r="C23" s="21"/>
      <c r="D23" s="21"/>
      <c r="G23" s="75"/>
      <c r="H23" s="75"/>
    </row>
    <row r="24" spans="1:8" ht="15" customHeight="1" hidden="1">
      <c r="A24" s="2" t="s">
        <v>33</v>
      </c>
      <c r="B24" s="134"/>
      <c r="C24" s="29"/>
      <c r="D24" s="29"/>
      <c r="G24" s="75"/>
      <c r="H24" s="75"/>
    </row>
    <row r="25" spans="1:8" ht="15" customHeight="1" hidden="1">
      <c r="A25" s="2" t="s">
        <v>34</v>
      </c>
      <c r="B25" s="134"/>
      <c r="C25" s="29"/>
      <c r="D25" s="29"/>
      <c r="G25" s="75"/>
      <c r="H25" s="75"/>
    </row>
    <row r="26" spans="1:8" ht="15" customHeight="1">
      <c r="A26" s="2" t="s">
        <v>156</v>
      </c>
      <c r="B26" s="134">
        <v>8</v>
      </c>
      <c r="C26" s="29">
        <v>-309</v>
      </c>
      <c r="D26" s="176">
        <v>-55</v>
      </c>
      <c r="G26" s="75"/>
      <c r="H26" s="75"/>
    </row>
    <row r="27" spans="1:8" ht="15" customHeight="1">
      <c r="A27" s="90" t="s">
        <v>157</v>
      </c>
      <c r="B27" s="134"/>
      <c r="C27" s="29">
        <f>+C19+C20+C21+C26</f>
        <v>-170</v>
      </c>
      <c r="D27" s="29">
        <f>+D19+D20+D21+D26</f>
        <v>148</v>
      </c>
      <c r="G27" s="75"/>
      <c r="H27" s="75"/>
    </row>
    <row r="28" spans="1:8" ht="15.75" customHeight="1">
      <c r="A28" s="92" t="s">
        <v>35</v>
      </c>
      <c r="B28" s="143" t="s">
        <v>146</v>
      </c>
      <c r="C28" s="40">
        <v>40</v>
      </c>
      <c r="D28" s="40">
        <v>30</v>
      </c>
      <c r="E28" s="78"/>
      <c r="G28" s="75"/>
      <c r="H28" s="75"/>
    </row>
    <row r="29" spans="1:8" ht="11.25" customHeight="1" hidden="1">
      <c r="A29" s="85"/>
      <c r="B29" s="136"/>
      <c r="C29" s="29">
        <f>C27-C28</f>
        <v>-210</v>
      </c>
      <c r="D29" s="29">
        <f>D27-D28</f>
        <v>118</v>
      </c>
      <c r="G29" s="75"/>
      <c r="H29" s="75"/>
    </row>
    <row r="30" spans="1:8" ht="13.5" customHeight="1" hidden="1">
      <c r="A30" s="17" t="s">
        <v>36</v>
      </c>
      <c r="B30" s="134"/>
      <c r="C30" s="29"/>
      <c r="D30" s="29"/>
      <c r="G30" s="75"/>
      <c r="H30" s="75"/>
    </row>
    <row r="31" spans="1:8" ht="15" customHeight="1">
      <c r="A31" s="17" t="s">
        <v>130</v>
      </c>
      <c r="B31" s="134"/>
      <c r="C31" s="29">
        <f>C29</f>
        <v>-210</v>
      </c>
      <c r="D31" s="29">
        <f>D29</f>
        <v>118</v>
      </c>
      <c r="G31" s="75"/>
      <c r="H31" s="75"/>
    </row>
    <row r="32" spans="1:4" ht="15" customHeight="1">
      <c r="A32" s="23"/>
      <c r="B32" s="137"/>
      <c r="C32" s="29"/>
      <c r="D32" s="29"/>
    </row>
    <row r="33" spans="1:4" ht="15" customHeight="1">
      <c r="A33" s="1" t="s">
        <v>37</v>
      </c>
      <c r="B33" s="134"/>
      <c r="C33" s="21"/>
      <c r="D33" s="21"/>
    </row>
    <row r="34" spans="1:4" ht="15" customHeight="1" hidden="1">
      <c r="A34" s="6" t="s">
        <v>124</v>
      </c>
      <c r="B34" s="137"/>
      <c r="C34" s="21"/>
      <c r="D34" s="21"/>
    </row>
    <row r="35" spans="1:4" ht="15" customHeight="1" hidden="1">
      <c r="A35" s="20" t="s">
        <v>38</v>
      </c>
      <c r="B35" s="134"/>
      <c r="C35" s="40"/>
      <c r="D35" s="40"/>
    </row>
    <row r="36" spans="1:4" ht="15" customHeight="1" hidden="1">
      <c r="A36" s="6" t="s">
        <v>40</v>
      </c>
      <c r="B36" s="137"/>
      <c r="C36" s="21"/>
      <c r="D36" s="21"/>
    </row>
    <row r="37" spans="1:4" ht="15" customHeight="1" hidden="1">
      <c r="A37" s="20" t="s">
        <v>39</v>
      </c>
      <c r="B37" s="134"/>
      <c r="C37" s="40"/>
      <c r="D37" s="40"/>
    </row>
    <row r="38" spans="1:4" ht="15" customHeight="1" hidden="1">
      <c r="A38" s="20" t="s">
        <v>41</v>
      </c>
      <c r="B38" s="137"/>
      <c r="C38" s="21"/>
      <c r="D38" s="21"/>
    </row>
    <row r="39" spans="1:6" ht="15" customHeight="1" hidden="1">
      <c r="A39" s="83" t="s">
        <v>124</v>
      </c>
      <c r="B39" s="144"/>
      <c r="C39" s="84"/>
      <c r="D39" s="84"/>
      <c r="E39" s="82"/>
      <c r="F39" s="55" t="s">
        <v>112</v>
      </c>
    </row>
    <row r="40" spans="1:6" ht="31.5" customHeight="1" hidden="1">
      <c r="A40" s="96" t="s">
        <v>125</v>
      </c>
      <c r="B40" s="16"/>
      <c r="C40" s="21"/>
      <c r="D40" s="97"/>
      <c r="F40" s="55" t="s">
        <v>113</v>
      </c>
    </row>
    <row r="41" spans="1:4" ht="15" customHeight="1" hidden="1">
      <c r="A41" s="20"/>
      <c r="B41" s="22"/>
      <c r="C41" s="40"/>
      <c r="D41" s="40"/>
    </row>
    <row r="42" spans="1:4" ht="15" customHeight="1" hidden="1">
      <c r="A42" s="2"/>
      <c r="B42" s="2"/>
      <c r="C42" s="41"/>
      <c r="D42" s="41"/>
    </row>
    <row r="43" spans="1:4" ht="15" customHeight="1" hidden="1">
      <c r="A43" s="2"/>
      <c r="B43" s="2"/>
      <c r="C43" s="41"/>
      <c r="D43" s="41"/>
    </row>
    <row r="44" spans="1:4" ht="15" customHeight="1" hidden="1">
      <c r="A44" s="2"/>
      <c r="B44" s="2"/>
      <c r="C44" s="41"/>
      <c r="D44" s="41"/>
    </row>
    <row r="45" spans="1:4" ht="15" customHeight="1" hidden="1">
      <c r="A45" s="2"/>
      <c r="B45" s="2"/>
      <c r="C45" s="41"/>
      <c r="D45" s="41"/>
    </row>
    <row r="46" spans="1:4" ht="15" customHeight="1" hidden="1">
      <c r="A46" s="95"/>
      <c r="B46" s="48">
        <v>19</v>
      </c>
      <c r="C46" s="51"/>
      <c r="D46" s="51"/>
    </row>
    <row r="47" spans="1:4" ht="15" customHeight="1" hidden="1">
      <c r="A47" s="95"/>
      <c r="B47" s="17"/>
      <c r="C47" s="30"/>
      <c r="D47" s="30"/>
    </row>
    <row r="48" spans="1:5" ht="15" customHeight="1" hidden="1">
      <c r="A48" s="81"/>
      <c r="B48" s="17"/>
      <c r="C48" s="76"/>
      <c r="D48" s="76"/>
      <c r="E48" s="74"/>
    </row>
    <row r="49" spans="1:4" ht="15" customHeight="1" hidden="1">
      <c r="A49" s="81"/>
      <c r="B49" s="17"/>
      <c r="C49" s="30"/>
      <c r="D49" s="30"/>
    </row>
    <row r="50" spans="1:4" ht="15" customHeight="1">
      <c r="A50" s="17" t="s">
        <v>117</v>
      </c>
      <c r="B50" s="17"/>
      <c r="C50" s="42">
        <f>+C31</f>
        <v>-210</v>
      </c>
      <c r="D50" s="42">
        <f>+D31</f>
        <v>118</v>
      </c>
    </row>
    <row r="51" spans="1:4" ht="15" customHeight="1">
      <c r="A51" s="27" t="s">
        <v>67</v>
      </c>
      <c r="B51" s="17"/>
      <c r="C51" s="130"/>
      <c r="D51" s="49">
        <v>0.03</v>
      </c>
    </row>
    <row r="52" spans="1:4" ht="12.75" hidden="1">
      <c r="A52" s="26"/>
      <c r="B52" s="26"/>
      <c r="C52" s="43"/>
      <c r="D52" s="43"/>
    </row>
    <row r="53" spans="1:4" ht="12.75" hidden="1">
      <c r="A53" s="26" t="s">
        <v>42</v>
      </c>
      <c r="B53" s="26"/>
      <c r="C53" s="43"/>
      <c r="D53" s="43"/>
    </row>
    <row r="54" spans="1:4" ht="9.75" customHeight="1" hidden="1">
      <c r="A54" s="26"/>
      <c r="B54" s="26"/>
      <c r="C54" s="43"/>
      <c r="D54" s="43"/>
    </row>
    <row r="55" spans="1:4" s="55" customFormat="1" ht="12.75" hidden="1">
      <c r="A55" s="20" t="s">
        <v>127</v>
      </c>
      <c r="B55" s="28"/>
      <c r="C55" s="47">
        <v>118</v>
      </c>
      <c r="D55" s="47">
        <v>515</v>
      </c>
    </row>
    <row r="56" spans="1:4" s="55" customFormat="1" ht="12.75" hidden="1">
      <c r="A56" s="20" t="s">
        <v>43</v>
      </c>
      <c r="B56" s="20"/>
      <c r="C56" s="63">
        <v>117</v>
      </c>
      <c r="D56" s="46">
        <v>510</v>
      </c>
    </row>
    <row r="57" spans="1:4" s="55" customFormat="1" ht="12.75" hidden="1">
      <c r="A57" s="20" t="s">
        <v>44</v>
      </c>
      <c r="B57" s="20"/>
      <c r="C57" s="64">
        <v>1</v>
      </c>
      <c r="D57" s="45">
        <v>5</v>
      </c>
    </row>
    <row r="58" spans="1:4" s="55" customFormat="1" ht="12.75" hidden="1">
      <c r="A58" s="17" t="s">
        <v>45</v>
      </c>
      <c r="B58" s="17"/>
      <c r="C58" s="65">
        <f>C56+C57</f>
        <v>118</v>
      </c>
      <c r="D58" s="30">
        <f>D56+D57</f>
        <v>515</v>
      </c>
    </row>
    <row r="59" spans="1:4" s="55" customFormat="1" ht="12.75" hidden="1">
      <c r="A59" s="17"/>
      <c r="B59" s="17"/>
      <c r="C59" s="65"/>
      <c r="D59" s="30"/>
    </row>
    <row r="60" spans="1:4" s="55" customFormat="1" ht="12.75" hidden="1">
      <c r="A60" s="20" t="s">
        <v>46</v>
      </c>
      <c r="B60" s="20"/>
      <c r="C60" s="64"/>
      <c r="D60" s="45"/>
    </row>
    <row r="61" spans="1:4" s="55" customFormat="1" ht="12.75" hidden="1">
      <c r="A61" s="20" t="s">
        <v>43</v>
      </c>
      <c r="B61" s="20"/>
      <c r="C61" s="66">
        <v>117</v>
      </c>
      <c r="D61" s="44">
        <v>510</v>
      </c>
    </row>
    <row r="62" spans="1:4" s="55" customFormat="1" ht="12.75" hidden="1">
      <c r="A62" s="20" t="s">
        <v>44</v>
      </c>
      <c r="B62" s="20"/>
      <c r="C62" s="66">
        <v>1</v>
      </c>
      <c r="D62" s="44">
        <v>5</v>
      </c>
    </row>
    <row r="63" spans="1:4" s="55" customFormat="1" ht="12.75" hidden="1">
      <c r="A63" s="17" t="s">
        <v>47</v>
      </c>
      <c r="B63" s="17"/>
      <c r="C63" s="67">
        <f>C61+C62</f>
        <v>118</v>
      </c>
      <c r="D63" s="42">
        <f>D61+D62</f>
        <v>515</v>
      </c>
    </row>
    <row r="64" spans="1:4" s="55" customFormat="1" ht="12.75">
      <c r="A64" s="26"/>
      <c r="B64" s="26"/>
      <c r="C64" s="68"/>
      <c r="D64" s="69"/>
    </row>
    <row r="65" spans="1:7" s="53" customFormat="1" ht="12.75">
      <c r="A65" s="158" t="s">
        <v>147</v>
      </c>
      <c r="B65" s="52"/>
      <c r="C65" s="52"/>
      <c r="D65" s="52"/>
      <c r="E65" s="52"/>
      <c r="F65" s="52"/>
      <c r="G65" s="52"/>
    </row>
    <row r="66" spans="1:7" s="53" customFormat="1" ht="12.75">
      <c r="A66" s="54" t="s">
        <v>152</v>
      </c>
      <c r="B66" s="54"/>
      <c r="C66" s="54"/>
      <c r="D66" s="54"/>
      <c r="E66" s="54"/>
      <c r="F66" s="54"/>
      <c r="G66" s="54"/>
    </row>
    <row r="67" spans="1:7" s="53" customFormat="1" ht="12.75">
      <c r="A67" s="54" t="s">
        <v>158</v>
      </c>
      <c r="B67" s="54"/>
      <c r="C67" s="54"/>
      <c r="D67" s="54"/>
      <c r="E67" s="54"/>
      <c r="F67" s="54"/>
      <c r="G67" s="54"/>
    </row>
    <row r="68" spans="1:7" s="53" customFormat="1" ht="12.75">
      <c r="A68" s="54"/>
      <c r="B68" s="54"/>
      <c r="C68" s="54"/>
      <c r="D68" s="54"/>
      <c r="E68" s="54"/>
      <c r="F68" s="54"/>
      <c r="G68" s="54"/>
    </row>
    <row r="69" spans="1:11" s="53" customFormat="1" ht="12.75">
      <c r="A69" s="54"/>
      <c r="B69" s="54"/>
      <c r="C69" s="54"/>
      <c r="D69" s="52"/>
      <c r="E69" s="160"/>
      <c r="F69" s="160"/>
      <c r="G69" s="160"/>
      <c r="H69" s="54"/>
      <c r="I69" s="54"/>
      <c r="J69" s="54"/>
      <c r="K69" s="54"/>
    </row>
    <row r="70" spans="1:11" s="53" customFormat="1" ht="12.75">
      <c r="A70" s="24"/>
      <c r="B70" s="24"/>
      <c r="C70" s="24"/>
      <c r="D70" s="24"/>
      <c r="E70" s="24"/>
      <c r="F70" s="24"/>
      <c r="G70" s="24"/>
      <c r="H70" s="131"/>
      <c r="I70" s="131"/>
      <c r="J70" s="131"/>
      <c r="K70" s="131"/>
    </row>
    <row r="71" spans="1:11" s="53" customFormat="1" ht="12.75">
      <c r="A71" s="165" t="s">
        <v>118</v>
      </c>
      <c r="B71" s="165"/>
      <c r="C71" s="165"/>
      <c r="D71" s="87" t="s">
        <v>78</v>
      </c>
      <c r="E71" s="86"/>
      <c r="F71" s="86"/>
      <c r="G71" s="86"/>
      <c r="H71" s="132"/>
      <c r="I71" s="132"/>
      <c r="J71" s="132"/>
      <c r="K71" s="132"/>
    </row>
    <row r="72" spans="1:11" s="53" customFormat="1" ht="12.75">
      <c r="A72" s="161" t="s">
        <v>72</v>
      </c>
      <c r="B72" s="86"/>
      <c r="C72" s="86"/>
      <c r="D72" s="98" t="s">
        <v>76</v>
      </c>
      <c r="E72" s="86"/>
      <c r="F72" s="86"/>
      <c r="G72" s="86"/>
      <c r="H72" s="132"/>
      <c r="I72" s="132"/>
      <c r="J72" s="132"/>
      <c r="K72" s="132"/>
    </row>
    <row r="73" spans="1:11" ht="12.75">
      <c r="A73" s="86"/>
      <c r="B73" s="86"/>
      <c r="C73" s="86"/>
      <c r="D73" s="86"/>
      <c r="E73" s="86"/>
      <c r="F73" s="86"/>
      <c r="G73" s="86"/>
      <c r="H73" s="71"/>
      <c r="I73" s="71"/>
      <c r="J73" s="71"/>
      <c r="K73" s="71"/>
    </row>
    <row r="74" spans="1:11" ht="12.75">
      <c r="A74" s="86"/>
      <c r="B74" s="86"/>
      <c r="C74" s="86" t="s">
        <v>148</v>
      </c>
      <c r="D74" s="86"/>
      <c r="E74" s="86"/>
      <c r="F74" s="86"/>
      <c r="G74" s="86"/>
      <c r="H74" s="71"/>
      <c r="I74" s="71"/>
      <c r="J74" s="71"/>
      <c r="K74" s="71"/>
    </row>
    <row r="75" spans="1:11" ht="12.75">
      <c r="A75" s="71"/>
      <c r="B75" s="99" t="s">
        <v>159</v>
      </c>
      <c r="C75" s="71"/>
      <c r="D75" s="71"/>
      <c r="E75" s="71"/>
      <c r="F75" s="71"/>
      <c r="G75" s="71"/>
      <c r="H75" s="71"/>
      <c r="I75" s="71"/>
      <c r="J75" s="71"/>
      <c r="K75" s="71"/>
    </row>
    <row r="76" spans="1:11" ht="12.7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</row>
    <row r="77" spans="1:11" ht="12.7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</row>
    <row r="78" spans="1:11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</sheetData>
  <sheetProtection/>
  <mergeCells count="4">
    <mergeCell ref="A3:D3"/>
    <mergeCell ref="A71:C71"/>
    <mergeCell ref="A1:D2"/>
    <mergeCell ref="A4:D4"/>
  </mergeCells>
  <printOptions horizontalCentered="1" verticalCentered="1"/>
  <pageMargins left="0.7480314960629921" right="0.15748031496062992" top="0.1968503937007874" bottom="0.1968503937007874" header="0.5118110236220472" footer="0.5118110236220472"/>
  <pageSetup horizontalDpi="240" verticalDpi="240" orientation="portrait" scale="90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40">
      <selection activeCell="B54" sqref="B54"/>
    </sheetView>
  </sheetViews>
  <sheetFormatPr defaultColWidth="9.140625" defaultRowHeight="12.75"/>
  <cols>
    <col min="1" max="1" width="58.28125" style="0" customWidth="1"/>
    <col min="2" max="2" width="16.421875" style="0" customWidth="1"/>
    <col min="3" max="3" width="18.421875" style="100" customWidth="1"/>
  </cols>
  <sheetData>
    <row r="1" spans="1:3" ht="12.75">
      <c r="A1" s="166" t="s">
        <v>88</v>
      </c>
      <c r="B1" s="166"/>
      <c r="C1" s="166"/>
    </row>
    <row r="2" spans="1:5" ht="12.75">
      <c r="A2" s="166" t="s">
        <v>70</v>
      </c>
      <c r="B2" s="166"/>
      <c r="C2" s="166"/>
      <c r="D2" s="19"/>
      <c r="E2" s="19"/>
    </row>
    <row r="3" spans="1:8" ht="12.75">
      <c r="A3" s="164" t="s">
        <v>137</v>
      </c>
      <c r="B3" s="164"/>
      <c r="C3" s="164"/>
      <c r="D3" s="101"/>
      <c r="E3" s="101"/>
      <c r="F3" s="101"/>
      <c r="G3" s="101"/>
      <c r="H3" s="101"/>
    </row>
    <row r="6" spans="1:3" ht="12.75">
      <c r="A6" s="167" t="s">
        <v>0</v>
      </c>
      <c r="B6" s="9" t="s">
        <v>140</v>
      </c>
      <c r="C6" s="9" t="s">
        <v>140</v>
      </c>
    </row>
    <row r="7" spans="1:3" ht="12.75">
      <c r="A7" s="168"/>
      <c r="B7" s="10" t="s">
        <v>138</v>
      </c>
      <c r="C7" s="10" t="s">
        <v>138</v>
      </c>
    </row>
    <row r="8" spans="1:3" ht="12.75">
      <c r="A8" s="168"/>
      <c r="B8" s="10" t="s">
        <v>141</v>
      </c>
      <c r="C8" s="10" t="s">
        <v>139</v>
      </c>
    </row>
    <row r="9" spans="1:3" ht="31.5" customHeight="1">
      <c r="A9" s="169"/>
      <c r="B9" s="11" t="s">
        <v>1</v>
      </c>
      <c r="C9" s="11" t="s">
        <v>1</v>
      </c>
    </row>
    <row r="10" spans="1:3" ht="7.5" customHeight="1">
      <c r="A10" s="70"/>
      <c r="B10" s="11"/>
      <c r="C10" s="150"/>
    </row>
    <row r="11" spans="1:3" ht="18" customHeight="1">
      <c r="A11" s="7" t="s">
        <v>3</v>
      </c>
      <c r="B11" s="3"/>
      <c r="C11" s="151"/>
    </row>
    <row r="12" spans="1:3" ht="22.5" customHeight="1">
      <c r="A12" s="2" t="s">
        <v>4</v>
      </c>
      <c r="B12" s="12">
        <v>7551</v>
      </c>
      <c r="C12" s="152">
        <v>8283</v>
      </c>
    </row>
    <row r="13" spans="1:3" ht="27" customHeight="1">
      <c r="A13" s="20" t="s">
        <v>104</v>
      </c>
      <c r="B13" s="12">
        <v>523</v>
      </c>
      <c r="C13" s="152">
        <v>-31</v>
      </c>
    </row>
    <row r="14" spans="1:3" ht="23.25" customHeight="1">
      <c r="A14" s="2" t="s">
        <v>5</v>
      </c>
      <c r="B14" s="12">
        <v>-6512</v>
      </c>
      <c r="C14" s="152">
        <v>-6564</v>
      </c>
    </row>
    <row r="15" spans="1:3" ht="18.75" customHeight="1">
      <c r="A15" s="20" t="s">
        <v>101</v>
      </c>
      <c r="B15" s="12">
        <v>-930</v>
      </c>
      <c r="C15" s="152">
        <v>-999</v>
      </c>
    </row>
    <row r="16" spans="1:3" ht="15" customHeight="1">
      <c r="A16" s="20" t="s">
        <v>102</v>
      </c>
      <c r="B16" s="12">
        <v>-14</v>
      </c>
      <c r="C16" s="152">
        <v>-5</v>
      </c>
    </row>
    <row r="17" spans="1:3" ht="19.5" customHeight="1">
      <c r="A17" s="20" t="s">
        <v>103</v>
      </c>
      <c r="B17" s="62">
        <v>-280</v>
      </c>
      <c r="C17" s="62">
        <v>-525</v>
      </c>
    </row>
    <row r="18" spans="1:3" ht="19.5" customHeight="1">
      <c r="A18" s="2" t="s">
        <v>24</v>
      </c>
      <c r="B18" s="12">
        <v>-22</v>
      </c>
      <c r="C18" s="152">
        <v>-23</v>
      </c>
    </row>
    <row r="19" spans="1:3" ht="19.5" customHeight="1">
      <c r="A19" s="2" t="s">
        <v>75</v>
      </c>
      <c r="B19" s="12">
        <v>221</v>
      </c>
      <c r="C19" s="152">
        <v>253</v>
      </c>
    </row>
    <row r="20" spans="1:3" ht="19.5" customHeight="1">
      <c r="A20" s="20" t="s">
        <v>105</v>
      </c>
      <c r="B20" s="12">
        <v>-54</v>
      </c>
      <c r="C20" s="152">
        <v>-70</v>
      </c>
    </row>
    <row r="21" spans="1:3" ht="19.5" customHeight="1">
      <c r="A21" s="2" t="s">
        <v>73</v>
      </c>
      <c r="B21" s="12">
        <v>981</v>
      </c>
      <c r="C21" s="152">
        <v>898</v>
      </c>
    </row>
    <row r="22" spans="1:3" ht="19.5" customHeight="1">
      <c r="A22" s="20" t="s">
        <v>85</v>
      </c>
      <c r="B22" s="12">
        <v>-1084</v>
      </c>
      <c r="C22" s="152">
        <v>-1159</v>
      </c>
    </row>
    <row r="23" spans="1:3" ht="15" customHeight="1">
      <c r="A23" s="1" t="s">
        <v>6</v>
      </c>
      <c r="B23" s="18">
        <f>SUM(B12:B22)</f>
        <v>380</v>
      </c>
      <c r="C23" s="153">
        <f>SUM(C12:C22)</f>
        <v>58</v>
      </c>
    </row>
    <row r="24" spans="1:3" ht="10.5" customHeight="1">
      <c r="A24" s="2"/>
      <c r="B24" s="12"/>
      <c r="C24" s="152"/>
    </row>
    <row r="25" spans="1:3" ht="15" customHeight="1">
      <c r="A25" s="7" t="s">
        <v>7</v>
      </c>
      <c r="B25" s="58"/>
      <c r="C25" s="152"/>
    </row>
    <row r="26" spans="1:3" ht="15" customHeight="1">
      <c r="A26" s="56" t="s">
        <v>83</v>
      </c>
      <c r="B26" s="58">
        <v>73</v>
      </c>
      <c r="C26" s="154">
        <v>129</v>
      </c>
    </row>
    <row r="27" spans="1:3" ht="15" customHeight="1">
      <c r="A27" s="56" t="s">
        <v>84</v>
      </c>
      <c r="B27" s="58">
        <v>-240</v>
      </c>
      <c r="C27" s="152">
        <v>-102</v>
      </c>
    </row>
    <row r="28" spans="1:3" ht="15" customHeight="1">
      <c r="A28" s="56" t="s">
        <v>82</v>
      </c>
      <c r="B28" s="58"/>
      <c r="C28" s="152">
        <v>5</v>
      </c>
    </row>
    <row r="29" spans="1:3" ht="21" customHeight="1">
      <c r="A29" s="1" t="s">
        <v>8</v>
      </c>
      <c r="B29" s="59">
        <f>SUM(B26:B28)</f>
        <v>-167</v>
      </c>
      <c r="C29" s="155">
        <f>SUM(C26:C28)</f>
        <v>32</v>
      </c>
    </row>
    <row r="30" spans="1:3" ht="12.75">
      <c r="A30" s="8"/>
      <c r="B30" s="6"/>
      <c r="C30" s="118"/>
    </row>
    <row r="31" spans="1:3" ht="15" customHeight="1">
      <c r="A31" s="7" t="s">
        <v>9</v>
      </c>
      <c r="B31" s="3"/>
      <c r="C31" s="151"/>
    </row>
    <row r="32" spans="1:3" ht="15" customHeight="1">
      <c r="A32" s="20" t="s">
        <v>106</v>
      </c>
      <c r="B32" s="12">
        <v>-57</v>
      </c>
      <c r="C32" s="152">
        <v>-83</v>
      </c>
    </row>
    <row r="33" spans="1:3" ht="12.75">
      <c r="A33" s="20" t="s">
        <v>85</v>
      </c>
      <c r="B33" s="12">
        <v>-156</v>
      </c>
      <c r="C33" s="152">
        <v>-1077</v>
      </c>
    </row>
    <row r="34" spans="1:3" ht="14.25" customHeight="1">
      <c r="A34" s="20" t="s">
        <v>136</v>
      </c>
      <c r="B34" s="12"/>
      <c r="C34" s="152"/>
    </row>
    <row r="35" spans="1:3" ht="15" customHeight="1" hidden="1">
      <c r="A35" s="2" t="s">
        <v>24</v>
      </c>
      <c r="B35" s="12"/>
      <c r="C35" s="152"/>
    </row>
    <row r="36" spans="1:3" ht="15" customHeight="1">
      <c r="A36" s="20" t="s">
        <v>79</v>
      </c>
      <c r="B36" s="57"/>
      <c r="C36" s="156">
        <v>1077</v>
      </c>
    </row>
    <row r="37" spans="1:3" ht="15" customHeight="1">
      <c r="A37" s="1" t="s">
        <v>10</v>
      </c>
      <c r="B37" s="18">
        <f>SUM(B32:B36)</f>
        <v>-213</v>
      </c>
      <c r="C37" s="153">
        <f>SUM(C32:C36)</f>
        <v>-83</v>
      </c>
    </row>
    <row r="38" spans="1:3" ht="15" customHeight="1">
      <c r="A38" s="2"/>
      <c r="B38" s="12"/>
      <c r="C38" s="157"/>
    </row>
    <row r="39" spans="1:3" ht="15" customHeight="1">
      <c r="A39" s="7" t="s">
        <v>11</v>
      </c>
      <c r="B39" s="14">
        <f>B23+B29+B37</f>
        <v>0</v>
      </c>
      <c r="C39" s="157">
        <f>C23+C29+C37</f>
        <v>7</v>
      </c>
    </row>
    <row r="40" spans="1:3" ht="15" customHeight="1">
      <c r="A40" s="1"/>
      <c r="B40" s="12"/>
      <c r="C40" s="108"/>
    </row>
    <row r="41" spans="1:3" ht="12.75">
      <c r="A41" s="4" t="s">
        <v>2</v>
      </c>
      <c r="B41" s="2">
        <v>27</v>
      </c>
      <c r="C41" s="157">
        <v>20</v>
      </c>
    </row>
    <row r="42" spans="1:3" ht="12.75">
      <c r="A42" s="7"/>
      <c r="B42" s="14"/>
      <c r="C42" s="157"/>
    </row>
    <row r="43" spans="1:3" ht="12.75">
      <c r="A43" s="7" t="s">
        <v>12</v>
      </c>
      <c r="B43" s="14">
        <f>B39+B41</f>
        <v>27</v>
      </c>
      <c r="C43" s="157">
        <f>C39+C41</f>
        <v>27</v>
      </c>
    </row>
    <row r="44" spans="1:3" ht="12.75">
      <c r="A44" s="7"/>
      <c r="B44" s="14"/>
      <c r="C44" s="157"/>
    </row>
    <row r="45" ht="12.75">
      <c r="B45" s="13"/>
    </row>
    <row r="46" spans="1:6" s="53" customFormat="1" ht="12.75">
      <c r="A46" s="158" t="s">
        <v>147</v>
      </c>
      <c r="B46" s="52"/>
      <c r="C46" s="52"/>
      <c r="D46" s="52"/>
      <c r="E46" s="52"/>
      <c r="F46" s="52"/>
    </row>
    <row r="47" spans="1:7" s="53" customFormat="1" ht="12.75">
      <c r="A47" s="54" t="s">
        <v>153</v>
      </c>
      <c r="B47" s="54"/>
      <c r="C47" s="54"/>
      <c r="D47" s="54"/>
      <c r="E47" s="54"/>
      <c r="F47" s="54"/>
      <c r="G47" s="125"/>
    </row>
    <row r="48" spans="1:7" s="53" customFormat="1" ht="12.75">
      <c r="A48" s="54" t="s">
        <v>158</v>
      </c>
      <c r="B48" s="54"/>
      <c r="C48" s="54"/>
      <c r="D48" s="54"/>
      <c r="E48" s="54"/>
      <c r="F48" s="54"/>
      <c r="G48" s="125"/>
    </row>
    <row r="49" spans="1:7" s="55" customFormat="1" ht="12.75">
      <c r="A49" s="105"/>
      <c r="B49" s="105"/>
      <c r="C49" s="105"/>
      <c r="D49" s="105"/>
      <c r="E49" s="105"/>
      <c r="F49" s="105"/>
      <c r="G49" s="125"/>
    </row>
    <row r="50" spans="1:7" s="55" customFormat="1" ht="12.75">
      <c r="A50" s="126" t="s">
        <v>119</v>
      </c>
      <c r="B50" s="127"/>
      <c r="C50" s="87" t="s">
        <v>150</v>
      </c>
      <c r="D50" s="86"/>
      <c r="E50" s="125"/>
      <c r="F50" s="125"/>
      <c r="G50" s="125"/>
    </row>
    <row r="51" spans="1:7" ht="12.75">
      <c r="A51" s="98" t="s">
        <v>72</v>
      </c>
      <c r="B51" s="127"/>
      <c r="C51" s="127" t="s">
        <v>76</v>
      </c>
      <c r="E51" s="125"/>
      <c r="F51" s="125"/>
      <c r="G51" s="125"/>
    </row>
    <row r="52" spans="1:7" ht="12.75">
      <c r="A52" s="86"/>
      <c r="B52" s="86"/>
      <c r="C52" s="86"/>
      <c r="D52" s="86"/>
      <c r="E52" s="125"/>
      <c r="F52" s="125"/>
      <c r="G52" s="100"/>
    </row>
    <row r="53" spans="1:7" ht="12.75">
      <c r="A53" s="100"/>
      <c r="B53" s="99" t="s">
        <v>149</v>
      </c>
      <c r="D53" s="86"/>
      <c r="E53" s="86"/>
      <c r="F53" s="86"/>
      <c r="G53" s="100"/>
    </row>
    <row r="54" spans="1:7" ht="12.75">
      <c r="A54" s="100"/>
      <c r="B54" s="99" t="s">
        <v>159</v>
      </c>
      <c r="D54" s="86"/>
      <c r="E54" s="86"/>
      <c r="F54" s="86"/>
      <c r="G54" s="100"/>
    </row>
    <row r="55" spans="1:6" ht="12.75">
      <c r="A55" s="100"/>
      <c r="B55" s="100"/>
      <c r="C55" s="86"/>
      <c r="D55" s="86"/>
      <c r="E55" s="86"/>
      <c r="F55" s="86"/>
    </row>
    <row r="56" spans="2:6" ht="12.75">
      <c r="B56" s="100"/>
      <c r="C56" s="86"/>
      <c r="D56" s="86"/>
      <c r="E56" s="100"/>
      <c r="F56" s="100"/>
    </row>
    <row r="57" spans="2:6" ht="12.75">
      <c r="B57" s="100"/>
      <c r="D57" s="100"/>
      <c r="E57" s="100"/>
      <c r="F57" s="100"/>
    </row>
  </sheetData>
  <sheetProtection/>
  <mergeCells count="4">
    <mergeCell ref="A1:C1"/>
    <mergeCell ref="A3:C3"/>
    <mergeCell ref="A2:C2"/>
    <mergeCell ref="A6:A9"/>
  </mergeCells>
  <printOptions horizontalCentered="1" verticalCentered="1"/>
  <pageMargins left="0.5511811023622047" right="0.15748031496062992" top="0.7874015748031497" bottom="0.5905511811023623" header="0.5118110236220472" footer="0.5118110236220472"/>
  <pageSetup horizontalDpi="240" verticalDpi="240" orientation="portrait" scale="85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7">
      <selection activeCell="G9" sqref="G9"/>
    </sheetView>
  </sheetViews>
  <sheetFormatPr defaultColWidth="9.140625" defaultRowHeight="12.75"/>
  <cols>
    <col min="1" max="1" width="37.28125" style="100" customWidth="1"/>
    <col min="2" max="3" width="15.7109375" style="100" customWidth="1"/>
    <col min="4" max="5" width="15.7109375" style="100" hidden="1" customWidth="1"/>
    <col min="6" max="6" width="15.7109375" style="100" customWidth="1"/>
    <col min="7" max="7" width="17.7109375" style="100" customWidth="1"/>
    <col min="8" max="8" width="15.7109375" style="100" customWidth="1"/>
    <col min="9" max="16384" width="9.140625" style="100" customWidth="1"/>
  </cols>
  <sheetData>
    <row r="1" spans="1:8" ht="12.75">
      <c r="A1" s="164" t="s">
        <v>90</v>
      </c>
      <c r="B1" s="164"/>
      <c r="C1" s="164"/>
      <c r="D1" s="164"/>
      <c r="E1" s="164"/>
      <c r="F1" s="164"/>
      <c r="G1" s="164"/>
      <c r="H1" s="164"/>
    </row>
    <row r="2" spans="1:8" ht="12.75">
      <c r="A2" s="164" t="s">
        <v>70</v>
      </c>
      <c r="B2" s="164"/>
      <c r="C2" s="164"/>
      <c r="D2" s="164"/>
      <c r="E2" s="164"/>
      <c r="F2" s="164"/>
      <c r="G2" s="164"/>
      <c r="H2" s="164"/>
    </row>
    <row r="3" spans="1:8" ht="12.75">
      <c r="A3" s="164" t="s">
        <v>137</v>
      </c>
      <c r="B3" s="164"/>
      <c r="C3" s="164"/>
      <c r="D3" s="164"/>
      <c r="E3" s="164"/>
      <c r="F3" s="164"/>
      <c r="G3" s="164"/>
      <c r="H3" s="164"/>
    </row>
    <row r="4" spans="2:8" ht="12.75">
      <c r="B4" s="102"/>
      <c r="C4" s="102"/>
      <c r="H4" s="102" t="s">
        <v>22</v>
      </c>
    </row>
    <row r="5" spans="2:8" ht="12.75">
      <c r="B5" s="102"/>
      <c r="C5" s="102"/>
      <c r="H5" s="102"/>
    </row>
    <row r="7" spans="1:10" ht="16.5" customHeight="1">
      <c r="A7" s="171" t="s">
        <v>23</v>
      </c>
      <c r="B7" s="171" t="s">
        <v>61</v>
      </c>
      <c r="C7" s="171" t="s">
        <v>97</v>
      </c>
      <c r="D7" s="103" t="s">
        <v>68</v>
      </c>
      <c r="E7" s="103" t="s">
        <v>69</v>
      </c>
      <c r="F7" s="171" t="s">
        <v>98</v>
      </c>
      <c r="G7" s="175" t="s">
        <v>99</v>
      </c>
      <c r="H7" s="173" t="s">
        <v>100</v>
      </c>
      <c r="J7" s="104"/>
    </row>
    <row r="8" spans="1:10" ht="27.75" customHeight="1">
      <c r="A8" s="172"/>
      <c r="B8" s="172"/>
      <c r="C8" s="172"/>
      <c r="D8" s="103"/>
      <c r="E8" s="103"/>
      <c r="F8" s="172"/>
      <c r="G8" s="175"/>
      <c r="H8" s="174"/>
      <c r="J8" s="105"/>
    </row>
    <row r="9" spans="1:8" ht="12.75">
      <c r="A9" s="90" t="s">
        <v>132</v>
      </c>
      <c r="B9" s="106">
        <v>2625</v>
      </c>
      <c r="C9" s="106">
        <v>215</v>
      </c>
      <c r="D9" s="106"/>
      <c r="E9" s="106"/>
      <c r="F9" s="106">
        <v>242</v>
      </c>
      <c r="G9" s="107">
        <v>892</v>
      </c>
      <c r="H9" s="106">
        <f aca="true" t="shared" si="0" ref="H9:H17">SUM(B9:G9)</f>
        <v>3974</v>
      </c>
    </row>
    <row r="10" spans="1:8" ht="12.75">
      <c r="A10" s="108" t="s">
        <v>48</v>
      </c>
      <c r="B10" s="109"/>
      <c r="C10" s="109"/>
      <c r="D10" s="109"/>
      <c r="E10" s="109"/>
      <c r="F10" s="109"/>
      <c r="G10" s="110"/>
      <c r="H10" s="106">
        <f t="shared" si="0"/>
        <v>0</v>
      </c>
    </row>
    <row r="11" spans="1:8" ht="12.75">
      <c r="A11" s="108" t="s">
        <v>49</v>
      </c>
      <c r="B11" s="109"/>
      <c r="C11" s="109"/>
      <c r="D11" s="109"/>
      <c r="E11" s="109"/>
      <c r="F11" s="109"/>
      <c r="G11" s="111"/>
      <c r="H11" s="106">
        <f t="shared" si="0"/>
        <v>0</v>
      </c>
    </row>
    <row r="12" spans="1:8" ht="12.75">
      <c r="A12" s="90" t="s">
        <v>50</v>
      </c>
      <c r="B12" s="109"/>
      <c r="C12" s="109"/>
      <c r="D12" s="109"/>
      <c r="E12" s="109"/>
      <c r="F12" s="109"/>
      <c r="G12" s="110"/>
      <c r="H12" s="106">
        <f t="shared" si="0"/>
        <v>0</v>
      </c>
    </row>
    <row r="13" spans="1:8" ht="12.75">
      <c r="A13" s="90" t="s">
        <v>134</v>
      </c>
      <c r="B13" s="109"/>
      <c r="C13" s="106"/>
      <c r="D13" s="109"/>
      <c r="E13" s="109"/>
      <c r="F13" s="107"/>
      <c r="G13" s="107"/>
      <c r="H13" s="106">
        <f>SUM(B13:G13)</f>
        <v>0</v>
      </c>
    </row>
    <row r="14" spans="1:8" ht="12.75">
      <c r="A14" s="108" t="s">
        <v>86</v>
      </c>
      <c r="B14" s="109"/>
      <c r="C14" s="109"/>
      <c r="D14" s="109"/>
      <c r="E14" s="109"/>
      <c r="F14" s="109">
        <v>1050</v>
      </c>
      <c r="G14" s="110"/>
      <c r="H14" s="106">
        <f t="shared" si="0"/>
        <v>1050</v>
      </c>
    </row>
    <row r="15" spans="1:8" ht="12.75">
      <c r="A15" s="92" t="s">
        <v>81</v>
      </c>
      <c r="B15" s="106"/>
      <c r="C15" s="106">
        <v>52</v>
      </c>
      <c r="D15" s="106"/>
      <c r="E15" s="106"/>
      <c r="F15" s="106"/>
      <c r="G15" s="112">
        <v>-52</v>
      </c>
      <c r="H15" s="106">
        <f t="shared" si="0"/>
        <v>0</v>
      </c>
    </row>
    <row r="16" spans="1:8" ht="12.75">
      <c r="A16" s="108" t="s">
        <v>89</v>
      </c>
      <c r="B16" s="106"/>
      <c r="C16" s="106"/>
      <c r="D16" s="106"/>
      <c r="E16" s="106"/>
      <c r="F16" s="106"/>
      <c r="G16" s="112">
        <v>118</v>
      </c>
      <c r="H16" s="106">
        <f t="shared" si="0"/>
        <v>118</v>
      </c>
    </row>
    <row r="17" spans="1:8" ht="12.75">
      <c r="A17" s="108" t="s">
        <v>54</v>
      </c>
      <c r="B17" s="106">
        <v>875</v>
      </c>
      <c r="C17" s="106">
        <v>50</v>
      </c>
      <c r="D17" s="106"/>
      <c r="E17" s="106"/>
      <c r="F17" s="113">
        <v>-34</v>
      </c>
      <c r="G17" s="112">
        <v>-840</v>
      </c>
      <c r="H17" s="106">
        <f t="shared" si="0"/>
        <v>51</v>
      </c>
    </row>
    <row r="18" spans="1:8" ht="12.75">
      <c r="A18" s="90" t="s">
        <v>131</v>
      </c>
      <c r="B18" s="114">
        <f>SUM(B9:B17)</f>
        <v>3500</v>
      </c>
      <c r="C18" s="114">
        <f>SUM(C9:C17)</f>
        <v>317</v>
      </c>
      <c r="D18" s="114">
        <f>SUM(D9:D15)</f>
        <v>0</v>
      </c>
      <c r="E18" s="114">
        <f>SUM(E9:E15)</f>
        <v>0</v>
      </c>
      <c r="F18" s="114">
        <f>SUM(F9:F17)</f>
        <v>1258</v>
      </c>
      <c r="G18" s="115">
        <f>SUM(G9:G17)</f>
        <v>118</v>
      </c>
      <c r="H18" s="114">
        <f>SUM(H9:H17)</f>
        <v>5193</v>
      </c>
    </row>
    <row r="19" spans="1:8" ht="18" customHeight="1">
      <c r="A19" s="90" t="s">
        <v>50</v>
      </c>
      <c r="B19" s="116"/>
      <c r="C19" s="116"/>
      <c r="D19" s="116"/>
      <c r="E19" s="116"/>
      <c r="F19" s="116"/>
      <c r="G19" s="116"/>
      <c r="H19" s="116"/>
    </row>
    <row r="20" spans="1:8" ht="14.25" customHeight="1">
      <c r="A20" s="90" t="s">
        <v>133</v>
      </c>
      <c r="B20" s="116"/>
      <c r="C20" s="116"/>
      <c r="D20" s="116"/>
      <c r="E20" s="116"/>
      <c r="F20" s="116"/>
      <c r="G20" s="116"/>
      <c r="H20" s="116"/>
    </row>
    <row r="21" spans="1:8" ht="12.75">
      <c r="A21" s="92" t="s">
        <v>81</v>
      </c>
      <c r="B21" s="109"/>
      <c r="C21" s="109">
        <v>12</v>
      </c>
      <c r="D21" s="109"/>
      <c r="E21" s="109"/>
      <c r="F21" s="109"/>
      <c r="G21" s="111">
        <v>-12</v>
      </c>
      <c r="H21" s="113">
        <f>SUM(B21:G21)</f>
        <v>0</v>
      </c>
    </row>
    <row r="22" spans="1:8" ht="12.75">
      <c r="A22" s="108" t="s">
        <v>89</v>
      </c>
      <c r="B22" s="109"/>
      <c r="C22" s="109"/>
      <c r="D22" s="109"/>
      <c r="E22" s="109"/>
      <c r="F22" s="109"/>
      <c r="G22" s="117">
        <v>-210</v>
      </c>
      <c r="H22" s="113">
        <f>SUM(B22:G22)</f>
        <v>-210</v>
      </c>
    </row>
    <row r="23" spans="1:8" ht="12.75">
      <c r="A23" s="118" t="s">
        <v>19</v>
      </c>
      <c r="B23" s="119"/>
      <c r="C23" s="119"/>
      <c r="D23" s="119"/>
      <c r="E23" s="119"/>
      <c r="F23" s="119"/>
      <c r="G23" s="120"/>
      <c r="H23" s="106">
        <f>SUM(B23:G23)</f>
        <v>0</v>
      </c>
    </row>
    <row r="24" spans="1:8" ht="12.75">
      <c r="A24" s="108" t="s">
        <v>54</v>
      </c>
      <c r="B24" s="109"/>
      <c r="C24" s="109"/>
      <c r="D24" s="109"/>
      <c r="E24" s="109"/>
      <c r="F24" s="121"/>
      <c r="G24" s="111"/>
      <c r="H24" s="112">
        <f>SUM(B24:G24)</f>
        <v>0</v>
      </c>
    </row>
    <row r="25" spans="1:8" ht="13.5" customHeight="1">
      <c r="A25" s="122" t="s">
        <v>142</v>
      </c>
      <c r="B25" s="65">
        <f aca="true" t="shared" si="1" ref="B25:G25">SUM(B18:B24)</f>
        <v>3500</v>
      </c>
      <c r="C25" s="65">
        <f t="shared" si="1"/>
        <v>329</v>
      </c>
      <c r="D25" s="65">
        <f t="shared" si="1"/>
        <v>0</v>
      </c>
      <c r="E25" s="65">
        <f t="shared" si="1"/>
        <v>0</v>
      </c>
      <c r="F25" s="65">
        <f t="shared" si="1"/>
        <v>1258</v>
      </c>
      <c r="G25" s="123">
        <f t="shared" si="1"/>
        <v>-104</v>
      </c>
      <c r="H25" s="124">
        <f>SUM(B25:G25)</f>
        <v>4983</v>
      </c>
    </row>
    <row r="26" s="125" customFormat="1" ht="11.25" customHeight="1"/>
    <row r="27" spans="1:6" s="125" customFormat="1" ht="12.75">
      <c r="A27" s="158" t="s">
        <v>147</v>
      </c>
      <c r="B27" s="52"/>
      <c r="C27" s="52"/>
      <c r="D27" s="52"/>
      <c r="E27" s="52"/>
      <c r="F27" s="52"/>
    </row>
    <row r="28" spans="1:7" s="105" customFormat="1" ht="12.75">
      <c r="A28" s="87" t="s">
        <v>154</v>
      </c>
      <c r="B28" s="87"/>
      <c r="C28" s="87"/>
      <c r="D28" s="87"/>
      <c r="E28" s="87"/>
      <c r="F28" s="87"/>
      <c r="G28" s="87"/>
    </row>
    <row r="29" spans="1:7" s="105" customFormat="1" ht="12.75">
      <c r="A29" s="87" t="s">
        <v>158</v>
      </c>
      <c r="B29" s="87"/>
      <c r="C29" s="87"/>
      <c r="D29" s="87"/>
      <c r="E29" s="87"/>
      <c r="F29" s="87"/>
      <c r="G29" s="87"/>
    </row>
    <row r="30" spans="1:8" s="125" customFormat="1" ht="12.75">
      <c r="A30" s="87"/>
      <c r="B30" s="87"/>
      <c r="C30" s="87"/>
      <c r="D30" s="87"/>
      <c r="E30" s="87"/>
      <c r="F30" s="87"/>
      <c r="G30" s="87"/>
      <c r="H30" s="105"/>
    </row>
    <row r="31" spans="1:8" s="125" customFormat="1" ht="12.75">
      <c r="A31" s="87"/>
      <c r="B31" s="87"/>
      <c r="C31" s="87"/>
      <c r="D31" s="88"/>
      <c r="E31" s="88"/>
      <c r="F31" s="88"/>
      <c r="G31" s="162"/>
      <c r="H31" s="105"/>
    </row>
    <row r="32" spans="1:8" s="125" customFormat="1" ht="12.75">
      <c r="A32" s="86"/>
      <c r="B32" s="86"/>
      <c r="C32" s="86"/>
      <c r="D32" s="86"/>
      <c r="E32" s="86"/>
      <c r="F32" s="86"/>
      <c r="G32" s="86"/>
      <c r="H32" s="105"/>
    </row>
    <row r="33" spans="1:7" s="125" customFormat="1" ht="12.75">
      <c r="A33" s="86"/>
      <c r="B33" s="86"/>
      <c r="C33" s="86"/>
      <c r="D33" s="86"/>
      <c r="E33" s="86"/>
      <c r="F33" s="86"/>
      <c r="G33" s="86"/>
    </row>
    <row r="34" spans="1:7" s="125" customFormat="1" ht="12.75">
      <c r="A34" s="126" t="s">
        <v>119</v>
      </c>
      <c r="B34" s="127"/>
      <c r="D34" s="86"/>
      <c r="E34" s="86"/>
      <c r="F34" s="87" t="s">
        <v>78</v>
      </c>
      <c r="G34" s="86"/>
    </row>
    <row r="35" spans="1:11" s="125" customFormat="1" ht="12.75">
      <c r="A35" s="170" t="s">
        <v>72</v>
      </c>
      <c r="B35" s="170"/>
      <c r="D35" s="86"/>
      <c r="E35" s="86"/>
      <c r="F35" s="86"/>
      <c r="G35" s="98" t="s">
        <v>76</v>
      </c>
      <c r="I35"/>
      <c r="J35"/>
      <c r="K35"/>
    </row>
    <row r="36" spans="1:11" s="125" customFormat="1" ht="12.75">
      <c r="A36" s="86"/>
      <c r="B36" s="86"/>
      <c r="C36" s="86"/>
      <c r="D36" s="86"/>
      <c r="E36" s="86"/>
      <c r="F36" s="86"/>
      <c r="G36" s="86"/>
      <c r="I36"/>
      <c r="J36"/>
      <c r="K36"/>
    </row>
    <row r="37" spans="1:11" s="125" customFormat="1" ht="12.75">
      <c r="A37" s="86"/>
      <c r="B37" s="86"/>
      <c r="C37" s="86"/>
      <c r="D37" s="86"/>
      <c r="E37" s="86"/>
      <c r="F37" s="86"/>
      <c r="G37" s="86"/>
      <c r="I37"/>
      <c r="J37"/>
      <c r="K37"/>
    </row>
    <row r="38" spans="1:8" s="125" customFormat="1" ht="12.75">
      <c r="A38" s="86"/>
      <c r="B38" s="86"/>
      <c r="C38" s="99" t="s">
        <v>149</v>
      </c>
      <c r="D38" s="100"/>
      <c r="E38" s="86"/>
      <c r="F38" s="86"/>
      <c r="G38" s="86"/>
      <c r="H38" s="86"/>
    </row>
    <row r="39" spans="1:8" ht="12.75">
      <c r="A39" s="86"/>
      <c r="B39" s="86"/>
      <c r="C39" s="99" t="s">
        <v>159</v>
      </c>
      <c r="E39" s="86"/>
      <c r="F39" s="86"/>
      <c r="G39" s="86"/>
      <c r="H39" s="86"/>
    </row>
    <row r="40" spans="4:7" ht="12.75">
      <c r="D40" s="86"/>
      <c r="E40" s="86"/>
      <c r="F40" s="86"/>
      <c r="G40" s="86"/>
    </row>
  </sheetData>
  <sheetProtection/>
  <mergeCells count="10">
    <mergeCell ref="A35:B35"/>
    <mergeCell ref="A1:H1"/>
    <mergeCell ref="A3:H3"/>
    <mergeCell ref="F7:F8"/>
    <mergeCell ref="H7:H8"/>
    <mergeCell ref="A2:H2"/>
    <mergeCell ref="B7:B8"/>
    <mergeCell ref="C7:C8"/>
    <mergeCell ref="A7:A8"/>
    <mergeCell ref="G7:G8"/>
  </mergeCells>
  <printOptions horizontalCentered="1" verticalCentered="1"/>
  <pageMargins left="0.1968503937007874" right="0.2362204724409449" top="0.5905511811023623" bottom="0.4330708661417323" header="0.5118110236220472" footer="0.15748031496062992"/>
  <pageSetup horizontalDpi="240" verticalDpi="240" orientation="landscape" scale="90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User</cp:lastModifiedBy>
  <cp:lastPrinted>2016-03-21T13:36:43Z</cp:lastPrinted>
  <dcterms:created xsi:type="dcterms:W3CDTF">2004-03-28T13:01:01Z</dcterms:created>
  <dcterms:modified xsi:type="dcterms:W3CDTF">2016-03-30T12:26:00Z</dcterms:modified>
  <cp:category/>
  <cp:version/>
  <cp:contentType/>
  <cp:contentStatus/>
</cp:coreProperties>
</file>