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685" yWindow="65311" windowWidth="10230" windowHeight="12975" tabRatio="82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3">'справка № 4-КИС-ОСК'!$A$1:$I$42</definedName>
    <definedName name="_xlnm.Print_Area" localSheetId="6">'справка №7-КИС'!$A$1:$R$144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<sst xmlns="http://schemas.openxmlformats.org/spreadsheetml/2006/main" count="695" uniqueCount="403">
  <si>
    <t xml:space="preserve">Справка № 1 </t>
  </si>
  <si>
    <t xml:space="preserve"> СЧЕТОВОДЕН  БАЛАНС 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</si>
  <si>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 ДФ Статус Нови Акции</t>
    </r>
  </si>
  <si>
    <t>ЕИК по БУЛСТАТ: 175071425</t>
  </si>
  <si>
    <t>(в лева)</t>
  </si>
  <si>
    <t>АКТИВИ</t>
  </si>
  <si>
    <t xml:space="preserve">Текущ период </t>
  </si>
  <si>
    <t xml:space="preserve">Предходен период </t>
  </si>
  <si>
    <t xml:space="preserve"> СОБСТВЕН КАПИТАЛ И ПАСИВИ </t>
  </si>
  <si>
    <t>Текущ период</t>
  </si>
  <si>
    <t>Предходен период</t>
  </si>
  <si>
    <t>а</t>
  </si>
  <si>
    <t xml:space="preserve">А. НЕТЕКУЩИ АКТИВИ </t>
  </si>
  <si>
    <t>А. СОБСТВЕН КАПИТАЛ</t>
  </si>
  <si>
    <t xml:space="preserve">I. ФИНАНСОВИ АКТИВИ </t>
  </si>
  <si>
    <t>I. ОСНОВЕН КАПИТАЛ</t>
  </si>
  <si>
    <t>1. Ценни книжа, в т.ч.:</t>
  </si>
  <si>
    <t>II. РЕЗЕРВИ</t>
  </si>
  <si>
    <t>акции</t>
  </si>
  <si>
    <t>1. Премийни резерви при емитиране/обратно изкупуване на акции/дялове</t>
  </si>
  <si>
    <t xml:space="preserve">дългови </t>
  </si>
  <si>
    <t>2. Резерви от последващи оценки на активи и пасиви</t>
  </si>
  <si>
    <t>2. Други финансови инструменти</t>
  </si>
  <si>
    <t>3. Общи резерви</t>
  </si>
  <si>
    <t>Общо за група I</t>
  </si>
  <si>
    <t>Общо за група ІІ</t>
  </si>
  <si>
    <t xml:space="preserve">II. ДРУГИ НЕТЕКУЩИ АКТИВИ </t>
  </si>
  <si>
    <t>III. ФИНАНСОВ РЕЗУЛТАТ</t>
  </si>
  <si>
    <t>ОБЩО ЗА РАЗДЕЛ  А</t>
  </si>
  <si>
    <t>1. Натрупана печалба (загуба), в т.ч.:</t>
  </si>
  <si>
    <t>Б. ТЕКУЩИ АКТИВИ</t>
  </si>
  <si>
    <t>неразпределена печалба</t>
  </si>
  <si>
    <t>I. ПАРИЧНИ СРЕДСТВА</t>
  </si>
  <si>
    <t>непокрита загуба</t>
  </si>
  <si>
    <t>1. Парични средства в каса</t>
  </si>
  <si>
    <t>2. Текуща печалба (загуба)</t>
  </si>
  <si>
    <t>2. Парични средства по безсрочни депозити</t>
  </si>
  <si>
    <t>Общо за група IІІ</t>
  </si>
  <si>
    <t>3. Парични средства по срочни депозити</t>
  </si>
  <si>
    <t>ОБЩО ЗА РАЗДЕЛ А</t>
  </si>
  <si>
    <t>4. Блокирани парични средства</t>
  </si>
  <si>
    <t>II. ТЕКУЩИ ФИНАНСОВИ ИНСТРУМЕНТИ</t>
  </si>
  <si>
    <t>Б. ТЕКУЩИ ПАСИВИ</t>
  </si>
  <si>
    <t>1. Задължения, свързани с дивиденти</t>
  </si>
  <si>
    <t>2. Задължения към финансови институции, в т.ч.:</t>
  </si>
  <si>
    <t>права</t>
  </si>
  <si>
    <t>към банка депозитар</t>
  </si>
  <si>
    <t>към управляващо дружество</t>
  </si>
  <si>
    <t>други</t>
  </si>
  <si>
    <t>към кредитни институции</t>
  </si>
  <si>
    <t>2. Инструменти на паричния пазар</t>
  </si>
  <si>
    <t>3. Задължения към контрагенти</t>
  </si>
  <si>
    <t>3. Дялове на колективни инвестиционни схеми</t>
  </si>
  <si>
    <t>4. Задължения, свързани с възнаграждения</t>
  </si>
  <si>
    <t>4. Деривативни финансови инструменти</t>
  </si>
  <si>
    <t>5. Задължения към осигурителни предприятия</t>
  </si>
  <si>
    <t>5. Блокирани</t>
  </si>
  <si>
    <t>6. Данъчни задължения</t>
  </si>
  <si>
    <t>6. Други финансови инструменти</t>
  </si>
  <si>
    <t>7. Задължения, свързани с емитиране</t>
  </si>
  <si>
    <t xml:space="preserve">Общо за група II </t>
  </si>
  <si>
    <t>8. Задължения, свързани с обратно изкупуване</t>
  </si>
  <si>
    <t xml:space="preserve">III. НЕФИНАНСОВИ АКТИВИ </t>
  </si>
  <si>
    <t>9. Задължения, свързани със сделки с финансови инструменти</t>
  </si>
  <si>
    <t>1. Вземания, свързани с лихви</t>
  </si>
  <si>
    <t>10. Други</t>
  </si>
  <si>
    <t>2. Вземания по сделки с финансови инструменти</t>
  </si>
  <si>
    <t>3. Вземания, свързани с емитиране</t>
  </si>
  <si>
    <t>ОБЩО ЗА РАЗДЕЛ Б</t>
  </si>
  <si>
    <t xml:space="preserve">4. Други </t>
  </si>
  <si>
    <t xml:space="preserve">Общо за група ІІІ </t>
  </si>
  <si>
    <t>ІV. РАЗХОДИ ЗА БЪДЕЩИ ПЕРИОДИ</t>
  </si>
  <si>
    <t>СУМА НА АКТИВА</t>
  </si>
  <si>
    <t>СУМА НА ПАСИВА</t>
  </si>
  <si>
    <t>Съставител:…………………</t>
  </si>
  <si>
    <t>Ръководител:………………………</t>
  </si>
  <si>
    <t>Димитър Моллов</t>
  </si>
  <si>
    <t>Мария Д. Сивкова</t>
  </si>
  <si>
    <t xml:space="preserve">Справка № 2 </t>
  </si>
  <si>
    <t>ОТЧЕТ ЗА ДОХОДИТЕ</t>
  </si>
  <si>
    <t>ЕИК по БУЛСТАТ: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</si>
  <si>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</si>
  <si>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</si>
  <si>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</si>
  <si>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</si>
  <si>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</si>
  <si>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І. Финансови приходи</t>
  </si>
  <si>
    <t>1. Разходи за лихви</t>
  </si>
  <si>
    <t>1. Приходи от дивиденти</t>
  </si>
  <si>
    <t xml:space="preserve">2. Отрицателни разлики от операции с финансови активи, в т.ч.: </t>
  </si>
  <si>
    <t>2. Положителни разлики от операции с финансови активи, в т.ч.:</t>
  </si>
  <si>
    <t xml:space="preserve">от последваща оценка </t>
  </si>
  <si>
    <t>от последваща оценка</t>
  </si>
  <si>
    <t>3. Разходи, свързани с валутни операции</t>
  </si>
  <si>
    <t>3. Приходи, свързани с валутни операции</t>
  </si>
  <si>
    <t>4. Други</t>
  </si>
  <si>
    <t>4. Приходи от лихви</t>
  </si>
  <si>
    <t>5. Други</t>
  </si>
  <si>
    <t>Общо за група І</t>
  </si>
  <si>
    <t>НЕТЕН РЕЗУЛТАТ ОТ ФИНАНСОВА ДЕЙНОСТ</t>
  </si>
  <si>
    <t>ІІ. Нефинансови разходи</t>
  </si>
  <si>
    <t>ІІ. Нефинансови приходи</t>
  </si>
  <si>
    <t>1. Разходи за материали</t>
  </si>
  <si>
    <t>2. Разходи за външни услуги</t>
  </si>
  <si>
    <t xml:space="preserve">3. Разходи за амортизация </t>
  </si>
  <si>
    <t>4. Разходи, свързани с възнаграждения</t>
  </si>
  <si>
    <t>НЕТЕН РЕЗУЛТАТ ОТ НЕФИНАНСОВА ДЕЙНОСТ</t>
  </si>
  <si>
    <t>Б. Общо разходи за дейността (І+ІІ)</t>
  </si>
  <si>
    <t>Б. Общо приходи от дейността (I+II)</t>
  </si>
  <si>
    <t xml:space="preserve">В. Печалба преди облагане с данъци </t>
  </si>
  <si>
    <t>В. Загуба преди облагане с данъци</t>
  </si>
  <si>
    <t>III. Разходи за данъци</t>
  </si>
  <si>
    <t>Г. Нетна печалба за периода  (В-III)</t>
  </si>
  <si>
    <t>Г. Нетна загуба за периода</t>
  </si>
  <si>
    <t>ВСИЧКО (Б+III+Г)</t>
  </si>
  <si>
    <t>ВСИЧКО (Б+Г)</t>
  </si>
  <si>
    <t>Съставител:…………………..</t>
  </si>
  <si>
    <t>Ръководител:…........</t>
  </si>
  <si>
    <t xml:space="preserve">Справка № З </t>
  </si>
  <si>
    <t xml:space="preserve"> ОТЧЕТ ЗА ПАРИЧНИТЕ ПОТОЦИ ПО ПРЕКИЯ МЕТОД</t>
  </si>
  <si>
    <t>Наименование на паричните потоци</t>
  </si>
  <si>
    <t>Постъпления</t>
  </si>
  <si>
    <t>Плащания</t>
  </si>
  <si>
    <t>Нетен поток</t>
  </si>
  <si>
    <t xml:space="preserve">А. Парични потоци от основна дейност </t>
  </si>
  <si>
    <t>Емитиране и обратно изкупуване на акции/дялове</t>
  </si>
  <si>
    <t xml:space="preserve">Парични потоци, свързани с получени  заеми, в т.ч.: </t>
  </si>
  <si>
    <t>лихви</t>
  </si>
  <si>
    <t xml:space="preserve">Плащания при разпределения на печалби </t>
  </si>
  <si>
    <t>Парични потоци от валутни операции и преоценки</t>
  </si>
  <si>
    <t>Други парични потоци от основна дейност</t>
  </si>
  <si>
    <t>Всичко парични потоци от основна дейност (А):</t>
  </si>
  <si>
    <t xml:space="preserve">Б. Парични потоци от инвестиционна дейност </t>
  </si>
  <si>
    <t>Парични потоци, свързани с текущи финансови активи</t>
  </si>
  <si>
    <t>Парични потоци, свързани с нетекущи финансови активи</t>
  </si>
  <si>
    <t>Лихви, комисиони и др. подобни</t>
  </si>
  <si>
    <t>Получени дивиденти</t>
  </si>
  <si>
    <t>Парични потоци, свързани с управляващо дружество</t>
  </si>
  <si>
    <t>Парични потоци, свръзани  с банка-депозитар</t>
  </si>
  <si>
    <t>Парични потоци, свързани с валутни операции</t>
  </si>
  <si>
    <t>Други парични потоци от инвестиционна дейност</t>
  </si>
  <si>
    <t>Всичко парични потоци от  инвестиционна дейност (Б):</t>
  </si>
  <si>
    <t xml:space="preserve">В. Парични потоци от неспециализирана дейност </t>
  </si>
  <si>
    <t>Парични потоци, свързани с други контрагенти</t>
  </si>
  <si>
    <t>Парични потоци, свързани с нетекущи активи</t>
  </si>
  <si>
    <t>Парични потоци, свързани с възнаграждения</t>
  </si>
  <si>
    <t>Парични потоци, свързани с данъци</t>
  </si>
  <si>
    <t>Други парични потоци от неспециализирана дейност</t>
  </si>
  <si>
    <t>Всичко парични потоци от неспециализирана дейност (В):</t>
  </si>
  <si>
    <t>Г. Изменение на паричните средства през периода (А+Б+В)</t>
  </si>
  <si>
    <t>Д. Парични средства в началото на периода</t>
  </si>
  <si>
    <t>Е. Парични средства в края на периода, в т.ч.:</t>
  </si>
  <si>
    <t>по безсрочни депозити</t>
  </si>
  <si>
    <t>Съставител: ………………….</t>
  </si>
  <si>
    <t>Ръководител:…………………..</t>
  </si>
  <si>
    <t xml:space="preserve">Справка № 4 </t>
  </si>
  <si>
    <t xml:space="preserve"> ОТЧЕТ  ЗА ИЗМЕНЕНИЯТА В СОБСТВЕНИЯ  КАПИТАЛ</t>
  </si>
  <si>
    <t>ЕИК по БУЛСТАТ:175071425</t>
  </si>
  <si>
    <t>( в лeва)</t>
  </si>
  <si>
    <t>ПОКАЗАТЕЛИ</t>
  </si>
  <si>
    <t>Основен капитал</t>
  </si>
  <si>
    <t>Резерви</t>
  </si>
  <si>
    <t xml:space="preserve">Натрупани печалби/загуби </t>
  </si>
  <si>
    <t>Общо собствен капитал</t>
  </si>
  <si>
    <t>премии 
 от
 емисия (премиен резерв)</t>
  </si>
  <si>
    <t xml:space="preserve">резерв от последващи 
оценки </t>
  </si>
  <si>
    <t>общи резерви</t>
  </si>
  <si>
    <t>печалба</t>
  </si>
  <si>
    <t>загуба</t>
  </si>
  <si>
    <t>Салдо към началото на предходната година</t>
  </si>
  <si>
    <t>Салдо към началото на предходния отчетен период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</si>
  <si>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</si>
  <si>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</si>
  <si>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</si>
  <si>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</si>
  <si>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</si>
  <si>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Изменение за сметка на собствениците, в т.ч.:</t>
  </si>
  <si>
    <t>емитиране</t>
  </si>
  <si>
    <t>обратно изкупуване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</si>
  <si>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</si>
  <si>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</si>
  <si>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</si>
  <si>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</si>
  <si>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</si>
  <si>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>3. Последващи оценки на дълготрайни материални и нематериални активи, в т.ч.:</t>
  </si>
  <si>
    <t xml:space="preserve">увеличения    </t>
  </si>
  <si>
    <t>намаления</t>
  </si>
  <si>
    <t>4. Последващи оценки на финансови активи и инструменти, в т.ч.:</t>
  </si>
  <si>
    <t>5. Други изменения</t>
  </si>
  <si>
    <t xml:space="preserve">Салдо към края на отчетния период </t>
  </si>
  <si>
    <t xml:space="preserve">6. Други промени </t>
  </si>
  <si>
    <t xml:space="preserve">Собствен капитал 
към края на отчетния период </t>
  </si>
  <si>
    <t xml:space="preserve">Съставител: …………... </t>
  </si>
  <si>
    <t xml:space="preserve"> Ръководител:....................</t>
  </si>
  <si>
    <t xml:space="preserve">Справка № 5 </t>
  </si>
  <si>
    <t>Справка за нетекущите нефинансови активи</t>
  </si>
  <si>
    <t>Отчетна стойност на нетекущите активи</t>
  </si>
  <si>
    <t xml:space="preserve">Преоценка </t>
  </si>
  <si>
    <t>Преоценена стойност (4+5-6)</t>
  </si>
  <si>
    <t>Амортизация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</si>
  <si>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</si>
  <si>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</si>
  <si>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</si>
  <si>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</si>
  <si>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</si>
  <si>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</si>
  <si>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</si>
  <si>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</si>
  <si>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</si>
  <si>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</si>
  <si>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</si>
  <si>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I. Нетекущи нефинансови активи</t>
  </si>
  <si>
    <t>1. Материални активи, в т.ч.:</t>
  </si>
  <si>
    <t>сгради</t>
  </si>
  <si>
    <t>офис оборудване</t>
  </si>
  <si>
    <t>транспорни средства</t>
  </si>
  <si>
    <t>2. Нематериални активи</t>
  </si>
  <si>
    <t xml:space="preserve">Общо: </t>
  </si>
  <si>
    <t>Съставител:……………….</t>
  </si>
  <si>
    <t xml:space="preserve"> Ръководител:.............</t>
  </si>
  <si>
    <t xml:space="preserve">Справка № 6 </t>
  </si>
  <si>
    <t>Справка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</si>
  <si>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</si>
  <si>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</si>
  <si>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</si>
  <si>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</si>
  <si>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</si>
  <si>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</si>
  <si>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</si>
  <si>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</si>
  <si>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</si>
  <si>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>І. Краткосрочни вземания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</si>
  <si>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</si>
  <si>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</si>
  <si>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</si>
  <si>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</si>
  <si>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по депозити</t>
  </si>
  <si>
    <t>по дългови фининсови инструменти</t>
  </si>
  <si>
    <t>5. Вземания, свързани с финансови инструменти, в т.ч.:</t>
  </si>
  <si>
    <t>при продажба на финансови инструменти</t>
  </si>
  <si>
    <t>увеличения на капитала</t>
  </si>
  <si>
    <t>6. Други краткосрочни вземания</t>
  </si>
  <si>
    <t xml:space="preserve">Общо вземания: </t>
  </si>
  <si>
    <t>Б. ЗАДЪЛЖЕНИЯ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</si>
  <si>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</si>
  <si>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</si>
  <si>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</si>
  <si>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</si>
  <si>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>ІІ. Краткосрочни задължения</t>
  </si>
  <si>
    <t xml:space="preserve">1. Задължения по дивиденти </t>
  </si>
  <si>
    <r>
      <t>2. Задължения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към  финансови предприятия, в т.ч.:</t>
    </r>
  </si>
  <si>
    <t>банка депозитар</t>
  </si>
  <si>
    <t>управляващо дружество</t>
  </si>
  <si>
    <t>други кредитни институции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</si>
  <si>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</si>
  <si>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</si>
  <si>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</si>
  <si>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</si>
  <si>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>неплатени лихви</t>
  </si>
  <si>
    <t xml:space="preserve">Общо задължения: </t>
  </si>
  <si>
    <t>Съставител:……….</t>
  </si>
  <si>
    <r>
      <t>Забележка:</t>
    </r>
    <r>
      <rPr>
        <i/>
        <sz val="11"/>
        <rFont val="Times New Roman"/>
        <family val="1"/>
      </rPr>
      <t xml:space="preserve"> </t>
    </r>
    <r>
      <rPr>
        <sz val="11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</si>
  <si>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 xml:space="preserve">Справка № 7 </t>
  </si>
  <si>
    <t xml:space="preserve">за финансовите инструменти </t>
  </si>
  <si>
    <t>Вид и брой на финансовите инструменти</t>
  </si>
  <si>
    <t xml:space="preserve">Стойност на финансовите инструменти </t>
  </si>
  <si>
    <t>Балансова стойност в края на отчетния период в процент към стойността на активите по баланса на дружеството</t>
  </si>
  <si>
    <t>Процент на участието в капитала на емитента</t>
  </si>
  <si>
    <t>ISIN</t>
  </si>
  <si>
    <t xml:space="preserve">налични </t>
  </si>
  <si>
    <t>безналични</t>
  </si>
  <si>
    <t>Регулиран пазар, на който са допуснати или търгувани, както и сегмент</t>
  </si>
  <si>
    <t>Индекс на регулирания пазар</t>
  </si>
  <si>
    <t>Инвестиционен рейтинг</t>
  </si>
  <si>
    <t>Рейтингова агенция</t>
  </si>
  <si>
    <t>Брой/Номинал</t>
  </si>
  <si>
    <t>Валута</t>
  </si>
  <si>
    <t>Чиста цена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</si>
  <si>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</si>
  <si>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</si>
  <si>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</si>
  <si>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</si>
  <si>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</si>
  <si>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А. Нетекущи финансови активи</t>
  </si>
  <si>
    <t xml:space="preserve">Обща сума по т.1 </t>
  </si>
  <si>
    <t xml:space="preserve">2. Дългови финансови инструменти </t>
  </si>
  <si>
    <t xml:space="preserve">корпоративни </t>
  </si>
  <si>
    <t>общински</t>
  </si>
  <si>
    <t>ипотечни</t>
  </si>
  <si>
    <t>конвертируеми</t>
  </si>
  <si>
    <t xml:space="preserve">други </t>
  </si>
  <si>
    <t>Обща сума по т.2</t>
  </si>
  <si>
    <t>3. Други нетекущи финансови активи</t>
  </si>
  <si>
    <t>Обща сума по т.3</t>
  </si>
  <si>
    <t>Обща сума раздел А</t>
  </si>
  <si>
    <t>Б. Текущи финансови активи</t>
  </si>
  <si>
    <t>БФБ - София</t>
  </si>
  <si>
    <t>BG40</t>
  </si>
  <si>
    <t>BGN</t>
  </si>
  <si>
    <t>BG1100019980</t>
  </si>
  <si>
    <t>BG1100029070</t>
  </si>
  <si>
    <t>BG1100046983</t>
  </si>
  <si>
    <t>BG1100109039</t>
  </si>
  <si>
    <t>BG11SOSOBT18</t>
  </si>
  <si>
    <t>BG1200002068</t>
  </si>
  <si>
    <t>HRATPLRA0008</t>
  </si>
  <si>
    <t>Zagreb Stock Exchange</t>
  </si>
  <si>
    <t>CROBEX</t>
  </si>
  <si>
    <t>HRK</t>
  </si>
  <si>
    <t>HRDDJHRA0007</t>
  </si>
  <si>
    <t>HRIGH0RA0006</t>
  </si>
  <si>
    <t>HRKODTRA0007</t>
  </si>
  <si>
    <t>HRKOEIRA0009</t>
  </si>
  <si>
    <t>HRULPLRA0002</t>
  </si>
  <si>
    <t>ROBRDBACNOR2</t>
  </si>
  <si>
    <t>Bucharest Stock Exchange</t>
  </si>
  <si>
    <t>BET-C</t>
  </si>
  <si>
    <t>RON</t>
  </si>
  <si>
    <t>RORMAHACNOR2</t>
  </si>
  <si>
    <t>ROSAUVACNOR4</t>
  </si>
  <si>
    <t>ROSIFAACNOR2</t>
  </si>
  <si>
    <t>ROSIFBACNOR0</t>
  </si>
  <si>
    <t>ROSIFEACNOR4</t>
  </si>
  <si>
    <t>ROTSELACNOR9</t>
  </si>
  <si>
    <t>RSAGROE02462</t>
  </si>
  <si>
    <t>BELEX</t>
  </si>
  <si>
    <t>RSAIKBE79302</t>
  </si>
  <si>
    <t>Belgrad Stock Exchange</t>
  </si>
  <si>
    <t>RSD</t>
  </si>
  <si>
    <t>RSALFAE34014</t>
  </si>
  <si>
    <t>RSJESVE87017</t>
  </si>
  <si>
    <t>RSLEGEE18191</t>
  </si>
  <si>
    <t>RSNSSJE66596</t>
  </si>
  <si>
    <t>RSVEZDE06593</t>
  </si>
  <si>
    <t>TRAAKBNK91N6</t>
  </si>
  <si>
    <t>ISE100</t>
  </si>
  <si>
    <t>TRAAKENR91L9</t>
  </si>
  <si>
    <t>Istanbul Stock Exchange</t>
  </si>
  <si>
    <t>TRY</t>
  </si>
  <si>
    <t>TRAGARAN91N1</t>
  </si>
  <si>
    <t>TRAISCTR91N2</t>
  </si>
  <si>
    <t>TRAKCHOL91Q8</t>
  </si>
  <si>
    <t>TRASAHOL91Q5</t>
  </si>
  <si>
    <t>TRATCELL91M1</t>
  </si>
  <si>
    <t>TREENKA00011</t>
  </si>
  <si>
    <t>Обща сума по т. 1</t>
  </si>
  <si>
    <t>2. Права</t>
  </si>
  <si>
    <t>Обща сума по т. 2</t>
  </si>
  <si>
    <t>3. Дялове на колективни инвестицонни схеми</t>
  </si>
  <si>
    <t>BG9000004069</t>
  </si>
  <si>
    <t>MKINOSUIF012</t>
  </si>
  <si>
    <t>MKD</t>
  </si>
  <si>
    <t>Обща сума по т. 3</t>
  </si>
  <si>
    <t>4. Облигации</t>
  </si>
  <si>
    <t>корпоративни</t>
  </si>
  <si>
    <t>Обща сума по т. 4</t>
  </si>
  <si>
    <t>5. Държавни ценни книжа</t>
  </si>
  <si>
    <t>Обща сума по т. 5</t>
  </si>
  <si>
    <t>опции</t>
  </si>
  <si>
    <t>фючърси</t>
  </si>
  <si>
    <t>7. Блокирани финансови инструменти</t>
  </si>
  <si>
    <t>Обща сума по т. 7</t>
  </si>
  <si>
    <t>Обща сума раздел Б</t>
  </si>
  <si>
    <t>Обща стойност на финансовите инструменти, които са оценени по пазарна цена</t>
  </si>
  <si>
    <t>Обща стойност на финансовите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</si>
  <si>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</si>
  <si>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Съставител: .....................…………..</t>
  </si>
  <si>
    <t xml:space="preserve">                                                                                                                  </t>
  </si>
  <si>
    <t>Справка № 8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</si>
  <si>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</si>
  <si>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</si>
  <si>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</si>
  <si>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</si>
  <si>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</si>
  <si>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</si>
  <si>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 xml:space="preserve">1. Лихви по безсрочни депозити </t>
  </si>
  <si>
    <t>2. Лихви по срочни депозити</t>
  </si>
  <si>
    <t>3. Лихви по дългови финансови инструменти</t>
  </si>
  <si>
    <t>4. Лихви по ДЦК</t>
  </si>
  <si>
    <t>5. Други лихви</t>
  </si>
  <si>
    <t>Обща сума на  раздел І</t>
  </si>
  <si>
    <t>ІІ. Разходи за лихви</t>
  </si>
  <si>
    <t>1. Лихви по краткосрочни заеми</t>
  </si>
  <si>
    <t>2. Лихви по неизплатени заплати в срок</t>
  </si>
  <si>
    <t>3. Лихви по държавни вземания</t>
  </si>
  <si>
    <t>4. Други лихви</t>
  </si>
  <si>
    <t>Обща сума на раздел ІІ</t>
  </si>
  <si>
    <t>Ръководител:…………..…</t>
  </si>
  <si>
    <t xml:space="preserve">1. Акции в </t>
  </si>
  <si>
    <t>BG1100049078</t>
  </si>
  <si>
    <t>HRADRSPA0009</t>
  </si>
  <si>
    <t>HRDLKVRA0006</t>
  </si>
  <si>
    <t>ROFPTAACNOR5</t>
  </si>
  <si>
    <t>BG9000011098</t>
  </si>
  <si>
    <t>BG9000012096</t>
  </si>
  <si>
    <t xml:space="preserve">Забележка: 1. 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</si>
  <si>
    <t>BG1100025052</t>
  </si>
  <si>
    <t>BG11MPKAAT18</t>
  </si>
  <si>
    <t>TRETAVH00018</t>
  </si>
  <si>
    <t xml:space="preserve">Отчетен период 31/12/2011 г. </t>
  </si>
  <si>
    <t>Наименование на КИС: ДФ Статус Нови Акции</t>
  </si>
  <si>
    <t xml:space="preserve">Дата  22/02/2012 г. </t>
  </si>
  <si>
    <t xml:space="preserve">Дата: 20/02/2012                                       Съставител:…………... 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</si>
</sst>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.&quot;"/>
    <numFmt numFmtId="173" formatCode="##0"/>
    <numFmt numFmtId="174" formatCode="_(* #,##0_);_(* \(#,##0\);_(* \-_);_(@_)"/>
    <numFmt numFmtId="175" formatCode="#,##0.0000000"/>
    <numFmt numFmtId="176" formatCode="#,##0.0000"/>
    <numFmt numFmtId="177" formatCode="#,##0.00_ ;[Red]\-#,##0.00\ "/>
    <numFmt numFmtId="178" formatCode="#,##0_ ;[Red]\-#,##0\ "/>
    <numFmt numFmtId="179" formatCode="0.000%"/>
    <numFmt numFmtId="180" formatCode="0.0"/>
    <numFmt numFmtId="181" formatCode="_(* #,##0_);_(* \(#,##0\);_(* &quot;-&quot;_);_(@_)"/>
    <numFmt numFmtId="182" formatCode="0.0000"/>
    <numFmt numFmtId="183" formatCode="#,##0.000"/>
    <numFmt numFmtId="184" formatCode="#,##0.0"/>
  </numFmts>
  <fonts count="66">
    <font>
      <sz val="10"/>
      <name val="Arial"/>
      <family val="2"/>
    </font>
    <font>
      <sz val="10"/>
      <name val="TmsCyr"/>
      <family val="1"/>
    </font>
    <font>
      <sz val="10"/>
      <name val="Timok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10"/>
      <name val="Times New Roman"/>
      <family val="1"/>
    </font>
    <font>
      <sz val="9"/>
      <color indexed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trike/>
      <sz val="11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sz val="8"/>
      <name val="Arial"/>
      <family val="2"/>
    </font>
    <font>
      <b/>
      <u val="single"/>
      <sz val="8"/>
      <name val="Times New Roman"/>
      <family val="1"/>
    </font>
    <font>
      <sz val="10"/>
      <color indexed="10"/>
      <name val="Times New Roman"/>
      <family val="1"/>
    </font>
    <font>
      <b/>
      <sz val="8"/>
      <name val="Arial"/>
      <family val="2"/>
    </font>
    <font>
      <sz val="9"/>
      <color indexed="9"/>
      <name val="Times New Roman"/>
      <family val="1"/>
    </font>
    <font>
      <sz val="9"/>
      <color indexed="2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81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59" applyFont="1" applyBorder="1" applyAlignment="1" applyProtection="1">
      <alignment horizontal="center" vertical="center" wrapText="1"/>
      <protection locked="0"/>
    </xf>
    <xf numFmtId="0" fontId="5" fillId="0" borderId="0" xfId="59" applyFont="1" applyAlignment="1" applyProtection="1">
      <alignment horizontal="center" vertical="center" wrapText="1"/>
      <protection locked="0"/>
    </xf>
    <xf numFmtId="0" fontId="5" fillId="0" borderId="0" xfId="59" applyFont="1" applyBorder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center" wrapText="1"/>
    </xf>
    <xf numFmtId="0" fontId="5" fillId="0" borderId="0" xfId="60" applyFont="1" applyAlignment="1" applyProtection="1">
      <alignment horizontal="center" vertical="center" wrapText="1"/>
      <protection locked="0"/>
    </xf>
    <xf numFmtId="0" fontId="5" fillId="0" borderId="0" xfId="61" applyFont="1" applyAlignment="1" applyProtection="1">
      <alignment horizontal="center"/>
      <protection locked="0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0" xfId="0" applyFont="1" applyBorder="1" applyAlignment="1">
      <alignment wrapText="1"/>
    </xf>
    <xf numFmtId="173" fontId="3" fillId="0" borderId="10" xfId="0" applyNumberFormat="1" applyFont="1" applyBorder="1" applyAlignment="1">
      <alignment wrapText="1"/>
    </xf>
    <xf numFmtId="0" fontId="3" fillId="0" borderId="0" xfId="0" applyFont="1" applyBorder="1" applyAlignment="1">
      <alignment/>
    </xf>
    <xf numFmtId="0" fontId="7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61" applyFont="1" applyBorder="1" applyAlignment="1" applyProtection="1">
      <alignment horizontal="center"/>
      <protection locked="0"/>
    </xf>
    <xf numFmtId="0" fontId="12" fillId="0" borderId="0" xfId="59" applyFont="1" applyAlignment="1" applyProtection="1">
      <alignment horizontal="right" vertical="top"/>
      <protection locked="0"/>
    </xf>
    <xf numFmtId="0" fontId="11" fillId="0" borderId="0" xfId="61" applyFont="1" applyBorder="1" applyAlignment="1" applyProtection="1">
      <alignment horizontal="center" vertical="center" wrapText="1"/>
      <protection/>
    </xf>
    <xf numFmtId="0" fontId="12" fillId="0" borderId="0" xfId="61" applyFont="1" applyBorder="1" applyProtection="1">
      <alignment/>
      <protection locked="0"/>
    </xf>
    <xf numFmtId="0" fontId="12" fillId="0" borderId="0" xfId="61" applyFont="1" applyBorder="1" applyAlignment="1" applyProtection="1">
      <alignment wrapText="1"/>
      <protection locked="0"/>
    </xf>
    <xf numFmtId="0" fontId="12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center"/>
      <protection locked="0"/>
    </xf>
    <xf numFmtId="0" fontId="7" fillId="0" borderId="0" xfId="0" applyFont="1" applyBorder="1" applyAlignment="1">
      <alignment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173" fontId="11" fillId="0" borderId="10" xfId="61" applyNumberFormat="1" applyFont="1" applyBorder="1" applyAlignment="1" applyProtection="1">
      <alignment vertical="center"/>
      <protection/>
    </xf>
    <xf numFmtId="0" fontId="12" fillId="0" borderId="10" xfId="61" applyFont="1" applyBorder="1" applyProtection="1">
      <alignment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wrapText="1"/>
    </xf>
    <xf numFmtId="173" fontId="0" fillId="0" borderId="10" xfId="0" applyNumberFormat="1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right" wrapText="1"/>
    </xf>
    <xf numFmtId="173" fontId="12" fillId="0" borderId="10" xfId="0" applyNumberFormat="1" applyFont="1" applyBorder="1" applyAlignment="1">
      <alignment wrapText="1"/>
    </xf>
    <xf numFmtId="173" fontId="8" fillId="0" borderId="10" xfId="0" applyNumberFormat="1" applyFont="1" applyBorder="1" applyAlignment="1">
      <alignment wrapText="1"/>
    </xf>
    <xf numFmtId="1" fontId="12" fillId="0" borderId="10" xfId="0" applyNumberFormat="1" applyFont="1" applyBorder="1" applyAlignment="1">
      <alignment wrapText="1"/>
    </xf>
    <xf numFmtId="10" fontId="3" fillId="0" borderId="0" xfId="65" applyNumberFormat="1" applyFont="1" applyFill="1" applyBorder="1" applyAlignment="1" applyProtection="1">
      <alignment wrapText="1"/>
      <protection/>
    </xf>
    <xf numFmtId="0" fontId="5" fillId="0" borderId="11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12" fillId="33" borderId="10" xfId="0" applyFont="1" applyFill="1" applyBorder="1" applyAlignment="1">
      <alignment wrapText="1"/>
    </xf>
    <xf numFmtId="173" fontId="11" fillId="0" borderId="10" xfId="0" applyNumberFormat="1" applyFont="1" applyBorder="1" applyAlignment="1">
      <alignment wrapText="1"/>
    </xf>
    <xf numFmtId="1" fontId="11" fillId="0" borderId="10" xfId="0" applyNumberFormat="1" applyFont="1" applyBorder="1" applyAlignment="1">
      <alignment wrapText="1"/>
    </xf>
    <xf numFmtId="0" fontId="11" fillId="0" borderId="10" xfId="0" applyFont="1" applyFill="1" applyBorder="1" applyAlignment="1">
      <alignment wrapText="1"/>
    </xf>
    <xf numFmtId="0" fontId="13" fillId="0" borderId="0" xfId="0" applyFont="1" applyFill="1" applyBorder="1" applyAlignment="1">
      <alignment wrapText="1"/>
    </xf>
    <xf numFmtId="0" fontId="12" fillId="0" borderId="0" xfId="0" applyFont="1" applyBorder="1" applyAlignment="1">
      <alignment wrapText="1"/>
    </xf>
    <xf numFmtId="0" fontId="13" fillId="0" borderId="0" xfId="0" applyFont="1" applyBorder="1" applyAlignment="1">
      <alignment wrapText="1"/>
    </xf>
    <xf numFmtId="0" fontId="12" fillId="0" borderId="0" xfId="0" applyFont="1" applyAlignment="1">
      <alignment wrapText="1"/>
    </xf>
    <xf numFmtId="0" fontId="14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7" fillId="0" borderId="0" xfId="0" applyFont="1" applyAlignment="1">
      <alignment horizontal="left" vertical="center" wrapText="1"/>
    </xf>
    <xf numFmtId="0" fontId="10" fillId="0" borderId="0" xfId="59" applyFont="1" applyBorder="1" applyAlignment="1" applyProtection="1">
      <alignment vertical="top" wrapText="1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7" fillId="0" borderId="0" xfId="59" applyFont="1" applyFill="1" applyAlignment="1" applyProtection="1">
      <alignment vertical="top"/>
      <protection locked="0"/>
    </xf>
    <xf numFmtId="0" fontId="12" fillId="0" borderId="0" xfId="59" applyFont="1" applyFill="1" applyAlignment="1" applyProtection="1">
      <alignment vertical="top"/>
      <protection locked="0"/>
    </xf>
    <xf numFmtId="0" fontId="11" fillId="0" borderId="0" xfId="59" applyFont="1" applyBorder="1" applyAlignment="1" applyProtection="1">
      <alignment vertical="top" wrapText="1"/>
      <protection locked="0"/>
    </xf>
    <xf numFmtId="0" fontId="12" fillId="0" borderId="0" xfId="59" applyFont="1" applyFill="1" applyAlignment="1" applyProtection="1">
      <alignment vertical="top" wrapText="1"/>
      <protection locked="0"/>
    </xf>
    <xf numFmtId="0" fontId="12" fillId="0" borderId="0" xfId="0" applyFont="1" applyAlignment="1">
      <alignment horizontal="left" vertical="center" wrapText="1"/>
    </xf>
    <xf numFmtId="0" fontId="11" fillId="0" borderId="0" xfId="59" applyFont="1" applyFill="1" applyBorder="1" applyAlignment="1" applyProtection="1">
      <alignment vertical="top" wrapText="1"/>
      <protection locked="0"/>
    </xf>
    <xf numFmtId="0" fontId="11" fillId="0" borderId="0" xfId="60" applyFont="1" applyFill="1" applyBorder="1" applyAlignment="1" applyProtection="1">
      <alignment horizontal="right" vertical="center" wrapText="1"/>
      <protection locked="0"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2" fillId="0" borderId="10" xfId="0" applyFont="1" applyBorder="1" applyAlignment="1">
      <alignment horizontal="right" vertical="center" wrapText="1"/>
    </xf>
    <xf numFmtId="1" fontId="0" fillId="0" borderId="10" xfId="0" applyNumberFormat="1" applyFont="1" applyBorder="1" applyAlignment="1">
      <alignment horizontal="right" vertical="center" wrapText="1"/>
    </xf>
    <xf numFmtId="1" fontId="12" fillId="0" borderId="10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/>
    </xf>
    <xf numFmtId="0" fontId="12" fillId="0" borderId="12" xfId="0" applyFont="1" applyBorder="1" applyAlignment="1">
      <alignment horizontal="right" vertical="center" wrapText="1"/>
    </xf>
    <xf numFmtId="173" fontId="7" fillId="0" borderId="13" xfId="0" applyNumberFormat="1" applyFont="1" applyBorder="1" applyAlignment="1">
      <alignment horizontal="right" vertical="center" wrapText="1"/>
    </xf>
    <xf numFmtId="0" fontId="12" fillId="0" borderId="14" xfId="0" applyFont="1" applyBorder="1" applyAlignment="1">
      <alignment horizontal="right" vertical="center" wrapText="1"/>
    </xf>
    <xf numFmtId="0" fontId="16" fillId="0" borderId="0" xfId="57" applyFont="1" applyFill="1" applyBorder="1" applyAlignment="1" applyProtection="1">
      <alignment horizontal="center" vertical="center" wrapText="1"/>
      <protection/>
    </xf>
    <xf numFmtId="1" fontId="7" fillId="0" borderId="10" xfId="0" applyNumberFormat="1" applyFont="1" applyBorder="1" applyAlignment="1">
      <alignment/>
    </xf>
    <xf numFmtId="1" fontId="12" fillId="0" borderId="12" xfId="0" applyNumberFormat="1" applyFont="1" applyBorder="1" applyAlignment="1">
      <alignment horizontal="right" vertical="center" wrapText="1"/>
    </xf>
    <xf numFmtId="1" fontId="7" fillId="0" borderId="12" xfId="0" applyNumberFormat="1" applyFont="1" applyBorder="1" applyAlignment="1">
      <alignment horizontal="right" vertical="center" wrapText="1"/>
    </xf>
    <xf numFmtId="173" fontId="12" fillId="0" borderId="15" xfId="0" applyNumberFormat="1" applyFont="1" applyBorder="1" applyAlignment="1">
      <alignment horizontal="right" vertical="center" wrapText="1"/>
    </xf>
    <xf numFmtId="173" fontId="12" fillId="0" borderId="13" xfId="0" applyNumberFormat="1" applyFont="1" applyBorder="1" applyAlignment="1">
      <alignment horizontal="right" vertical="center" wrapText="1"/>
    </xf>
    <xf numFmtId="0" fontId="12" fillId="0" borderId="13" xfId="0" applyFont="1" applyBorder="1" applyAlignment="1">
      <alignment horizontal="right" vertical="center" wrapText="1"/>
    </xf>
    <xf numFmtId="0" fontId="12" fillId="0" borderId="16" xfId="0" applyFont="1" applyBorder="1" applyAlignment="1">
      <alignment horizontal="right" vertical="center" wrapText="1"/>
    </xf>
    <xf numFmtId="0" fontId="12" fillId="0" borderId="0" xfId="0" applyFont="1" applyBorder="1" applyAlignment="1">
      <alignment horizontal="right" vertical="center" wrapText="1"/>
    </xf>
    <xf numFmtId="2" fontId="15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lef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2" fillId="0" borderId="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5" fillId="0" borderId="0" xfId="62" applyFont="1" applyFill="1" applyAlignment="1">
      <alignment horizontal="left" vertical="top" wrapText="1"/>
      <protection/>
    </xf>
    <xf numFmtId="0" fontId="3" fillId="0" borderId="0" xfId="62" applyFont="1" applyFill="1" applyAlignment="1">
      <alignment horizontal="left" vertical="top" wrapText="1"/>
      <protection/>
    </xf>
    <xf numFmtId="0" fontId="5" fillId="0" borderId="0" xfId="59" applyFont="1" applyFill="1" applyBorder="1" applyAlignment="1" applyProtection="1">
      <alignment horizontal="left" vertical="top" wrapText="1"/>
      <protection locked="0"/>
    </xf>
    <xf numFmtId="0" fontId="12" fillId="0" borderId="0" xfId="59" applyFont="1" applyFill="1" applyAlignment="1" applyProtection="1">
      <alignment horizontal="left" vertical="top" wrapText="1"/>
      <protection locked="0"/>
    </xf>
    <xf numFmtId="0" fontId="10" fillId="0" borderId="0" xfId="59" applyFont="1" applyFill="1" applyBorder="1" applyAlignment="1" applyProtection="1">
      <alignment horizontal="left" vertical="top" wrapText="1"/>
      <protection locked="0"/>
    </xf>
    <xf numFmtId="0" fontId="5" fillId="0" borderId="0" xfId="62" applyFont="1" applyFill="1" applyBorder="1" applyAlignment="1" applyProtection="1">
      <alignment horizontal="left" vertical="top" wrapText="1"/>
      <protection/>
    </xf>
    <xf numFmtId="0" fontId="5" fillId="0" borderId="17" xfId="59" applyFont="1" applyFill="1" applyBorder="1" applyAlignment="1" applyProtection="1">
      <alignment horizontal="left" vertical="top" wrapText="1"/>
      <protection locked="0"/>
    </xf>
    <xf numFmtId="0" fontId="5" fillId="0" borderId="0" xfId="62" applyFont="1" applyFill="1" applyBorder="1" applyAlignment="1">
      <alignment horizontal="left" vertical="top" wrapText="1"/>
      <protection/>
    </xf>
    <xf numFmtId="0" fontId="10" fillId="0" borderId="0" xfId="60" applyFont="1" applyFill="1" applyAlignment="1">
      <alignment horizontal="center" vertical="top" wrapText="1"/>
      <protection/>
    </xf>
    <xf numFmtId="0" fontId="11" fillId="0" borderId="10" xfId="62" applyFont="1" applyFill="1" applyBorder="1" applyAlignment="1">
      <alignment horizontal="center" vertical="top" wrapText="1"/>
      <protection/>
    </xf>
    <xf numFmtId="0" fontId="1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1" fillId="0" borderId="10" xfId="62" applyFont="1" applyFill="1" applyBorder="1" applyAlignment="1">
      <alignment horizontal="left" vertical="top" wrapText="1"/>
      <protection/>
    </xf>
    <xf numFmtId="173" fontId="11" fillId="0" borderId="10" xfId="62" applyNumberFormat="1" applyFont="1" applyFill="1" applyBorder="1" applyAlignment="1">
      <alignment horizontal="center" vertical="top" wrapText="1"/>
      <protection/>
    </xf>
    <xf numFmtId="173" fontId="12" fillId="0" borderId="0" xfId="0" applyNumberFormat="1" applyFont="1" applyAlignment="1">
      <alignment horizontal="center"/>
    </xf>
    <xf numFmtId="1" fontId="11" fillId="0" borderId="10" xfId="62" applyNumberFormat="1" applyFont="1" applyFill="1" applyBorder="1" applyAlignment="1">
      <alignment horizontal="center" vertical="top" wrapText="1"/>
      <protection/>
    </xf>
    <xf numFmtId="173" fontId="12" fillId="0" borderId="10" xfId="62" applyNumberFormat="1" applyFont="1" applyFill="1" applyBorder="1" applyAlignment="1" applyProtection="1">
      <alignment horizontal="left" vertical="top" wrapText="1"/>
      <protection/>
    </xf>
    <xf numFmtId="1" fontId="12" fillId="0" borderId="10" xfId="62" applyNumberFormat="1" applyFont="1" applyFill="1" applyBorder="1" applyAlignment="1" applyProtection="1">
      <alignment horizontal="left" vertical="top" wrapText="1"/>
      <protection/>
    </xf>
    <xf numFmtId="0" fontId="12" fillId="0" borderId="10" xfId="62" applyFont="1" applyFill="1" applyBorder="1" applyAlignment="1">
      <alignment horizontal="left" vertical="top" wrapText="1"/>
      <protection/>
    </xf>
    <xf numFmtId="1" fontId="12" fillId="0" borderId="10" xfId="62" applyNumberFormat="1" applyFont="1" applyFill="1" applyBorder="1" applyAlignment="1" applyProtection="1">
      <alignment horizontal="left" vertical="top" wrapText="1"/>
      <protection locked="0"/>
    </xf>
    <xf numFmtId="174" fontId="12" fillId="0" borderId="10" xfId="62" applyNumberFormat="1" applyFont="1" applyFill="1" applyBorder="1" applyAlignment="1" applyProtection="1">
      <alignment horizontal="left" vertical="top" wrapText="1"/>
      <protection/>
    </xf>
    <xf numFmtId="173" fontId="0" fillId="0" borderId="10" xfId="62" applyNumberFormat="1" applyFont="1" applyFill="1" applyBorder="1" applyAlignment="1" applyProtection="1">
      <alignment horizontal="left" vertical="top" wrapText="1"/>
      <protection/>
    </xf>
    <xf numFmtId="174" fontId="0" fillId="0" borderId="10" xfId="62" applyNumberFormat="1" applyFont="1" applyFill="1" applyBorder="1" applyAlignment="1" applyProtection="1">
      <alignment horizontal="left" vertical="top" wrapText="1"/>
      <protection/>
    </xf>
    <xf numFmtId="174" fontId="12" fillId="0" borderId="10" xfId="62" applyNumberFormat="1" applyFont="1" applyFill="1" applyBorder="1" applyAlignment="1" applyProtection="1">
      <alignment horizontal="left" vertical="top" wrapText="1"/>
      <protection locked="0"/>
    </xf>
    <xf numFmtId="0" fontId="11" fillId="33" borderId="10" xfId="62" applyFont="1" applyFill="1" applyBorder="1" applyAlignment="1">
      <alignment horizontal="left" vertical="top" wrapText="1"/>
      <protection/>
    </xf>
    <xf numFmtId="173" fontId="7" fillId="0" borderId="0" xfId="0" applyNumberFormat="1" applyFont="1" applyFill="1" applyAlignment="1">
      <alignment/>
    </xf>
    <xf numFmtId="0" fontId="12" fillId="0" borderId="0" xfId="62" applyFont="1" applyFill="1" applyBorder="1" applyAlignment="1" applyProtection="1">
      <alignment horizontal="left" wrapText="1"/>
      <protection locked="0"/>
    </xf>
    <xf numFmtId="0" fontId="12" fillId="0" borderId="0" xfId="62" applyFont="1" applyFill="1" applyBorder="1" applyAlignment="1" applyProtection="1">
      <alignment horizontal="left"/>
      <protection locked="0"/>
    </xf>
    <xf numFmtId="0" fontId="11" fillId="0" borderId="0" xfId="62" applyFont="1" applyFill="1" applyBorder="1" applyAlignment="1" applyProtection="1">
      <alignment horizontal="left"/>
      <protection locked="0"/>
    </xf>
    <xf numFmtId="49" fontId="12" fillId="0" borderId="0" xfId="62" applyNumberFormat="1" applyFont="1" applyFill="1" applyBorder="1" applyAlignment="1" applyProtection="1">
      <alignment horizontal="left"/>
      <protection locked="0"/>
    </xf>
    <xf numFmtId="0" fontId="12" fillId="0" borderId="0" xfId="62" applyFont="1" applyFill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0" xfId="0" applyFont="1" applyFill="1" applyAlignment="1">
      <alignment/>
    </xf>
    <xf numFmtId="173" fontId="12" fillId="0" borderId="0" xfId="62" applyNumberFormat="1" applyFont="1" applyFill="1" applyBorder="1" applyAlignment="1" applyProtection="1">
      <alignment horizontal="left" vertical="top" wrapText="1"/>
      <protection/>
    </xf>
    <xf numFmtId="1" fontId="12" fillId="0" borderId="0" xfId="62" applyNumberFormat="1" applyFont="1" applyFill="1" applyBorder="1" applyAlignment="1" applyProtection="1">
      <alignment horizontal="left" vertical="top" wrapText="1"/>
      <protection/>
    </xf>
    <xf numFmtId="0" fontId="11" fillId="0" borderId="0" xfId="62" applyFont="1" applyFill="1" applyBorder="1" applyAlignment="1" applyProtection="1">
      <alignment horizontal="left" vertical="top" wrapText="1"/>
      <protection locked="0"/>
    </xf>
    <xf numFmtId="173" fontId="12" fillId="0" borderId="0" xfId="62" applyNumberFormat="1" applyFont="1" applyFill="1" applyBorder="1" applyAlignment="1" applyProtection="1">
      <alignment horizontal="left" vertical="top" wrapText="1"/>
      <protection locked="0"/>
    </xf>
    <xf numFmtId="0" fontId="12" fillId="0" borderId="0" xfId="62" applyFont="1" applyFill="1" applyBorder="1" applyAlignment="1" applyProtection="1">
      <alignment horizontal="left" vertical="top" wrapText="1"/>
      <protection locked="0"/>
    </xf>
    <xf numFmtId="0" fontId="16" fillId="0" borderId="0" xfId="58" applyFont="1">
      <alignment/>
      <protection/>
    </xf>
    <xf numFmtId="0" fontId="18" fillId="0" borderId="0" xfId="57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18" fillId="0" borderId="0" xfId="57" applyFont="1" applyAlignment="1" applyProtection="1">
      <alignment horizontal="center"/>
      <protection locked="0"/>
    </xf>
    <xf numFmtId="0" fontId="16" fillId="0" borderId="0" xfId="58" applyFont="1" applyProtection="1">
      <alignment/>
      <protection locked="0"/>
    </xf>
    <xf numFmtId="0" fontId="16" fillId="0" borderId="0" xfId="59" applyFont="1" applyAlignment="1" applyProtection="1">
      <alignment vertical="top"/>
      <protection locked="0"/>
    </xf>
    <xf numFmtId="0" fontId="18" fillId="0" borderId="0" xfId="57" applyFont="1" applyBorder="1" applyAlignment="1" applyProtection="1">
      <alignment vertical="top" wrapText="1"/>
      <protection locked="0"/>
    </xf>
    <xf numFmtId="0" fontId="16" fillId="0" borderId="0" xfId="57" applyFont="1" applyBorder="1" applyAlignment="1" applyProtection="1">
      <alignment vertical="top" wrapText="1"/>
      <protection locked="0"/>
    </xf>
    <xf numFmtId="0" fontId="16" fillId="0" borderId="0" xfId="59" applyFont="1" applyAlignment="1" applyProtection="1">
      <alignment vertical="top" wrapText="1"/>
      <protection locked="0"/>
    </xf>
    <xf numFmtId="0" fontId="18" fillId="0" borderId="0" xfId="57" applyFont="1" applyAlignment="1" applyProtection="1">
      <alignment horizontal="left" vertical="center" wrapText="1"/>
      <protection locked="0"/>
    </xf>
    <xf numFmtId="0" fontId="18" fillId="0" borderId="0" xfId="57" applyFont="1" applyAlignment="1" applyProtection="1">
      <alignment horizontal="center" vertical="center" wrapText="1"/>
      <protection locked="0"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18" fillId="0" borderId="0" xfId="58" applyFont="1">
      <alignment/>
      <protection/>
    </xf>
    <xf numFmtId="0" fontId="18" fillId="0" borderId="10" xfId="57" applyFont="1" applyBorder="1" applyAlignment="1" applyProtection="1">
      <alignment horizontal="center"/>
      <protection/>
    </xf>
    <xf numFmtId="0" fontId="18" fillId="0" borderId="10" xfId="58" applyFont="1" applyBorder="1">
      <alignment/>
      <protection/>
    </xf>
    <xf numFmtId="1" fontId="16" fillId="0" borderId="10" xfId="57" applyNumberFormat="1" applyFont="1" applyFill="1" applyBorder="1" applyAlignment="1" applyProtection="1">
      <alignment vertical="center" wrapText="1"/>
      <protection/>
    </xf>
    <xf numFmtId="1" fontId="16" fillId="0" borderId="10" xfId="57" applyNumberFormat="1" applyFont="1" applyFill="1" applyBorder="1" applyAlignment="1" applyProtection="1">
      <alignment horizontal="center" vertical="center" wrapText="1"/>
      <protection/>
    </xf>
    <xf numFmtId="1" fontId="16" fillId="0" borderId="10" xfId="57" applyNumberFormat="1" applyFont="1" applyFill="1" applyBorder="1" applyAlignment="1" applyProtection="1">
      <alignment horizontal="left" vertical="center" wrapText="1"/>
      <protection/>
    </xf>
    <xf numFmtId="0" fontId="16" fillId="0" borderId="0" xfId="58" applyFont="1" applyFill="1">
      <alignment/>
      <protection/>
    </xf>
    <xf numFmtId="0" fontId="16" fillId="0" borderId="10" xfId="57" applyFont="1" applyBorder="1" applyAlignment="1" applyProtection="1">
      <alignment horizontal="left" wrapText="1"/>
      <protection/>
    </xf>
    <xf numFmtId="0" fontId="16" fillId="0" borderId="10" xfId="0" applyFont="1" applyBorder="1" applyAlignment="1">
      <alignment wrapText="1"/>
    </xf>
    <xf numFmtId="0" fontId="16" fillId="0" borderId="14" xfId="57" applyFont="1" applyFill="1" applyBorder="1" applyAlignment="1" applyProtection="1">
      <alignment vertical="center" wrapText="1"/>
      <protection/>
    </xf>
    <xf numFmtId="0" fontId="16" fillId="0" borderId="14" xfId="57" applyFont="1" applyFill="1" applyBorder="1" applyAlignment="1" applyProtection="1">
      <alignment horizontal="center" vertical="center" wrapText="1"/>
      <protection/>
    </xf>
    <xf numFmtId="0" fontId="16" fillId="0" borderId="0" xfId="58" applyFont="1" applyFill="1" applyProtection="1">
      <alignment/>
      <protection/>
    </xf>
    <xf numFmtId="0" fontId="16" fillId="0" borderId="10" xfId="57" applyFont="1" applyFill="1" applyBorder="1" applyAlignment="1" applyProtection="1">
      <alignment vertical="center" wrapText="1"/>
      <protection/>
    </xf>
    <xf numFmtId="0" fontId="16" fillId="0" borderId="10" xfId="57" applyFont="1" applyFill="1" applyBorder="1" applyAlignment="1" applyProtection="1">
      <alignment horizontal="center" vertical="center" wrapText="1"/>
      <protection/>
    </xf>
    <xf numFmtId="0" fontId="16" fillId="0" borderId="10" xfId="58" applyFont="1" applyBorder="1" applyAlignment="1">
      <alignment horizontal="left" wrapText="1"/>
      <protection/>
    </xf>
    <xf numFmtId="0" fontId="19" fillId="0" borderId="10" xfId="0" applyFont="1" applyBorder="1" applyAlignment="1">
      <alignment wrapText="1"/>
    </xf>
    <xf numFmtId="1" fontId="16" fillId="0" borderId="10" xfId="57" applyNumberFormat="1" applyFont="1" applyFill="1" applyBorder="1" applyAlignment="1" applyProtection="1">
      <alignment vertical="center" wrapText="1"/>
      <protection locked="0"/>
    </xf>
    <xf numFmtId="1" fontId="16" fillId="0" borderId="10" xfId="57" applyNumberFormat="1" applyFont="1" applyFill="1" applyBorder="1" applyAlignment="1" applyProtection="1">
      <alignment horizontal="left" vertical="center" wrapText="1"/>
      <protection locked="0"/>
    </xf>
    <xf numFmtId="0" fontId="18" fillId="0" borderId="10" xfId="57" applyFont="1" applyBorder="1" applyAlignment="1" applyProtection="1">
      <alignment horizontal="right"/>
      <protection/>
    </xf>
    <xf numFmtId="0" fontId="20" fillId="0" borderId="0" xfId="57" applyFont="1" applyBorder="1" applyAlignment="1" applyProtection="1">
      <alignment horizontal="left" wrapText="1"/>
      <protection/>
    </xf>
    <xf numFmtId="1" fontId="16" fillId="0" borderId="0" xfId="57" applyNumberFormat="1" applyFont="1" applyFill="1" applyBorder="1" applyAlignment="1" applyProtection="1">
      <alignment vertical="center" wrapText="1"/>
      <protection locked="0"/>
    </xf>
    <xf numFmtId="1" fontId="16" fillId="0" borderId="0" xfId="57" applyNumberFormat="1" applyFont="1" applyFill="1" applyBorder="1" applyAlignment="1" applyProtection="1">
      <alignment horizontal="left" vertical="center" wrapText="1"/>
      <protection locked="0"/>
    </xf>
    <xf numFmtId="0" fontId="16" fillId="0" borderId="0" xfId="58" applyFont="1" applyFill="1" applyBorder="1" applyProtection="1">
      <alignment/>
      <protection/>
    </xf>
    <xf numFmtId="0" fontId="16" fillId="0" borderId="0" xfId="57" applyFont="1" applyProtection="1">
      <alignment/>
      <protection locked="0"/>
    </xf>
    <xf numFmtId="0" fontId="16" fillId="0" borderId="0" xfId="58" applyFont="1" applyFill="1" applyAlignment="1" applyProtection="1">
      <alignment/>
      <protection locked="0"/>
    </xf>
    <xf numFmtId="0" fontId="16" fillId="0" borderId="0" xfId="58" applyFont="1" applyFill="1" applyProtection="1">
      <alignment/>
      <protection locked="0"/>
    </xf>
    <xf numFmtId="49" fontId="16" fillId="0" borderId="0" xfId="62" applyNumberFormat="1" applyFont="1" applyFill="1" applyBorder="1" applyAlignment="1" applyProtection="1">
      <alignment horizontal="left" vertical="center"/>
      <protection locked="0"/>
    </xf>
    <xf numFmtId="0" fontId="16" fillId="0" borderId="0" xfId="57" applyFont="1" applyFill="1" applyProtection="1">
      <alignment/>
      <protection locked="0"/>
    </xf>
    <xf numFmtId="0" fontId="16" fillId="0" borderId="0" xfId="58" applyFont="1" applyBorder="1">
      <alignment/>
      <protection/>
    </xf>
    <xf numFmtId="0" fontId="21" fillId="0" borderId="0" xfId="57" applyFont="1" applyFill="1" applyBorder="1" applyAlignment="1" applyProtection="1">
      <alignment vertical="center" wrapText="1"/>
      <protection/>
    </xf>
    <xf numFmtId="0" fontId="21" fillId="0" borderId="0" xfId="57" applyFont="1" applyFill="1" applyBorder="1" applyAlignment="1" applyProtection="1">
      <alignment horizontal="center" vertical="center" wrapText="1"/>
      <protection/>
    </xf>
    <xf numFmtId="0" fontId="16" fillId="0" borderId="0" xfId="58" applyFont="1" applyBorder="1" applyAlignment="1">
      <alignment horizontal="left" wrapText="1"/>
      <protection/>
    </xf>
    <xf numFmtId="0" fontId="16" fillId="0" borderId="0" xfId="57" applyFont="1" applyFill="1" applyBorder="1" applyAlignment="1" applyProtection="1">
      <alignment horizontal="left" vertical="center" wrapText="1"/>
      <protection/>
    </xf>
    <xf numFmtId="0" fontId="16" fillId="0" borderId="0" xfId="58" applyFont="1" applyFill="1" applyBorder="1" applyAlignment="1" applyProtection="1">
      <alignment horizontal="left" wrapText="1"/>
      <protection/>
    </xf>
    <xf numFmtId="0" fontId="16" fillId="0" borderId="0" xfId="58" applyFont="1" applyFill="1" applyAlignment="1" applyProtection="1">
      <alignment horizontal="left" wrapText="1"/>
      <protection/>
    </xf>
    <xf numFmtId="0" fontId="16" fillId="0" borderId="0" xfId="58" applyFont="1" applyFill="1" applyAlignment="1">
      <alignment horizontal="left" wrapText="1"/>
      <protection/>
    </xf>
    <xf numFmtId="0" fontId="16" fillId="0" borderId="0" xfId="58" applyFont="1" applyAlignment="1">
      <alignment horizontal="left" wrapText="1"/>
      <protection/>
    </xf>
    <xf numFmtId="0" fontId="16" fillId="0" borderId="0" xfId="57" applyFont="1" applyBorder="1" applyAlignment="1" applyProtection="1">
      <alignment horizontal="left" wrapText="1"/>
      <protection/>
    </xf>
    <xf numFmtId="0" fontId="18" fillId="0" borderId="0" xfId="57" applyFont="1" applyBorder="1" applyAlignment="1" applyProtection="1">
      <alignment horizontal="left" wrapText="1"/>
      <protection/>
    </xf>
    <xf numFmtId="0" fontId="18" fillId="33" borderId="0" xfId="57" applyFont="1" applyFill="1" applyBorder="1" applyAlignment="1" applyProtection="1">
      <alignment horizontal="right"/>
      <protection/>
    </xf>
    <xf numFmtId="1" fontId="18" fillId="0" borderId="0" xfId="57" applyNumberFormat="1" applyFont="1" applyFill="1" applyBorder="1" applyAlignment="1" applyProtection="1">
      <alignment vertical="center" wrapText="1"/>
      <protection/>
    </xf>
    <xf numFmtId="0" fontId="16" fillId="0" borderId="0" xfId="57" applyFont="1" applyBorder="1" applyProtection="1">
      <alignment/>
      <protection locked="0"/>
    </xf>
    <xf numFmtId="0" fontId="16" fillId="0" borderId="0" xfId="58" applyFont="1" applyFill="1" applyBorder="1">
      <alignment/>
      <protection/>
    </xf>
    <xf numFmtId="0" fontId="18" fillId="0" borderId="0" xfId="57" applyFont="1" applyFill="1" applyAlignment="1" applyProtection="1">
      <alignment horizontal="center"/>
      <protection locked="0"/>
    </xf>
    <xf numFmtId="0" fontId="18" fillId="0" borderId="0" xfId="58" applyFont="1" applyProtection="1">
      <alignment/>
      <protection locked="0"/>
    </xf>
    <xf numFmtId="0" fontId="16" fillId="0" borderId="0" xfId="58" applyFont="1" applyFill="1" applyAlignment="1">
      <alignment/>
      <protection/>
    </xf>
    <xf numFmtId="0" fontId="16" fillId="0" borderId="0" xfId="58" applyFont="1" applyAlignment="1">
      <alignment/>
      <protection/>
    </xf>
    <xf numFmtId="0" fontId="2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right" vertical="top" wrapText="1"/>
    </xf>
    <xf numFmtId="0" fontId="11" fillId="0" borderId="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1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1" fontId="12" fillId="0" borderId="10" xfId="0" applyNumberFormat="1" applyFont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73" fontId="12" fillId="0" borderId="10" xfId="0" applyNumberFormat="1" applyFont="1" applyBorder="1" applyAlignment="1">
      <alignment horizontal="left" vertical="top" wrapText="1"/>
    </xf>
    <xf numFmtId="0" fontId="12" fillId="0" borderId="0" xfId="0" applyFont="1" applyAlignment="1">
      <alignment horizontal="left"/>
    </xf>
    <xf numFmtId="0" fontId="23" fillId="0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14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/>
    </xf>
    <xf numFmtId="0" fontId="13" fillId="0" borderId="0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4" fillId="0" borderId="0" xfId="0" applyFont="1" applyBorder="1" applyAlignment="1">
      <alignment horizontal="left"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6" fillId="0" borderId="0" xfId="59" applyFont="1" applyFill="1" applyAlignment="1" applyProtection="1">
      <alignment horizontal="left" vertical="top"/>
      <protection locked="0"/>
    </xf>
    <xf numFmtId="0" fontId="16" fillId="0" borderId="0" xfId="59" applyFont="1" applyFill="1" applyAlignment="1" applyProtection="1">
      <alignment horizontal="right" vertical="top"/>
      <protection locked="0"/>
    </xf>
    <xf numFmtId="0" fontId="18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 horizontal="right"/>
    </xf>
    <xf numFmtId="0" fontId="16" fillId="0" borderId="0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10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/>
    </xf>
    <xf numFmtId="0" fontId="16" fillId="33" borderId="10" xfId="0" applyFont="1" applyFill="1" applyBorder="1" applyAlignment="1">
      <alignment horizontal="left" vertical="top" wrapText="1"/>
    </xf>
    <xf numFmtId="0" fontId="18" fillId="0" borderId="10" xfId="0" applyFont="1" applyBorder="1" applyAlignment="1">
      <alignment horizontal="right" vertical="top" wrapText="1"/>
    </xf>
    <xf numFmtId="0" fontId="18" fillId="0" borderId="10" xfId="0" applyFont="1" applyBorder="1" applyAlignment="1">
      <alignment/>
    </xf>
    <xf numFmtId="0" fontId="18" fillId="0" borderId="0" xfId="0" applyFont="1" applyAlignment="1">
      <alignment/>
    </xf>
    <xf numFmtId="0" fontId="18" fillId="0" borderId="10" xfId="0" applyFont="1" applyBorder="1" applyAlignment="1">
      <alignment horizontal="right" wrapText="1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/>
    </xf>
    <xf numFmtId="178" fontId="24" fillId="0" borderId="10" xfId="0" applyNumberFormat="1" applyFont="1" applyFill="1" applyBorder="1" applyAlignment="1">
      <alignment horizontal="right"/>
    </xf>
    <xf numFmtId="1" fontId="18" fillId="0" borderId="10" xfId="0" applyNumberFormat="1" applyFont="1" applyBorder="1" applyAlignment="1">
      <alignment horizontal="right" vertical="top" wrapText="1"/>
    </xf>
    <xf numFmtId="10" fontId="18" fillId="0" borderId="10" xfId="65" applyNumberFormat="1" applyFont="1" applyFill="1" applyBorder="1" applyAlignment="1" applyProtection="1">
      <alignment/>
      <protection/>
    </xf>
    <xf numFmtId="179" fontId="18" fillId="0" borderId="10" xfId="65" applyNumberFormat="1" applyFont="1" applyFill="1" applyBorder="1" applyAlignment="1" applyProtection="1">
      <alignment/>
      <protection/>
    </xf>
    <xf numFmtId="179" fontId="18" fillId="0" borderId="0" xfId="65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>
      <alignment horizontal="right"/>
    </xf>
    <xf numFmtId="178" fontId="24" fillId="0" borderId="10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178" fontId="24" fillId="33" borderId="10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1" fontId="24" fillId="0" borderId="10" xfId="0" applyNumberFormat="1" applyFont="1" applyFill="1" applyBorder="1" applyAlignment="1">
      <alignment/>
    </xf>
    <xf numFmtId="0" fontId="16" fillId="0" borderId="10" xfId="0" applyFont="1" applyFill="1" applyBorder="1" applyAlignment="1">
      <alignment horizontal="left" vertical="top" wrapText="1"/>
    </xf>
    <xf numFmtId="10" fontId="18" fillId="0" borderId="10" xfId="65" applyNumberFormat="1" applyFont="1" applyFill="1" applyBorder="1" applyAlignment="1" applyProtection="1">
      <alignment horizontal="right"/>
      <protection/>
    </xf>
    <xf numFmtId="179" fontId="18" fillId="0" borderId="10" xfId="65" applyNumberFormat="1" applyFont="1" applyFill="1" applyBorder="1" applyAlignment="1" applyProtection="1">
      <alignment horizontal="right"/>
      <protection/>
    </xf>
    <xf numFmtId="0" fontId="16" fillId="0" borderId="10" xfId="0" applyFont="1" applyBorder="1" applyAlignment="1">
      <alignment horizontal="right" vertical="top" wrapText="1"/>
    </xf>
    <xf numFmtId="0" fontId="18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/>
    </xf>
    <xf numFmtId="0" fontId="20" fillId="0" borderId="0" xfId="0" applyFont="1" applyBorder="1" applyAlignment="1">
      <alignment wrapText="1"/>
    </xf>
    <xf numFmtId="0" fontId="19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right" vertical="top" wrapText="1"/>
    </xf>
    <xf numFmtId="0" fontId="21" fillId="0" borderId="0" xfId="0" applyFont="1" applyBorder="1" applyAlignment="1">
      <alignment horizontal="left" vertical="top" wrapText="1"/>
    </xf>
    <xf numFmtId="0" fontId="9" fillId="0" borderId="0" xfId="0" applyFont="1" applyAlignment="1">
      <alignment/>
    </xf>
    <xf numFmtId="0" fontId="7" fillId="0" borderId="0" xfId="0" applyFont="1" applyAlignment="1">
      <alignment horizontal="left" inden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 horizontal="right"/>
    </xf>
    <xf numFmtId="1" fontId="3" fillId="0" borderId="10" xfId="0" applyNumberFormat="1" applyFont="1" applyBorder="1" applyAlignment="1">
      <alignment horizontal="right" vertical="top" wrapText="1"/>
    </xf>
    <xf numFmtId="0" fontId="12" fillId="0" borderId="10" xfId="0" applyFont="1" applyBorder="1" applyAlignment="1">
      <alignment horizontal="right" vertical="top" wrapText="1"/>
    </xf>
    <xf numFmtId="1" fontId="7" fillId="0" borderId="10" xfId="0" applyNumberFormat="1" applyFont="1" applyBorder="1" applyAlignment="1">
      <alignment horizontal="right" vertical="top" wrapText="1"/>
    </xf>
    <xf numFmtId="1" fontId="12" fillId="0" borderId="10" xfId="0" applyNumberFormat="1" applyFont="1" applyBorder="1" applyAlignment="1">
      <alignment horizontal="right" vertical="top" wrapText="1"/>
    </xf>
    <xf numFmtId="0" fontId="26" fillId="0" borderId="0" xfId="0" applyFont="1" applyAlignment="1">
      <alignment/>
    </xf>
    <xf numFmtId="0" fontId="11" fillId="0" borderId="10" xfId="0" applyFont="1" applyBorder="1" applyAlignment="1">
      <alignment horizontal="right" vertical="top" wrapText="1"/>
    </xf>
    <xf numFmtId="0" fontId="12" fillId="0" borderId="0" xfId="0" applyFont="1" applyBorder="1" applyAlignment="1">
      <alignment horizontal="right" vertical="top" wrapText="1"/>
    </xf>
    <xf numFmtId="0" fontId="7" fillId="0" borderId="0" xfId="0" applyFont="1" applyBorder="1" applyAlignment="1">
      <alignment horizontal="left" vertical="top"/>
    </xf>
    <xf numFmtId="0" fontId="7" fillId="0" borderId="0" xfId="58" applyFont="1" applyFill="1" applyProtection="1">
      <alignment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left" vertical="top" wrapText="1"/>
    </xf>
    <xf numFmtId="0" fontId="18" fillId="0" borderId="18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 vertical="top" wrapText="1"/>
    </xf>
    <xf numFmtId="0" fontId="18" fillId="0" borderId="20" xfId="0" applyFont="1" applyBorder="1" applyAlignment="1">
      <alignment horizontal="left" vertical="top" wrapText="1"/>
    </xf>
    <xf numFmtId="0" fontId="18" fillId="0" borderId="19" xfId="0" applyFont="1" applyBorder="1" applyAlignment="1">
      <alignment horizontal="left"/>
    </xf>
    <xf numFmtId="0" fontId="16" fillId="0" borderId="14" xfId="0" applyFont="1" applyBorder="1" applyAlignment="1">
      <alignment/>
    </xf>
    <xf numFmtId="0" fontId="16" fillId="0" borderId="14" xfId="0" applyFont="1" applyBorder="1" applyAlignment="1">
      <alignment horizontal="left" vertical="top" wrapText="1"/>
    </xf>
    <xf numFmtId="0" fontId="16" fillId="0" borderId="10" xfId="0" applyFont="1" applyFill="1" applyBorder="1" applyAlignment="1">
      <alignment/>
    </xf>
    <xf numFmtId="10" fontId="27" fillId="0" borderId="10" xfId="65" applyNumberFormat="1" applyFont="1" applyBorder="1" applyAlignment="1">
      <alignment/>
    </xf>
    <xf numFmtId="1" fontId="18" fillId="0" borderId="10" xfId="0" applyNumberFormat="1" applyFont="1" applyBorder="1" applyAlignment="1">
      <alignment horizontal="left" vertical="top" wrapText="1"/>
    </xf>
    <xf numFmtId="0" fontId="16" fillId="0" borderId="12" xfId="0" applyFont="1" applyBorder="1" applyAlignment="1">
      <alignment horizontal="left" vertical="top" wrapText="1"/>
    </xf>
    <xf numFmtId="0" fontId="18" fillId="0" borderId="12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19" xfId="0" applyFont="1" applyBorder="1" applyAlignment="1">
      <alignment horizontal="left" vertical="top" wrapText="1"/>
    </xf>
    <xf numFmtId="0" fontId="18" fillId="0" borderId="19" xfId="0" applyFont="1" applyBorder="1" applyAlignment="1">
      <alignment/>
    </xf>
    <xf numFmtId="0" fontId="18" fillId="0" borderId="20" xfId="0" applyFont="1" applyBorder="1" applyAlignment="1">
      <alignment/>
    </xf>
    <xf numFmtId="0" fontId="16" fillId="0" borderId="19" xfId="0" applyFont="1" applyBorder="1" applyAlignment="1">
      <alignment/>
    </xf>
    <xf numFmtId="0" fontId="16" fillId="0" borderId="20" xfId="0" applyFont="1" applyBorder="1" applyAlignment="1">
      <alignment/>
    </xf>
    <xf numFmtId="0" fontId="25" fillId="0" borderId="19" xfId="0" applyFont="1" applyBorder="1" applyAlignment="1">
      <alignment horizontal="left" vertical="top" wrapText="1"/>
    </xf>
    <xf numFmtId="0" fontId="16" fillId="0" borderId="19" xfId="0" applyFont="1" applyBorder="1" applyAlignment="1">
      <alignment horizontal="left"/>
    </xf>
    <xf numFmtId="1" fontId="16" fillId="0" borderId="19" xfId="0" applyNumberFormat="1" applyFont="1" applyBorder="1" applyAlignment="1">
      <alignment horizontal="left" vertical="top" wrapText="1"/>
    </xf>
    <xf numFmtId="0" fontId="19" fillId="0" borderId="21" xfId="0" applyFont="1" applyBorder="1" applyAlignment="1">
      <alignment/>
    </xf>
    <xf numFmtId="0" fontId="16" fillId="0" borderId="22" xfId="0" applyFont="1" applyBorder="1" applyAlignment="1">
      <alignment horizontal="left" vertical="top" wrapText="1"/>
    </xf>
    <xf numFmtId="0" fontId="25" fillId="0" borderId="22" xfId="0" applyFont="1" applyBorder="1" applyAlignment="1">
      <alignment horizontal="left" vertical="top" wrapText="1"/>
    </xf>
    <xf numFmtId="0" fontId="16" fillId="0" borderId="22" xfId="0" applyFont="1" applyBorder="1" applyAlignment="1">
      <alignment/>
    </xf>
    <xf numFmtId="1" fontId="16" fillId="0" borderId="22" xfId="0" applyNumberFormat="1" applyFont="1" applyBorder="1" applyAlignment="1">
      <alignment horizontal="left" vertical="top" wrapText="1"/>
    </xf>
    <xf numFmtId="0" fontId="16" fillId="0" borderId="22" xfId="0" applyFont="1" applyBorder="1" applyAlignment="1">
      <alignment/>
    </xf>
    <xf numFmtId="0" fontId="16" fillId="0" borderId="23" xfId="0" applyFont="1" applyBorder="1" applyAlignment="1">
      <alignment/>
    </xf>
    <xf numFmtId="0" fontId="16" fillId="0" borderId="19" xfId="0" applyFont="1" applyBorder="1" applyAlignment="1">
      <alignment horizontal="center" vertical="top" wrapText="1"/>
    </xf>
    <xf numFmtId="0" fontId="16" fillId="0" borderId="19" xfId="0" applyFont="1" applyBorder="1" applyAlignment="1">
      <alignment vertical="top" wrapText="1"/>
    </xf>
    <xf numFmtId="0" fontId="5" fillId="0" borderId="19" xfId="59" applyFont="1" applyBorder="1" applyAlignment="1" applyProtection="1">
      <alignment horizontal="center" vertical="center" wrapText="1"/>
      <protection/>
    </xf>
    <xf numFmtId="14" fontId="5" fillId="0" borderId="19" xfId="59" applyNumberFormat="1" applyFont="1" applyBorder="1" applyAlignment="1" applyProtection="1">
      <alignment horizontal="center" vertical="center" wrapText="1"/>
      <protection/>
    </xf>
    <xf numFmtId="49" fontId="5" fillId="0" borderId="19" xfId="59" applyNumberFormat="1" applyFont="1" applyBorder="1" applyAlignment="1" applyProtection="1">
      <alignment horizontal="center" vertical="center" wrapText="1"/>
      <protection/>
    </xf>
    <xf numFmtId="0" fontId="5" fillId="34" borderId="19" xfId="59" applyFont="1" applyFill="1" applyBorder="1" applyAlignment="1" applyProtection="1">
      <alignment horizontal="left" vertical="top" wrapText="1"/>
      <protection/>
    </xf>
    <xf numFmtId="3" fontId="7" fillId="0" borderId="19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5" fillId="0" borderId="19" xfId="0" applyFont="1" applyBorder="1" applyAlignment="1">
      <alignment wrapText="1"/>
    </xf>
    <xf numFmtId="3" fontId="7" fillId="0" borderId="19" xfId="0" applyNumberFormat="1" applyFont="1" applyBorder="1" applyAlignment="1">
      <alignment wrapText="1"/>
    </xf>
    <xf numFmtId="3" fontId="7" fillId="0" borderId="19" xfId="0" applyNumberFormat="1" applyFont="1" applyFill="1" applyBorder="1" applyAlignment="1">
      <alignment wrapText="1"/>
    </xf>
    <xf numFmtId="3" fontId="7" fillId="0" borderId="19" xfId="0" applyNumberFormat="1" applyFont="1" applyFill="1" applyBorder="1" applyAlignment="1" applyProtection="1">
      <alignment wrapText="1"/>
      <protection/>
    </xf>
    <xf numFmtId="0" fontId="3" fillId="0" borderId="19" xfId="0" applyFont="1" applyBorder="1" applyAlignment="1">
      <alignment wrapText="1"/>
    </xf>
    <xf numFmtId="3" fontId="3" fillId="0" borderId="19" xfId="0" applyNumberFormat="1" applyFont="1" applyBorder="1" applyAlignment="1">
      <alignment wrapText="1"/>
    </xf>
    <xf numFmtId="0" fontId="5" fillId="0" borderId="19" xfId="0" applyFont="1" applyBorder="1" applyAlignment="1">
      <alignment horizontal="right" wrapText="1"/>
    </xf>
    <xf numFmtId="181" fontId="7" fillId="0" borderId="19" xfId="0" applyNumberFormat="1" applyFont="1" applyFill="1" applyBorder="1" applyAlignment="1" applyProtection="1">
      <alignment wrapText="1"/>
      <protection/>
    </xf>
    <xf numFmtId="3" fontId="7" fillId="0" borderId="19" xfId="0" applyNumberFormat="1" applyFont="1" applyFill="1" applyBorder="1" applyAlignment="1" applyProtection="1">
      <alignment/>
      <protection/>
    </xf>
    <xf numFmtId="181" fontId="7" fillId="0" borderId="19" xfId="0" applyNumberFormat="1" applyFont="1" applyFill="1" applyBorder="1" applyAlignment="1">
      <alignment wrapText="1"/>
    </xf>
    <xf numFmtId="3" fontId="3" fillId="0" borderId="0" xfId="0" applyNumberFormat="1" applyFont="1" applyAlignment="1">
      <alignment wrapText="1"/>
    </xf>
    <xf numFmtId="0" fontId="5" fillId="0" borderId="19" xfId="0" applyFont="1" applyBorder="1" applyAlignment="1">
      <alignment horizontal="right"/>
    </xf>
    <xf numFmtId="0" fontId="8" fillId="0" borderId="19" xfId="0" applyFont="1" applyBorder="1" applyAlignment="1">
      <alignment/>
    </xf>
    <xf numFmtId="0" fontId="3" fillId="0" borderId="19" xfId="0" applyFont="1" applyBorder="1" applyAlignment="1">
      <alignment horizontal="left" wrapText="1"/>
    </xf>
    <xf numFmtId="3" fontId="3" fillId="0" borderId="19" xfId="0" applyNumberFormat="1" applyFont="1" applyBorder="1" applyAlignment="1">
      <alignment/>
    </xf>
    <xf numFmtId="3" fontId="7" fillId="0" borderId="19" xfId="0" applyNumberFormat="1" applyFont="1" applyBorder="1" applyAlignment="1">
      <alignment horizontal="right"/>
    </xf>
    <xf numFmtId="176" fontId="28" fillId="0" borderId="0" xfId="0" applyNumberFormat="1" applyFont="1" applyFill="1" applyAlignment="1">
      <alignment/>
    </xf>
    <xf numFmtId="173" fontId="0" fillId="0" borderId="10" xfId="0" applyNumberFormat="1" applyBorder="1" applyAlignment="1">
      <alignment wrapText="1"/>
    </xf>
    <xf numFmtId="1" fontId="3" fillId="0" borderId="0" xfId="0" applyNumberFormat="1" applyFont="1" applyAlignment="1">
      <alignment wrapText="1"/>
    </xf>
    <xf numFmtId="0" fontId="11" fillId="0" borderId="24" xfId="0" applyFont="1" applyBorder="1" applyAlignment="1">
      <alignment horizontal="center" vertical="center" wrapText="1"/>
    </xf>
    <xf numFmtId="174" fontId="1" fillId="0" borderId="24" xfId="0" applyNumberFormat="1" applyFont="1" applyBorder="1" applyAlignment="1">
      <alignment horizontal="right" vertical="center" wrapText="1"/>
    </xf>
    <xf numFmtId="174" fontId="1" fillId="0" borderId="25" xfId="0" applyNumberFormat="1" applyFont="1" applyBorder="1" applyAlignment="1">
      <alignment horizontal="right" vertical="center" wrapText="1"/>
    </xf>
    <xf numFmtId="174" fontId="1" fillId="0" borderId="26" xfId="0" applyNumberFormat="1" applyFont="1" applyBorder="1" applyAlignment="1">
      <alignment horizontal="right" vertical="center" wrapText="1"/>
    </xf>
    <xf numFmtId="174" fontId="12" fillId="0" borderId="27" xfId="0" applyNumberFormat="1" applyFont="1" applyBorder="1" applyAlignment="1">
      <alignment horizontal="right" vertical="center" wrapText="1"/>
    </xf>
    <xf numFmtId="1" fontId="0" fillId="0" borderId="0" xfId="0" applyNumberFormat="1" applyFont="1" applyBorder="1" applyAlignment="1">
      <alignment/>
    </xf>
    <xf numFmtId="174" fontId="12" fillId="0" borderId="24" xfId="0" applyNumberFormat="1" applyFont="1" applyBorder="1" applyAlignment="1">
      <alignment horizontal="right" vertical="center" wrapText="1"/>
    </xf>
    <xf numFmtId="174" fontId="12" fillId="0" borderId="25" xfId="0" applyNumberFormat="1" applyFont="1" applyBorder="1" applyAlignment="1">
      <alignment horizontal="right" vertical="center" wrapText="1"/>
    </xf>
    <xf numFmtId="174" fontId="12" fillId="0" borderId="28" xfId="0" applyNumberFormat="1" applyFont="1" applyBorder="1" applyAlignment="1">
      <alignment horizontal="right" vertical="center" wrapText="1"/>
    </xf>
    <xf numFmtId="173" fontId="12" fillId="0" borderId="28" xfId="0" applyNumberFormat="1" applyFont="1" applyBorder="1" applyAlignment="1">
      <alignment horizontal="right" vertical="center" wrapText="1"/>
    </xf>
    <xf numFmtId="173" fontId="12" fillId="0" borderId="26" xfId="0" applyNumberFormat="1" applyFont="1" applyBorder="1" applyAlignment="1">
      <alignment horizontal="right" vertical="center" wrapText="1"/>
    </xf>
    <xf numFmtId="0" fontId="12" fillId="0" borderId="29" xfId="0" applyFont="1" applyBorder="1" applyAlignment="1">
      <alignment horizontal="right" vertical="center" wrapText="1"/>
    </xf>
    <xf numFmtId="173" fontId="12" fillId="0" borderId="30" xfId="0" applyNumberFormat="1" applyFont="1" applyBorder="1" applyAlignment="1">
      <alignment horizontal="right" vertical="center" wrapText="1"/>
    </xf>
    <xf numFmtId="0" fontId="12" fillId="0" borderId="31" xfId="0" applyFont="1" applyBorder="1" applyAlignment="1">
      <alignment horizontal="right" vertical="center" wrapText="1"/>
    </xf>
    <xf numFmtId="0" fontId="12" fillId="0" borderId="32" xfId="0" applyFont="1" applyBorder="1" applyAlignment="1">
      <alignment horizontal="right" vertical="center" wrapText="1"/>
    </xf>
    <xf numFmtId="0" fontId="12" fillId="0" borderId="33" xfId="0" applyFont="1" applyBorder="1" applyAlignment="1">
      <alignment horizontal="right" vertical="center" wrapText="1"/>
    </xf>
    <xf numFmtId="1" fontId="0" fillId="0" borderId="34" xfId="0" applyNumberFormat="1" applyFont="1" applyBorder="1" applyAlignment="1">
      <alignment horizontal="right" vertical="center" wrapText="1"/>
    </xf>
    <xf numFmtId="0" fontId="12" fillId="0" borderId="34" xfId="0" applyFont="1" applyBorder="1" applyAlignment="1">
      <alignment horizontal="right" vertical="center" wrapText="1"/>
    </xf>
    <xf numFmtId="0" fontId="7" fillId="0" borderId="34" xfId="0" applyFont="1" applyBorder="1" applyAlignment="1">
      <alignment/>
    </xf>
    <xf numFmtId="0" fontId="12" fillId="0" borderId="35" xfId="0" applyFont="1" applyFill="1" applyBorder="1" applyAlignment="1">
      <alignment horizontal="right" vertical="center" wrapText="1"/>
    </xf>
    <xf numFmtId="173" fontId="7" fillId="0" borderId="36" xfId="0" applyNumberFormat="1" applyFont="1" applyBorder="1" applyAlignment="1">
      <alignment horizontal="right" vertical="center" wrapText="1"/>
    </xf>
    <xf numFmtId="0" fontId="12" fillId="0" borderId="37" xfId="0" applyFont="1" applyBorder="1" applyAlignment="1">
      <alignment horizontal="right" vertical="center" wrapText="1"/>
    </xf>
    <xf numFmtId="1" fontId="0" fillId="0" borderId="38" xfId="0" applyNumberFormat="1" applyFont="1" applyBorder="1" applyAlignment="1">
      <alignment/>
    </xf>
    <xf numFmtId="1" fontId="0" fillId="0" borderId="38" xfId="0" applyNumberFormat="1" applyBorder="1" applyAlignment="1">
      <alignment/>
    </xf>
    <xf numFmtId="0" fontId="12" fillId="0" borderId="35" xfId="0" applyFont="1" applyBorder="1" applyAlignment="1">
      <alignment horizontal="right" vertical="center" wrapText="1"/>
    </xf>
    <xf numFmtId="173" fontId="12" fillId="0" borderId="39" xfId="0" applyNumberFormat="1" applyFont="1" applyBorder="1" applyAlignment="1">
      <alignment horizontal="right" vertical="center" wrapText="1"/>
    </xf>
    <xf numFmtId="173" fontId="12" fillId="0" borderId="36" xfId="0" applyNumberFormat="1" applyFont="1" applyBorder="1" applyAlignment="1">
      <alignment horizontal="right" vertical="center" wrapText="1"/>
    </xf>
    <xf numFmtId="0" fontId="12" fillId="0" borderId="36" xfId="0" applyFont="1" applyBorder="1" applyAlignment="1">
      <alignment horizontal="right" vertical="center" wrapText="1"/>
    </xf>
    <xf numFmtId="0" fontId="12" fillId="0" borderId="40" xfId="0" applyFont="1" applyBorder="1" applyAlignment="1">
      <alignment horizontal="right" vertical="center" wrapText="1"/>
    </xf>
    <xf numFmtId="0" fontId="12" fillId="0" borderId="41" xfId="0" applyFont="1" applyBorder="1" applyAlignment="1">
      <alignment horizontal="right" vertical="center" wrapText="1"/>
    </xf>
    <xf numFmtId="0" fontId="12" fillId="0" borderId="27" xfId="0" applyFont="1" applyBorder="1" applyAlignment="1">
      <alignment horizontal="righ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43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2" fillId="0" borderId="46" xfId="0" applyFont="1" applyBorder="1" applyAlignment="1">
      <alignment horizontal="left" vertical="center" wrapText="1"/>
    </xf>
    <xf numFmtId="0" fontId="12" fillId="0" borderId="46" xfId="0" applyFont="1" applyBorder="1" applyAlignment="1">
      <alignment/>
    </xf>
    <xf numFmtId="0" fontId="12" fillId="0" borderId="47" xfId="0" applyFont="1" applyBorder="1" applyAlignment="1">
      <alignment horizontal="left" vertical="center" wrapText="1"/>
    </xf>
    <xf numFmtId="0" fontId="11" fillId="0" borderId="48" xfId="0" applyFont="1" applyBorder="1" applyAlignment="1">
      <alignment horizontal="left" vertical="center" wrapText="1"/>
    </xf>
    <xf numFmtId="0" fontId="12" fillId="33" borderId="46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/>
    </xf>
    <xf numFmtId="0" fontId="12" fillId="0" borderId="47" xfId="0" applyFont="1" applyBorder="1" applyAlignment="1">
      <alignment/>
    </xf>
    <xf numFmtId="0" fontId="11" fillId="33" borderId="45" xfId="0" applyFont="1" applyFill="1" applyBorder="1" applyAlignment="1">
      <alignment horizontal="left" vertical="center" wrapText="1"/>
    </xf>
    <xf numFmtId="0" fontId="11" fillId="0" borderId="49" xfId="0" applyFont="1" applyBorder="1" applyAlignment="1">
      <alignment horizontal="left" vertical="center" wrapText="1"/>
    </xf>
    <xf numFmtId="0" fontId="11" fillId="33" borderId="50" xfId="0" applyFont="1" applyFill="1" applyBorder="1" applyAlignment="1">
      <alignment horizontal="left" vertical="center" wrapText="1"/>
    </xf>
    <xf numFmtId="0" fontId="12" fillId="0" borderId="51" xfId="0" applyFont="1" applyBorder="1" applyAlignment="1">
      <alignment horizontal="left" vertical="center" wrapText="1"/>
    </xf>
    <xf numFmtId="177" fontId="27" fillId="35" borderId="10" xfId="0" applyNumberFormat="1" applyFont="1" applyFill="1" applyBorder="1" applyAlignment="1">
      <alignment horizontal="left"/>
    </xf>
    <xf numFmtId="0" fontId="27" fillId="35" borderId="10" xfId="0" applyFont="1" applyFill="1" applyBorder="1" applyAlignment="1">
      <alignment/>
    </xf>
    <xf numFmtId="177" fontId="27" fillId="35" borderId="0" xfId="0" applyNumberFormat="1" applyFont="1" applyFill="1" applyAlignment="1">
      <alignment horizontal="left"/>
    </xf>
    <xf numFmtId="0" fontId="27" fillId="0" borderId="10" xfId="0" applyFont="1" applyBorder="1" applyAlignment="1">
      <alignment/>
    </xf>
    <xf numFmtId="177" fontId="27" fillId="0" borderId="10" xfId="0" applyNumberFormat="1" applyFont="1" applyFill="1" applyBorder="1" applyAlignment="1">
      <alignment horizontal="left"/>
    </xf>
    <xf numFmtId="184" fontId="29" fillId="0" borderId="0" xfId="0" applyNumberFormat="1" applyFont="1" applyAlignment="1">
      <alignment/>
    </xf>
    <xf numFmtId="181" fontId="11" fillId="0" borderId="10" xfId="62" applyNumberFormat="1" applyFont="1" applyFill="1" applyBorder="1" applyAlignment="1">
      <alignment horizontal="center" vertical="top" wrapText="1"/>
      <protection/>
    </xf>
    <xf numFmtId="2" fontId="0" fillId="0" borderId="0" xfId="0" applyNumberFormat="1" applyFont="1" applyAlignment="1">
      <alignment/>
    </xf>
    <xf numFmtId="173" fontId="0" fillId="0" borderId="10" xfId="0" applyNumberFormat="1" applyFont="1" applyBorder="1" applyAlignment="1">
      <alignment wrapText="1"/>
    </xf>
    <xf numFmtId="0" fontId="0" fillId="0" borderId="0" xfId="0" applyFont="1" applyAlignment="1">
      <alignment/>
    </xf>
    <xf numFmtId="1" fontId="7" fillId="0" borderId="0" xfId="0" applyNumberFormat="1" applyFont="1" applyFill="1" applyAlignment="1">
      <alignment/>
    </xf>
    <xf numFmtId="181" fontId="12" fillId="0" borderId="10" xfId="62" applyNumberFormat="1" applyFont="1" applyFill="1" applyBorder="1" applyAlignment="1" applyProtection="1">
      <alignment horizontal="left" vertical="top" wrapText="1"/>
      <protection locked="0"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vertical="center" wrapText="1"/>
    </xf>
    <xf numFmtId="0" fontId="5" fillId="0" borderId="0" xfId="59" applyFont="1" applyBorder="1" applyAlignment="1" applyProtection="1">
      <alignment horizontal="left" vertical="center" wrapText="1"/>
      <protection locked="0"/>
    </xf>
    <xf numFmtId="0" fontId="3" fillId="0" borderId="0" xfId="59" applyFont="1" applyAlignment="1" applyProtection="1">
      <alignment horizontal="left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left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60" applyFont="1" applyBorder="1" applyAlignment="1" applyProtection="1">
      <alignment horizontal="center" vertical="center"/>
      <protection locked="0"/>
    </xf>
    <xf numFmtId="0" fontId="11" fillId="0" borderId="3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/>
    </xf>
    <xf numFmtId="0" fontId="11" fillId="0" borderId="0" xfId="62" applyFont="1" applyFill="1" applyBorder="1" applyAlignment="1">
      <alignment horizontal="center" vertical="top" wrapText="1"/>
      <protection/>
    </xf>
    <xf numFmtId="0" fontId="10" fillId="0" borderId="0" xfId="59" applyFont="1" applyFill="1" applyBorder="1" applyAlignment="1" applyProtection="1">
      <alignment horizontal="center" vertical="top" wrapText="1"/>
      <protection locked="0"/>
    </xf>
    <xf numFmtId="0" fontId="7" fillId="0" borderId="0" xfId="59" applyFont="1" applyFill="1" applyBorder="1" applyAlignment="1" applyProtection="1">
      <alignment horizontal="left" vertical="top" wrapText="1"/>
      <protection locked="0"/>
    </xf>
    <xf numFmtId="0" fontId="11" fillId="0" borderId="10" xfId="62" applyFont="1" applyFill="1" applyBorder="1" applyAlignment="1">
      <alignment horizontal="center" vertical="center" wrapText="1"/>
      <protection/>
    </xf>
    <xf numFmtId="0" fontId="11" fillId="0" borderId="18" xfId="62" applyFont="1" applyFill="1" applyBorder="1" applyAlignment="1">
      <alignment horizontal="center" vertical="center" wrapText="1"/>
      <protection/>
    </xf>
    <xf numFmtId="0" fontId="11" fillId="0" borderId="10" xfId="62" applyFont="1" applyFill="1" applyBorder="1" applyAlignment="1">
      <alignment horizontal="center" vertical="top" wrapText="1"/>
      <protection/>
    </xf>
    <xf numFmtId="0" fontId="18" fillId="0" borderId="10" xfId="57" applyFont="1" applyBorder="1" applyAlignment="1" applyProtection="1">
      <alignment horizontal="center" vertical="center" wrapText="1"/>
      <protection/>
    </xf>
    <xf numFmtId="0" fontId="21" fillId="0" borderId="0" xfId="57" applyFont="1" applyFill="1" applyBorder="1" applyAlignment="1" applyProtection="1">
      <alignment horizontal="center" vertical="center" wrapText="1"/>
      <protection/>
    </xf>
    <xf numFmtId="0" fontId="16" fillId="0" borderId="0" xfId="57" applyFont="1" applyFill="1" applyBorder="1" applyAlignment="1" applyProtection="1">
      <alignment horizontal="center" vertical="center" wrapText="1"/>
      <protection/>
    </xf>
    <xf numFmtId="0" fontId="17" fillId="0" borderId="0" xfId="58" applyFont="1" applyBorder="1" applyAlignment="1">
      <alignment/>
      <protection/>
    </xf>
    <xf numFmtId="0" fontId="18" fillId="0" borderId="0" xfId="57" applyFont="1" applyBorder="1" applyAlignment="1" applyProtection="1">
      <alignment horizontal="center" vertical="center" wrapText="1"/>
      <protection locked="0"/>
    </xf>
    <xf numFmtId="0" fontId="18" fillId="0" borderId="0" xfId="59" applyFont="1" applyFill="1" applyBorder="1" applyAlignment="1" applyProtection="1">
      <alignment horizontal="left" vertical="top" wrapText="1"/>
      <protection locked="0"/>
    </xf>
    <xf numFmtId="0" fontId="16" fillId="0" borderId="0" xfId="59" applyFont="1" applyBorder="1" applyAlignment="1" applyProtection="1">
      <alignment vertical="top"/>
      <protection locked="0"/>
    </xf>
    <xf numFmtId="0" fontId="18" fillId="0" borderId="0" xfId="57" applyFont="1" applyBorder="1" applyAlignment="1" applyProtection="1">
      <alignment vertical="top" wrapText="1"/>
      <protection locked="0"/>
    </xf>
    <xf numFmtId="0" fontId="12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vertical="center" wrapText="1" indent="1"/>
    </xf>
    <xf numFmtId="0" fontId="12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3" fillId="0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top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left" vertical="top" wrapText="1"/>
    </xf>
    <xf numFmtId="0" fontId="18" fillId="0" borderId="12" xfId="0" applyFont="1" applyBorder="1" applyAlignment="1">
      <alignment horizontal="center" vertical="center" wrapText="1"/>
    </xf>
    <xf numFmtId="0" fontId="18" fillId="0" borderId="5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top" wrapText="1"/>
    </xf>
    <xf numFmtId="0" fontId="18" fillId="0" borderId="54" xfId="0" applyFont="1" applyBorder="1" applyAlignment="1">
      <alignment vertical="top" wrapText="1"/>
    </xf>
    <xf numFmtId="0" fontId="18" fillId="0" borderId="14" xfId="0" applyFont="1" applyBorder="1" applyAlignment="1">
      <alignment vertical="top" wrapText="1"/>
    </xf>
    <xf numFmtId="0" fontId="16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left"/>
    </xf>
    <xf numFmtId="0" fontId="18" fillId="0" borderId="18" xfId="0" applyFont="1" applyBorder="1" applyAlignment="1">
      <alignment horizontal="center" vertical="center" wrapText="1"/>
    </xf>
    <xf numFmtId="0" fontId="18" fillId="0" borderId="55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" fontId="12" fillId="0" borderId="0" xfId="0" applyNumberFormat="1" applyFont="1" applyBorder="1" applyAlignment="1">
      <alignment horizontal="left" vertical="top" wrapText="1"/>
    </xf>
    <xf numFmtId="0" fontId="12" fillId="0" borderId="0" xfId="0" applyFont="1" applyBorder="1" applyAlignment="1">
      <alignment vertical="center"/>
    </xf>
    <xf numFmtId="0" fontId="12" fillId="0" borderId="0" xfId="0" applyFont="1" applyAlignment="1">
      <alignment horizontal="center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l.7.2" xfId="57"/>
    <cellStyle name="Normal_Spravki_kod" xfId="58"/>
    <cellStyle name="Normal_Баланс" xfId="59"/>
    <cellStyle name="Normal_Отч.парич.поток" xfId="60"/>
    <cellStyle name="Normal_Отч.прих-разх" xfId="61"/>
    <cellStyle name="Normal_Отч.собств.кап.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55"/>
  </sheetPr>
  <dimension ref="A1:AD62"/>
  <sheetViews>
    <sheetView tabSelected="1" zoomScalePageLayoutView="0" workbookViewId="0" topLeftCell="A34">
      <selection activeCell="A48" sqref="A48"/>
    </sheetView>
  </sheetViews>
  <sheetFormatPr defaultColWidth="9.140625" defaultRowHeight="12.75"/>
  <cols>
    <col min="1" max="1" width="33.421875" style="1" customWidth="1"/>
    <col min="2" max="2" width="11.421875" style="1" customWidth="1"/>
    <col min="3" max="3" width="10.57421875" style="1" customWidth="1"/>
    <col min="4" max="4" width="43.140625" style="1" customWidth="1"/>
    <col min="5" max="5" width="11.421875" style="1" customWidth="1"/>
    <col min="6" max="6" width="12.421875" style="1" customWidth="1"/>
    <col min="7" max="7" width="9.140625" style="1" customWidth="1"/>
    <col min="8" max="8" width="10.00390625" style="1" bestFit="1" customWidth="1"/>
    <col min="9" max="16384" width="9.140625" style="1" customWidth="1"/>
  </cols>
  <sheetData>
    <row r="1" spans="5:6" ht="12" customHeight="1">
      <c r="E1" s="418" t="s">
        <v>0</v>
      </c>
      <c r="F1" s="418"/>
    </row>
    <row r="2" spans="1:6" ht="12" customHeight="1">
      <c r="A2" s="2"/>
      <c r="B2" s="3"/>
      <c r="C2" s="419" t="s">
        <v>1</v>
      </c>
      <c r="D2" s="419"/>
      <c r="E2" s="5"/>
      <c r="F2" s="5"/>
    </row>
    <row r="3" spans="1:6" ht="22.5" customHeight="1">
      <c r="A3" s="4" t="s">
        <v>2</v>
      </c>
      <c r="B3" s="6"/>
      <c r="C3" s="2"/>
      <c r="D3" s="2"/>
      <c r="E3" s="420" t="s">
        <v>3</v>
      </c>
      <c r="F3" s="420"/>
    </row>
    <row r="4" spans="1:6" ht="12">
      <c r="A4" s="4" t="s">
        <v>399</v>
      </c>
      <c r="B4" s="6"/>
      <c r="C4" s="7"/>
      <c r="D4" s="7"/>
      <c r="E4" s="5"/>
      <c r="F4" s="8" t="s">
        <v>4</v>
      </c>
    </row>
    <row r="5" spans="1:6" ht="50.25" customHeight="1">
      <c r="A5" s="333" t="s">
        <v>5</v>
      </c>
      <c r="B5" s="334" t="s">
        <v>6</v>
      </c>
      <c r="C5" s="334" t="s">
        <v>7</v>
      </c>
      <c r="D5" s="335" t="s">
        <v>8</v>
      </c>
      <c r="E5" s="334" t="s">
        <v>9</v>
      </c>
      <c r="F5" s="334" t="s">
        <v>10</v>
      </c>
    </row>
    <row r="6" spans="1:6" ht="12">
      <c r="A6" s="333" t="s">
        <v>11</v>
      </c>
      <c r="B6" s="333">
        <v>1</v>
      </c>
      <c r="C6" s="333">
        <v>2</v>
      </c>
      <c r="D6" s="335" t="s">
        <v>11</v>
      </c>
      <c r="E6" s="333">
        <v>1</v>
      </c>
      <c r="F6" s="333">
        <v>2</v>
      </c>
    </row>
    <row r="7" spans="1:6" ht="12.75">
      <c r="A7" s="336" t="s">
        <v>12</v>
      </c>
      <c r="B7" s="337"/>
      <c r="C7" s="337"/>
      <c r="D7" s="338" t="s">
        <v>13</v>
      </c>
      <c r="E7" s="339"/>
      <c r="F7" s="339"/>
    </row>
    <row r="8" spans="1:30" ht="12.75">
      <c r="A8" s="340" t="s">
        <v>14</v>
      </c>
      <c r="B8" s="341"/>
      <c r="C8" s="341"/>
      <c r="D8" s="340" t="s">
        <v>15</v>
      </c>
      <c r="E8" s="342">
        <v>5963678</v>
      </c>
      <c r="F8" s="343">
        <v>5521735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</row>
    <row r="9" spans="1:30" ht="12.75">
      <c r="A9" s="344" t="s">
        <v>16</v>
      </c>
      <c r="B9" s="341"/>
      <c r="C9" s="341"/>
      <c r="D9" s="340" t="s">
        <v>17</v>
      </c>
      <c r="E9" s="343"/>
      <c r="F9" s="343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</row>
    <row r="10" spans="1:30" ht="24">
      <c r="A10" s="344" t="s">
        <v>18</v>
      </c>
      <c r="B10" s="341"/>
      <c r="C10" s="341"/>
      <c r="D10" s="344" t="s">
        <v>19</v>
      </c>
      <c r="E10" s="342">
        <f>8848429-6101547</f>
        <v>2746882</v>
      </c>
      <c r="F10" s="343">
        <v>2938101</v>
      </c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</row>
    <row r="11" spans="1:30" ht="20.25" customHeight="1">
      <c r="A11" s="344" t="s">
        <v>20</v>
      </c>
      <c r="B11" s="341"/>
      <c r="C11" s="341"/>
      <c r="D11" s="344" t="s">
        <v>21</v>
      </c>
      <c r="E11" s="345"/>
      <c r="F11" s="345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</row>
    <row r="12" spans="1:30" ht="12.75">
      <c r="A12" s="344" t="s">
        <v>22</v>
      </c>
      <c r="B12" s="341"/>
      <c r="C12" s="341"/>
      <c r="D12" s="344" t="s">
        <v>23</v>
      </c>
      <c r="E12" s="345"/>
      <c r="F12" s="345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</row>
    <row r="13" spans="1:30" ht="12.75">
      <c r="A13" s="346" t="s">
        <v>24</v>
      </c>
      <c r="B13" s="341"/>
      <c r="C13" s="341"/>
      <c r="D13" s="346" t="s">
        <v>25</v>
      </c>
      <c r="E13" s="345">
        <f>E10</f>
        <v>2746882</v>
      </c>
      <c r="F13" s="345">
        <v>2938101</v>
      </c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</row>
    <row r="14" spans="1:30" ht="12.75">
      <c r="A14" s="340" t="s">
        <v>26</v>
      </c>
      <c r="B14" s="341"/>
      <c r="C14" s="341"/>
      <c r="D14" s="340" t="s">
        <v>27</v>
      </c>
      <c r="E14" s="345"/>
      <c r="F14" s="345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</row>
    <row r="15" spans="1:30" ht="12.75">
      <c r="A15" s="346" t="s">
        <v>28</v>
      </c>
      <c r="B15" s="341"/>
      <c r="C15" s="341"/>
      <c r="D15" s="344" t="s">
        <v>29</v>
      </c>
      <c r="E15" s="347">
        <f>E16+E17</f>
        <v>-4274970</v>
      </c>
      <c r="F15" s="347">
        <v>-4395519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</row>
    <row r="16" spans="1:30" ht="12.75">
      <c r="A16" s="338" t="s">
        <v>30</v>
      </c>
      <c r="B16" s="341"/>
      <c r="C16" s="341"/>
      <c r="D16" s="344" t="s">
        <v>31</v>
      </c>
      <c r="E16" s="347">
        <f>F16+F18</f>
        <v>4628857</v>
      </c>
      <c r="F16" s="347">
        <v>4508308</v>
      </c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</row>
    <row r="17" spans="1:30" ht="12.75">
      <c r="A17" s="338" t="s">
        <v>32</v>
      </c>
      <c r="B17" s="341"/>
      <c r="C17" s="341"/>
      <c r="D17" s="344" t="s">
        <v>33</v>
      </c>
      <c r="E17" s="347">
        <f>F17</f>
        <v>-8903827</v>
      </c>
      <c r="F17" s="347">
        <v>-8903827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</row>
    <row r="18" spans="1:30" ht="12.75">
      <c r="A18" s="339" t="s">
        <v>34</v>
      </c>
      <c r="B18" s="348">
        <v>0</v>
      </c>
      <c r="C18" s="348">
        <v>0</v>
      </c>
      <c r="D18" s="339" t="s">
        <v>35</v>
      </c>
      <c r="E18" s="349">
        <f>-'справка № 2-КИС-ОД'!E29</f>
        <v>-912754.46</v>
      </c>
      <c r="F18" s="347">
        <v>120549</v>
      </c>
      <c r="G18"/>
      <c r="H18" s="35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</row>
    <row r="19" spans="1:30" ht="12.75">
      <c r="A19" s="339" t="s">
        <v>36</v>
      </c>
      <c r="B19" s="337">
        <v>167984</v>
      </c>
      <c r="C19" s="348">
        <v>17395</v>
      </c>
      <c r="D19" s="346" t="s">
        <v>37</v>
      </c>
      <c r="E19" s="347">
        <f>E15+E18</f>
        <v>-5187724.46</v>
      </c>
      <c r="F19" s="347">
        <v>-4274970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</row>
    <row r="20" spans="1:30" ht="12.75">
      <c r="A20" s="339" t="s">
        <v>38</v>
      </c>
      <c r="B20" s="337">
        <v>867795</v>
      </c>
      <c r="C20" s="348">
        <v>972933</v>
      </c>
      <c r="D20" s="351" t="s">
        <v>39</v>
      </c>
      <c r="E20" s="343">
        <f>E19+E13+E8</f>
        <v>3522835.54</v>
      </c>
      <c r="F20" s="343">
        <v>4184866</v>
      </c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</row>
    <row r="21" spans="1:30" ht="12.75">
      <c r="A21" s="339" t="s">
        <v>40</v>
      </c>
      <c r="B21" s="348"/>
      <c r="C21" s="348"/>
      <c r="D21" s="352"/>
      <c r="E21" s="345"/>
      <c r="F21" s="345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</row>
    <row r="22" spans="1:30" ht="12.75">
      <c r="A22" s="351" t="s">
        <v>24</v>
      </c>
      <c r="B22" s="348">
        <f>B20+B19</f>
        <v>1035779</v>
      </c>
      <c r="C22" s="348">
        <v>990328</v>
      </c>
      <c r="D22" s="339"/>
      <c r="E22" s="345"/>
      <c r="F22" s="345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</row>
    <row r="23" spans="1:30" ht="12.75">
      <c r="A23" s="338" t="s">
        <v>41</v>
      </c>
      <c r="B23" s="348"/>
      <c r="C23" s="348"/>
      <c r="D23" s="338" t="s">
        <v>42</v>
      </c>
      <c r="E23" s="345"/>
      <c r="F23" s="345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</row>
    <row r="24" spans="1:30" ht="12.75">
      <c r="A24" s="339" t="s">
        <v>16</v>
      </c>
      <c r="B24" s="341"/>
      <c r="C24" s="341"/>
      <c r="D24" s="353" t="s">
        <v>43</v>
      </c>
      <c r="E24" s="345"/>
      <c r="F24" s="345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</row>
    <row r="25" spans="1:30" ht="12.75">
      <c r="A25" s="339" t="s">
        <v>18</v>
      </c>
      <c r="B25" s="337">
        <v>2327692</v>
      </c>
      <c r="C25" s="348">
        <v>2757677</v>
      </c>
      <c r="D25" s="344" t="s">
        <v>44</v>
      </c>
      <c r="E25" s="348">
        <v>10806</v>
      </c>
      <c r="F25" s="348">
        <v>1876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</row>
    <row r="26" spans="1:6" ht="12.75">
      <c r="A26" s="339" t="s">
        <v>45</v>
      </c>
      <c r="B26" s="337"/>
      <c r="C26" s="337"/>
      <c r="D26" s="344" t="s">
        <v>46</v>
      </c>
      <c r="E26" s="337">
        <v>1033</v>
      </c>
      <c r="F26" s="348">
        <v>1876.29</v>
      </c>
    </row>
    <row r="27" spans="1:6" ht="12.75">
      <c r="A27" s="339" t="s">
        <v>20</v>
      </c>
      <c r="B27" s="337"/>
      <c r="C27" s="337"/>
      <c r="D27" s="344" t="s">
        <v>47</v>
      </c>
      <c r="E27" s="337">
        <v>9773</v>
      </c>
      <c r="F27" s="354">
        <v>0</v>
      </c>
    </row>
    <row r="28" spans="1:6" ht="12.75">
      <c r="A28" s="339" t="s">
        <v>48</v>
      </c>
      <c r="B28" s="337"/>
      <c r="C28" s="337"/>
      <c r="D28" s="1" t="s">
        <v>49</v>
      </c>
      <c r="E28" s="354"/>
      <c r="F28" s="354"/>
    </row>
    <row r="29" spans="1:6" ht="12.75">
      <c r="A29" s="339" t="s">
        <v>50</v>
      </c>
      <c r="B29" s="337"/>
      <c r="C29" s="337"/>
      <c r="D29" s="353" t="s">
        <v>51</v>
      </c>
      <c r="E29" s="354">
        <v>0</v>
      </c>
      <c r="F29" s="354">
        <v>0</v>
      </c>
    </row>
    <row r="30" spans="1:6" ht="12.75">
      <c r="A30" s="339" t="s">
        <v>52</v>
      </c>
      <c r="B30" s="337">
        <v>168366</v>
      </c>
      <c r="C30" s="337">
        <v>436702</v>
      </c>
      <c r="D30" s="1" t="s">
        <v>53</v>
      </c>
      <c r="E30" s="354"/>
      <c r="F30" s="354"/>
    </row>
    <row r="31" spans="1:6" ht="12.75">
      <c r="A31" s="339" t="s">
        <v>54</v>
      </c>
      <c r="B31" s="337"/>
      <c r="C31" s="337"/>
      <c r="D31" s="353" t="s">
        <v>55</v>
      </c>
      <c r="E31" s="354"/>
      <c r="F31" s="354"/>
    </row>
    <row r="32" spans="1:6" ht="12.75">
      <c r="A32" s="339" t="s">
        <v>56</v>
      </c>
      <c r="B32" s="337"/>
      <c r="C32" s="337"/>
      <c r="D32" s="353" t="s">
        <v>57</v>
      </c>
      <c r="E32" s="354"/>
      <c r="F32" s="354"/>
    </row>
    <row r="33" spans="1:6" ht="12.75">
      <c r="A33" s="339" t="s">
        <v>58</v>
      </c>
      <c r="B33" s="337"/>
      <c r="C33" s="337"/>
      <c r="D33" s="353" t="s">
        <v>59</v>
      </c>
      <c r="E33" s="354">
        <v>0</v>
      </c>
      <c r="F33" s="354">
        <v>0</v>
      </c>
    </row>
    <row r="34" spans="1:6" ht="12.75">
      <c r="A34" s="351" t="s">
        <v>60</v>
      </c>
      <c r="B34" s="337">
        <f>B30+B25</f>
        <v>2496058</v>
      </c>
      <c r="C34" s="337">
        <v>3194379</v>
      </c>
      <c r="D34" s="339" t="s">
        <v>61</v>
      </c>
      <c r="E34" s="355">
        <v>0.15</v>
      </c>
      <c r="F34" s="348">
        <v>0</v>
      </c>
    </row>
    <row r="35" spans="1:6" ht="15" customHeight="1">
      <c r="A35" s="338" t="s">
        <v>62</v>
      </c>
      <c r="B35" s="337"/>
      <c r="C35" s="337"/>
      <c r="D35" s="353" t="s">
        <v>63</v>
      </c>
      <c r="E35" s="354">
        <v>0</v>
      </c>
      <c r="F35" s="354">
        <v>0</v>
      </c>
    </row>
    <row r="36" spans="1:6" ht="13.5" customHeight="1">
      <c r="A36" s="344" t="s">
        <v>64</v>
      </c>
      <c r="B36" s="337">
        <v>482</v>
      </c>
      <c r="C36" s="337">
        <v>753</v>
      </c>
      <c r="D36" s="353" t="s">
        <v>65</v>
      </c>
      <c r="E36" s="337"/>
      <c r="F36" s="354"/>
    </row>
    <row r="37" spans="1:6" ht="24">
      <c r="A37" s="344" t="s">
        <v>66</v>
      </c>
      <c r="B37" s="337"/>
      <c r="C37" s="337">
        <v>0</v>
      </c>
      <c r="D37" s="351" t="s">
        <v>24</v>
      </c>
      <c r="E37" s="354">
        <v>10806</v>
      </c>
      <c r="F37" s="354">
        <v>1876</v>
      </c>
    </row>
    <row r="38" spans="1:6" ht="12.75">
      <c r="A38" s="344" t="s">
        <v>67</v>
      </c>
      <c r="B38" s="337">
        <v>0</v>
      </c>
      <c r="C38" s="337">
        <v>0</v>
      </c>
      <c r="D38" s="351" t="s">
        <v>68</v>
      </c>
      <c r="E38" s="354">
        <v>10806</v>
      </c>
      <c r="F38" s="354">
        <v>1876.29</v>
      </c>
    </row>
    <row r="39" spans="1:6" ht="12.75">
      <c r="A39" s="344" t="s">
        <v>69</v>
      </c>
      <c r="B39" s="337">
        <v>1323</v>
      </c>
      <c r="C39" s="337">
        <v>1282</v>
      </c>
      <c r="D39" s="339"/>
      <c r="E39" s="354"/>
      <c r="F39" s="354"/>
    </row>
    <row r="40" spans="1:6" ht="12.75">
      <c r="A40" s="346" t="s">
        <v>70</v>
      </c>
      <c r="B40" s="337">
        <v>1805</v>
      </c>
      <c r="C40" s="337">
        <v>2035</v>
      </c>
      <c r="D40" s="339"/>
      <c r="E40" s="354"/>
      <c r="F40" s="354"/>
    </row>
    <row r="41" spans="1:6" ht="12.75">
      <c r="A41" s="340" t="s">
        <v>71</v>
      </c>
      <c r="B41" s="337">
        <v>0</v>
      </c>
      <c r="C41" s="337">
        <v>0</v>
      </c>
      <c r="D41" s="339"/>
      <c r="E41" s="354"/>
      <c r="F41" s="354"/>
    </row>
    <row r="42" spans="1:6" ht="12.75">
      <c r="A42" s="346" t="s">
        <v>68</v>
      </c>
      <c r="B42" s="337">
        <f>B40+B34+B22</f>
        <v>3533642</v>
      </c>
      <c r="C42" s="337">
        <v>4186742</v>
      </c>
      <c r="D42" s="339"/>
      <c r="E42" s="354"/>
      <c r="F42" s="354"/>
    </row>
    <row r="43" spans="2:8" ht="12.75" customHeight="1">
      <c r="B43" s="337"/>
      <c r="C43" s="337"/>
      <c r="D43" s="339"/>
      <c r="E43" s="354"/>
      <c r="F43" s="354"/>
      <c r="H43" s="356"/>
    </row>
    <row r="44" spans="1:8" ht="12.75">
      <c r="A44" s="346" t="s">
        <v>72</v>
      </c>
      <c r="B44" s="341">
        <f>B42</f>
        <v>3533642</v>
      </c>
      <c r="C44" s="341">
        <v>4186742</v>
      </c>
      <c r="D44" s="346" t="s">
        <v>73</v>
      </c>
      <c r="E44" s="354">
        <f>E38+E20</f>
        <v>3533641.54</v>
      </c>
      <c r="F44" s="354">
        <v>4186742.29</v>
      </c>
      <c r="H44" s="410"/>
    </row>
    <row r="45" spans="2:7" ht="12">
      <c r="B45" s="13"/>
      <c r="C45" s="13"/>
      <c r="D45" s="13"/>
      <c r="E45" s="13"/>
      <c r="F45" s="13"/>
      <c r="G45" s="13"/>
    </row>
    <row r="46" spans="2:7" ht="12">
      <c r="B46" s="13"/>
      <c r="C46" s="13"/>
      <c r="D46" s="13"/>
      <c r="E46" s="13"/>
      <c r="F46" s="13"/>
      <c r="G46" s="13"/>
    </row>
    <row r="47" spans="1:7" ht="12.75">
      <c r="A47" s="14" t="s">
        <v>401</v>
      </c>
      <c r="B47" s="421" t="s">
        <v>74</v>
      </c>
      <c r="C47" s="421"/>
      <c r="D47" s="417" t="s">
        <v>75</v>
      </c>
      <c r="E47" s="417"/>
      <c r="F47" s="14"/>
      <c r="G47" s="13"/>
    </row>
    <row r="48" spans="1:7" ht="12.75">
      <c r="A48" s="15"/>
      <c r="B48" s="417" t="s">
        <v>76</v>
      </c>
      <c r="C48" s="417"/>
      <c r="D48" s="417" t="s">
        <v>77</v>
      </c>
      <c r="E48" s="417"/>
      <c r="F48" s="15"/>
      <c r="G48" s="13"/>
    </row>
    <row r="49" spans="2:7" ht="12">
      <c r="B49" s="13"/>
      <c r="C49" s="13"/>
      <c r="D49" s="13"/>
      <c r="E49" s="13"/>
      <c r="F49" s="13"/>
      <c r="G49" s="13"/>
    </row>
    <row r="50" spans="3:6" ht="12">
      <c r="C50" s="13"/>
      <c r="D50" s="13"/>
      <c r="E50" s="16"/>
      <c r="F50" s="16"/>
    </row>
    <row r="51" spans="1:7" ht="12">
      <c r="A51" s="13"/>
      <c r="B51" s="13"/>
      <c r="C51" s="13"/>
      <c r="D51" s="13"/>
      <c r="E51" s="13"/>
      <c r="F51" s="13"/>
      <c r="G51" s="13"/>
    </row>
    <row r="52" ht="12">
      <c r="G52" s="13"/>
    </row>
    <row r="53" spans="1:7" ht="12">
      <c r="A53" s="13"/>
      <c r="B53" s="13"/>
      <c r="C53" s="13"/>
      <c r="D53" s="13"/>
      <c r="E53" s="13"/>
      <c r="F53" s="13"/>
      <c r="G53" s="13"/>
    </row>
    <row r="54" spans="1:7" ht="12">
      <c r="A54" s="13"/>
      <c r="B54" s="13"/>
      <c r="C54" s="13"/>
      <c r="D54" s="13"/>
      <c r="E54" s="13"/>
      <c r="F54" s="13"/>
      <c r="G54" s="13"/>
    </row>
    <row r="55" spans="1:7" ht="12">
      <c r="A55" s="13"/>
      <c r="B55" s="13"/>
      <c r="C55" s="13"/>
      <c r="D55" s="13"/>
      <c r="E55" s="13"/>
      <c r="F55" s="13"/>
      <c r="G55" s="13"/>
    </row>
    <row r="56" spans="1:7" ht="12">
      <c r="A56" s="13"/>
      <c r="B56" s="13"/>
      <c r="C56" s="13"/>
      <c r="D56" s="13"/>
      <c r="E56" s="13"/>
      <c r="F56" s="13"/>
      <c r="G56" s="13"/>
    </row>
    <row r="57" spans="1:7" ht="12">
      <c r="A57" s="13"/>
      <c r="B57" s="13"/>
      <c r="C57" s="13"/>
      <c r="D57" s="13"/>
      <c r="E57" s="13"/>
      <c r="F57" s="13"/>
      <c r="G57" s="13"/>
    </row>
    <row r="58" spans="1:7" ht="12">
      <c r="A58" s="13"/>
      <c r="B58" s="13"/>
      <c r="C58" s="13"/>
      <c r="D58" s="13"/>
      <c r="E58" s="13"/>
      <c r="F58" s="13"/>
      <c r="G58" s="13"/>
    </row>
    <row r="59" spans="1:7" ht="12">
      <c r="A59" s="13"/>
      <c r="B59" s="13"/>
      <c r="C59" s="13"/>
      <c r="D59" s="13"/>
      <c r="E59" s="13"/>
      <c r="F59" s="13"/>
      <c r="G59" s="13"/>
    </row>
    <row r="60" spans="1:7" ht="12">
      <c r="A60" s="13"/>
      <c r="B60" s="13"/>
      <c r="C60" s="13"/>
      <c r="D60" s="16"/>
      <c r="E60" s="13"/>
      <c r="F60" s="13"/>
      <c r="G60" s="13"/>
    </row>
    <row r="61" spans="1:7" s="10" customFormat="1" ht="12">
      <c r="A61" s="16"/>
      <c r="B61" s="16"/>
      <c r="C61" s="16"/>
      <c r="D61" s="16"/>
      <c r="E61" s="16"/>
      <c r="F61" s="16"/>
      <c r="G61" s="16"/>
    </row>
    <row r="62" spans="1:7" s="10" customFormat="1" ht="12">
      <c r="A62" s="16"/>
      <c r="B62" s="16"/>
      <c r="C62" s="16"/>
      <c r="D62" s="17"/>
      <c r="E62" s="16"/>
      <c r="F62" s="16"/>
      <c r="G62" s="16"/>
    </row>
    <row r="63" s="10" customFormat="1" ht="12"/>
    <row r="64" s="10" customFormat="1" ht="12"/>
    <row r="65" s="10" customFormat="1" ht="12"/>
    <row r="66" s="10" customFormat="1" ht="12"/>
    <row r="67" s="10" customFormat="1" ht="12"/>
    <row r="68" s="10" customFormat="1" ht="12"/>
    <row r="69" s="10" customFormat="1" ht="12"/>
    <row r="70" s="10" customFormat="1" ht="12"/>
    <row r="71" s="10" customFormat="1" ht="12"/>
    <row r="72" s="10" customFormat="1" ht="12"/>
    <row r="73" s="10" customFormat="1" ht="12"/>
  </sheetData>
  <sheetProtection selectLockedCells="1" selectUnlockedCells="1"/>
  <mergeCells count="7">
    <mergeCell ref="B48:C48"/>
    <mergeCell ref="D48:E48"/>
    <mergeCell ref="E1:F1"/>
    <mergeCell ref="C2:D2"/>
    <mergeCell ref="E3:F3"/>
    <mergeCell ref="B47:C47"/>
    <mergeCell ref="D47:E47"/>
  </mergeCells>
  <printOptions/>
  <pageMargins left="0.98" right="0.24027777777777778" top="0.6701388888888888" bottom="0.8597222222222223" header="0.5118055555555555" footer="0.5"/>
  <pageSetup horizontalDpi="300" verticalDpi="3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55"/>
  </sheetPr>
  <dimension ref="A1:H57"/>
  <sheetViews>
    <sheetView zoomScale="85" zoomScaleNormal="85" zoomScalePageLayoutView="0" workbookViewId="0" topLeftCell="A1">
      <selection activeCell="A32" sqref="A32"/>
    </sheetView>
  </sheetViews>
  <sheetFormatPr defaultColWidth="9.140625" defaultRowHeight="12.75"/>
  <cols>
    <col min="1" max="1" width="33.8515625" style="18" customWidth="1"/>
    <col min="2" max="3" width="13.28125" style="18" customWidth="1"/>
    <col min="4" max="4" width="43.421875" style="18" customWidth="1"/>
    <col min="5" max="5" width="13.57421875" style="18" customWidth="1"/>
    <col min="6" max="6" width="14.421875" style="18" customWidth="1"/>
    <col min="7" max="7" width="7.00390625" style="18" bestFit="1" customWidth="1"/>
    <col min="8" max="8" width="11.7109375" style="18" customWidth="1"/>
    <col min="9" max="16384" width="9.140625" style="18" customWidth="1"/>
  </cols>
  <sheetData>
    <row r="1" spans="5:6" ht="25.5" customHeight="1">
      <c r="E1" s="424" t="s">
        <v>78</v>
      </c>
      <c r="F1" s="424"/>
    </row>
    <row r="2" spans="1:6" ht="12.75" customHeight="1">
      <c r="A2" s="19"/>
      <c r="C2" s="425" t="s">
        <v>79</v>
      </c>
      <c r="D2" s="425"/>
      <c r="E2" s="20"/>
      <c r="F2" s="20"/>
    </row>
    <row r="3" spans="1:6" ht="15" customHeight="1">
      <c r="A3" s="425" t="s">
        <v>400</v>
      </c>
      <c r="B3" s="425"/>
      <c r="C3" s="21"/>
      <c r="D3" s="21"/>
      <c r="E3" s="22"/>
      <c r="F3" s="22"/>
    </row>
    <row r="4" spans="1:6" ht="15" customHeight="1">
      <c r="A4" s="425" t="s">
        <v>399</v>
      </c>
      <c r="B4" s="425"/>
      <c r="C4" s="23"/>
      <c r="D4" s="24" t="s">
        <v>80</v>
      </c>
      <c r="E4" s="426">
        <v>175071425</v>
      </c>
      <c r="F4" s="426"/>
    </row>
    <row r="5" spans="1:7" ht="15">
      <c r="A5" s="25"/>
      <c r="B5" s="26"/>
      <c r="C5" s="26"/>
      <c r="D5" s="27"/>
      <c r="E5" s="28"/>
      <c r="F5" s="29" t="s">
        <v>4</v>
      </c>
      <c r="G5" s="30"/>
    </row>
    <row r="6" spans="1:7" ht="27.75" customHeight="1">
      <c r="A6" s="31" t="s">
        <v>81</v>
      </c>
      <c r="B6" s="31" t="s">
        <v>6</v>
      </c>
      <c r="C6" s="31" t="s">
        <v>10</v>
      </c>
      <c r="D6" s="31" t="s">
        <v>82</v>
      </c>
      <c r="E6" s="31" t="s">
        <v>6</v>
      </c>
      <c r="F6" s="31" t="s">
        <v>10</v>
      </c>
      <c r="G6" s="30"/>
    </row>
    <row r="7" spans="1:7" ht="14.25">
      <c r="A7" s="31" t="s">
        <v>11</v>
      </c>
      <c r="B7" s="31">
        <v>1</v>
      </c>
      <c r="C7" s="31">
        <v>2</v>
      </c>
      <c r="D7" s="31" t="s">
        <v>11</v>
      </c>
      <c r="E7" s="31">
        <v>1</v>
      </c>
      <c r="F7" s="31">
        <v>2</v>
      </c>
      <c r="G7" s="30"/>
    </row>
    <row r="8" spans="1:7" ht="18" customHeight="1">
      <c r="A8" s="32" t="s">
        <v>83</v>
      </c>
      <c r="B8" s="33"/>
      <c r="C8" s="33"/>
      <c r="D8" s="32" t="s">
        <v>84</v>
      </c>
      <c r="E8" s="34"/>
      <c r="F8" s="34"/>
      <c r="G8" s="30"/>
    </row>
    <row r="9" spans="1:7" s="1" customFormat="1" ht="15">
      <c r="A9" s="35" t="s">
        <v>85</v>
      </c>
      <c r="B9" s="36"/>
      <c r="C9" s="36"/>
      <c r="D9" s="35" t="s">
        <v>86</v>
      </c>
      <c r="E9" s="36"/>
      <c r="F9" s="36"/>
      <c r="G9" s="13"/>
    </row>
    <row r="10" spans="1:7" s="10" customFormat="1" ht="15">
      <c r="A10" s="37" t="s">
        <v>87</v>
      </c>
      <c r="B10" s="37"/>
      <c r="C10" s="37"/>
      <c r="D10" s="37" t="s">
        <v>88</v>
      </c>
      <c r="E10" s="412">
        <v>67877</v>
      </c>
      <c r="F10" s="413">
        <v>76835</v>
      </c>
      <c r="G10" s="16"/>
    </row>
    <row r="11" spans="1:7" s="10" customFormat="1" ht="31.5" customHeight="1">
      <c r="A11" s="37" t="s">
        <v>89</v>
      </c>
      <c r="B11" s="12">
        <f>B12+89351</f>
        <v>5201332</v>
      </c>
      <c r="C11" s="12">
        <v>5503885</v>
      </c>
      <c r="D11" s="37" t="s">
        <v>90</v>
      </c>
      <c r="E11" s="413">
        <f>56848+E12</f>
        <v>4462741</v>
      </c>
      <c r="F11" s="413">
        <v>4796337</v>
      </c>
      <c r="G11" s="16"/>
    </row>
    <row r="12" spans="1:7" s="10" customFormat="1" ht="15.75" customHeight="1">
      <c r="A12" s="37" t="s">
        <v>91</v>
      </c>
      <c r="B12" s="38">
        <v>5111981</v>
      </c>
      <c r="C12" s="38">
        <v>5500146</v>
      </c>
      <c r="D12" s="37" t="s">
        <v>92</v>
      </c>
      <c r="E12" s="414">
        <v>4405893</v>
      </c>
      <c r="F12" s="413">
        <v>4617661</v>
      </c>
      <c r="G12" s="16"/>
    </row>
    <row r="13" spans="1:7" s="10" customFormat="1" ht="30">
      <c r="A13" s="37" t="s">
        <v>93</v>
      </c>
      <c r="B13">
        <v>948083</v>
      </c>
      <c r="C13" s="12">
        <v>694812</v>
      </c>
      <c r="D13" s="37" t="s">
        <v>94</v>
      </c>
      <c r="E13" s="413">
        <v>798427.92</v>
      </c>
      <c r="F13" s="413">
        <v>1546879</v>
      </c>
      <c r="G13" s="16"/>
    </row>
    <row r="14" spans="1:7" s="10" customFormat="1" ht="15">
      <c r="A14" s="37" t="s">
        <v>95</v>
      </c>
      <c r="B14" s="12">
        <f>11966</f>
        <v>11966</v>
      </c>
      <c r="C14" s="12">
        <v>14169</v>
      </c>
      <c r="D14" s="39" t="s">
        <v>96</v>
      </c>
      <c r="E14" s="413">
        <v>46532.79</v>
      </c>
      <c r="F14" s="413">
        <v>32115</v>
      </c>
      <c r="G14" s="16"/>
    </row>
    <row r="15" spans="1:7" s="10" customFormat="1" ht="15">
      <c r="A15" s="40"/>
      <c r="B15" s="41"/>
      <c r="C15" s="41"/>
      <c r="D15" s="37" t="s">
        <v>97</v>
      </c>
      <c r="E15" s="42"/>
      <c r="F15" s="42"/>
      <c r="G15" s="16"/>
    </row>
    <row r="16" spans="1:8" s="10" customFormat="1" ht="15">
      <c r="A16" s="40" t="s">
        <v>98</v>
      </c>
      <c r="B16" s="41">
        <f>B14+B13+B11</f>
        <v>6161381</v>
      </c>
      <c r="C16" s="41">
        <v>6212866</v>
      </c>
      <c r="D16" s="40" t="s">
        <v>98</v>
      </c>
      <c r="E16" s="43">
        <f>E14+E13+E11+E10</f>
        <v>5375578.71</v>
      </c>
      <c r="F16" s="43">
        <v>6452166</v>
      </c>
      <c r="G16" s="44"/>
      <c r="H16" s="44"/>
    </row>
    <row r="17" spans="1:6" s="10" customFormat="1" ht="24.75">
      <c r="A17" s="45" t="s">
        <v>99</v>
      </c>
      <c r="B17" s="41"/>
      <c r="C17" s="41"/>
      <c r="D17" s="46" t="s">
        <v>99</v>
      </c>
      <c r="E17" s="37"/>
      <c r="F17" s="37"/>
    </row>
    <row r="18" spans="1:6" s="10" customFormat="1" ht="15">
      <c r="A18" s="47" t="s">
        <v>100</v>
      </c>
      <c r="B18" s="41"/>
      <c r="C18" s="41"/>
      <c r="D18" s="47" t="s">
        <v>101</v>
      </c>
      <c r="E18" s="37"/>
      <c r="F18" s="37"/>
    </row>
    <row r="19" spans="1:6" s="10" customFormat="1" ht="15">
      <c r="A19" s="48" t="s">
        <v>102</v>
      </c>
      <c r="B19" s="41"/>
      <c r="C19" s="41"/>
      <c r="D19" s="46"/>
      <c r="E19" s="37"/>
      <c r="F19" s="37"/>
    </row>
    <row r="20" spans="1:6" s="10" customFormat="1" ht="15">
      <c r="A20" s="37" t="s">
        <v>103</v>
      </c>
      <c r="B20" s="38">
        <v>122291</v>
      </c>
      <c r="C20" s="38">
        <v>114966</v>
      </c>
      <c r="D20" s="47"/>
      <c r="E20" s="37"/>
      <c r="F20" s="37"/>
    </row>
    <row r="21" spans="1:6" s="10" customFormat="1" ht="15">
      <c r="A21" s="37" t="s">
        <v>104</v>
      </c>
      <c r="B21" s="41"/>
      <c r="C21" s="41"/>
      <c r="D21" s="40"/>
      <c r="E21" s="37"/>
      <c r="F21" s="37"/>
    </row>
    <row r="22" spans="1:6" s="10" customFormat="1" ht="30">
      <c r="A22" s="37" t="s">
        <v>105</v>
      </c>
      <c r="B22" s="41"/>
      <c r="C22" s="41"/>
      <c r="D22" s="11"/>
      <c r="E22" s="37"/>
      <c r="F22" s="37"/>
    </row>
    <row r="23" spans="1:6" s="10" customFormat="1" ht="15">
      <c r="A23" s="37" t="s">
        <v>97</v>
      </c>
      <c r="B23" s="357">
        <v>4661.17</v>
      </c>
      <c r="C23" s="38">
        <v>3785</v>
      </c>
      <c r="D23" s="11"/>
      <c r="E23" s="37"/>
      <c r="F23" s="37"/>
    </row>
    <row r="24" spans="1:6" s="10" customFormat="1" ht="15">
      <c r="A24" s="40" t="s">
        <v>25</v>
      </c>
      <c r="B24" s="41">
        <f>B23+B20</f>
        <v>126952.17</v>
      </c>
      <c r="C24" s="41">
        <v>118751</v>
      </c>
      <c r="D24" s="40" t="s">
        <v>25</v>
      </c>
      <c r="E24" s="37">
        <v>0</v>
      </c>
      <c r="F24" s="37">
        <v>0</v>
      </c>
    </row>
    <row r="25" spans="1:6" s="10" customFormat="1" ht="25.5" customHeight="1">
      <c r="A25" s="45" t="s">
        <v>106</v>
      </c>
      <c r="B25" s="41">
        <f>B24</f>
        <v>126952.17</v>
      </c>
      <c r="C25" s="41">
        <v>118751</v>
      </c>
      <c r="D25" s="9" t="s">
        <v>106</v>
      </c>
      <c r="E25" s="37">
        <v>0</v>
      </c>
      <c r="F25" s="37">
        <v>0</v>
      </c>
    </row>
    <row r="26" spans="1:6" s="10" customFormat="1" ht="29.25">
      <c r="A26" s="47" t="s">
        <v>107</v>
      </c>
      <c r="B26" s="41">
        <f>B25+B16</f>
        <v>6288333.17</v>
      </c>
      <c r="C26" s="41">
        <v>6331617</v>
      </c>
      <c r="D26" s="47" t="s">
        <v>108</v>
      </c>
      <c r="E26" s="43">
        <f>E24+E16</f>
        <v>5375578.71</v>
      </c>
      <c r="F26" s="43">
        <v>6452166</v>
      </c>
    </row>
    <row r="27" spans="1:7" s="10" customFormat="1" ht="29.25">
      <c r="A27" s="47" t="s">
        <v>109</v>
      </c>
      <c r="B27" s="41">
        <v>0</v>
      </c>
      <c r="C27" s="41">
        <v>120549</v>
      </c>
      <c r="D27" s="47" t="s">
        <v>110</v>
      </c>
      <c r="E27" s="43">
        <f>B26-E26</f>
        <v>912754.46</v>
      </c>
      <c r="F27" s="43">
        <v>0</v>
      </c>
      <c r="G27" s="358"/>
    </row>
    <row r="28" spans="1:6" s="10" customFormat="1" ht="18.75" customHeight="1">
      <c r="A28" s="47" t="s">
        <v>111</v>
      </c>
      <c r="B28" s="41"/>
      <c r="C28" s="41"/>
      <c r="D28" s="11"/>
      <c r="E28" s="43"/>
      <c r="F28" s="43"/>
    </row>
    <row r="29" spans="1:6" s="10" customFormat="1" ht="27" customHeight="1">
      <c r="A29" s="47" t="s">
        <v>112</v>
      </c>
      <c r="B29" s="49">
        <v>0</v>
      </c>
      <c r="C29" s="49">
        <v>120549</v>
      </c>
      <c r="D29" s="47" t="s">
        <v>113</v>
      </c>
      <c r="E29" s="50">
        <f>E27</f>
        <v>912754.46</v>
      </c>
      <c r="F29" s="50">
        <v>0</v>
      </c>
    </row>
    <row r="30" spans="1:6" s="10" customFormat="1" ht="14.25" customHeight="1">
      <c r="A30" s="51" t="s">
        <v>114</v>
      </c>
      <c r="B30" s="49">
        <f>B26</f>
        <v>6288333.17</v>
      </c>
      <c r="C30" s="49">
        <v>6452166</v>
      </c>
      <c r="D30" s="47" t="s">
        <v>115</v>
      </c>
      <c r="E30" s="50">
        <f>E26+E29</f>
        <v>6288333.17</v>
      </c>
      <c r="F30" s="50">
        <v>6452166</v>
      </c>
    </row>
    <row r="31" spans="1:6" s="10" customFormat="1" ht="13.5" customHeight="1">
      <c r="A31" s="52"/>
      <c r="B31" s="53"/>
      <c r="C31" s="53"/>
      <c r="D31" s="54"/>
      <c r="E31" s="53"/>
      <c r="F31" s="53"/>
    </row>
    <row r="32" spans="1:6" s="10" customFormat="1" ht="17.25" customHeight="1">
      <c r="A32" s="55" t="s">
        <v>401</v>
      </c>
      <c r="B32" s="55"/>
      <c r="C32" s="427" t="s">
        <v>116</v>
      </c>
      <c r="D32" s="427"/>
      <c r="E32" s="423" t="s">
        <v>117</v>
      </c>
      <c r="F32" s="423"/>
    </row>
    <row r="33" spans="1:6" s="10" customFormat="1" ht="15.75" customHeight="1">
      <c r="A33" s="16"/>
      <c r="B33" s="53"/>
      <c r="C33" s="53"/>
      <c r="D33" s="53" t="s">
        <v>76</v>
      </c>
      <c r="E33" s="422" t="s">
        <v>77</v>
      </c>
      <c r="F33" s="422"/>
    </row>
    <row r="34" spans="1:6" s="10" customFormat="1" ht="15.75" customHeight="1">
      <c r="A34" s="56"/>
      <c r="B34" s="53"/>
      <c r="C34" s="53"/>
      <c r="D34" s="53"/>
      <c r="E34" s="53"/>
      <c r="F34" s="53"/>
    </row>
    <row r="35" spans="1:6" s="10" customFormat="1" ht="15.75" customHeight="1">
      <c r="A35" s="56"/>
      <c r="B35" s="53"/>
      <c r="C35" s="53"/>
      <c r="D35" s="53"/>
      <c r="E35" s="53"/>
      <c r="F35" s="53"/>
    </row>
    <row r="36" spans="1:6" s="10" customFormat="1" ht="15.75" customHeight="1">
      <c r="A36" s="57"/>
      <c r="B36" s="53"/>
      <c r="C36" s="53"/>
      <c r="D36" s="53"/>
      <c r="E36" s="423"/>
      <c r="F36" s="423"/>
    </row>
    <row r="37" spans="1:6" s="10" customFormat="1" ht="15" customHeight="1">
      <c r="A37" s="16"/>
      <c r="B37" s="53"/>
      <c r="C37" s="53"/>
      <c r="D37" s="16"/>
      <c r="E37" s="53"/>
      <c r="F37" s="53"/>
    </row>
    <row r="38" spans="1:6" s="10" customFormat="1" ht="17.25" customHeight="1">
      <c r="A38" s="16"/>
      <c r="B38" s="53"/>
      <c r="C38" s="53"/>
      <c r="D38" s="16"/>
      <c r="E38" s="53"/>
      <c r="F38" s="53"/>
    </row>
    <row r="39" spans="1:6" s="10" customFormat="1" ht="15">
      <c r="A39" s="55"/>
      <c r="B39" s="55"/>
      <c r="C39" s="55"/>
      <c r="D39" s="55"/>
      <c r="E39" s="55"/>
      <c r="F39" s="55"/>
    </row>
    <row r="40" spans="1:6" s="10" customFormat="1" ht="15">
      <c r="A40" s="55"/>
      <c r="B40" s="55"/>
      <c r="C40" s="55"/>
      <c r="D40" s="55"/>
      <c r="E40" s="55"/>
      <c r="F40" s="55"/>
    </row>
    <row r="41" s="10" customFormat="1" ht="12.75" customHeight="1"/>
    <row r="42" s="10" customFormat="1" ht="12"/>
    <row r="43" s="10" customFormat="1" ht="12"/>
    <row r="44" s="10" customFormat="1" ht="12"/>
    <row r="45" s="10" customFormat="1" ht="12"/>
    <row r="46" s="10" customFormat="1" ht="12">
      <c r="A46" s="1"/>
    </row>
    <row r="47" s="1" customFormat="1" ht="12"/>
    <row r="48" s="1" customFormat="1" ht="12"/>
    <row r="49" s="1" customFormat="1" ht="12"/>
    <row r="50" s="1" customFormat="1" ht="12"/>
    <row r="51" s="1" customFormat="1" ht="12"/>
    <row r="52" s="1" customFormat="1" ht="12"/>
    <row r="53" s="1" customFormat="1" ht="12"/>
    <row r="54" s="1" customFormat="1" ht="12"/>
    <row r="55" s="1" customFormat="1" ht="12"/>
    <row r="56" s="1" customFormat="1" ht="12"/>
    <row r="57" s="1" customFormat="1" ht="12.75">
      <c r="A57" s="18"/>
    </row>
  </sheetData>
  <sheetProtection selectLockedCells="1" selectUnlockedCells="1"/>
  <mergeCells count="9">
    <mergeCell ref="E33:F33"/>
    <mergeCell ref="E36:F36"/>
    <mergeCell ref="E1:F1"/>
    <mergeCell ref="C2:D2"/>
    <mergeCell ref="A3:B3"/>
    <mergeCell ref="A4:B4"/>
    <mergeCell ref="E4:F4"/>
    <mergeCell ref="C32:D32"/>
    <mergeCell ref="E32:F32"/>
  </mergeCells>
  <printOptions/>
  <pageMargins left="0.8597222222222223" right="0.7479166666666667" top="0.36" bottom="0.35" header="0.28" footer="0.3298611111111111"/>
  <pageSetup horizontalDpi="300" verticalDpi="300" orientation="landscape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H47"/>
  <sheetViews>
    <sheetView zoomScale="70" zoomScaleNormal="70" zoomScalePageLayoutView="0" workbookViewId="0" topLeftCell="A1">
      <selection activeCell="D36" sqref="D36"/>
    </sheetView>
  </sheetViews>
  <sheetFormatPr defaultColWidth="9.140625" defaultRowHeight="12.75"/>
  <cols>
    <col min="1" max="1" width="54.8515625" style="18" customWidth="1"/>
    <col min="2" max="2" width="12.8515625" style="18" customWidth="1"/>
    <col min="3" max="3" width="12.140625" style="18" customWidth="1"/>
    <col min="4" max="4" width="11.7109375" style="18" customWidth="1"/>
    <col min="5" max="5" width="14.28125" style="18" customWidth="1"/>
    <col min="6" max="6" width="12.28125" style="18" customWidth="1"/>
    <col min="7" max="7" width="11.140625" style="18" customWidth="1"/>
    <col min="8" max="16384" width="9.140625" style="18" customWidth="1"/>
  </cols>
  <sheetData>
    <row r="1" spans="1:7" ht="12.75" customHeight="1">
      <c r="A1" s="58"/>
      <c r="B1" s="58"/>
      <c r="C1" s="58"/>
      <c r="D1" s="58"/>
      <c r="E1" s="428" t="s">
        <v>118</v>
      </c>
      <c r="F1" s="428"/>
      <c r="G1" s="58"/>
    </row>
    <row r="2" spans="1:7" ht="15" customHeight="1">
      <c r="A2" s="429" t="s">
        <v>119</v>
      </c>
      <c r="B2" s="429"/>
      <c r="C2" s="429"/>
      <c r="D2" s="429"/>
      <c r="E2" s="429"/>
      <c r="F2" s="429"/>
      <c r="G2" s="58"/>
    </row>
    <row r="3" spans="1:7" ht="15">
      <c r="A3" s="59" t="str">
        <f>'справка № 2-КИС-ОД'!A3:B3</f>
        <v>Наименование на КИС: ДФ Статус Нови Акции</v>
      </c>
      <c r="B3" s="60"/>
      <c r="D3" s="61" t="s">
        <v>80</v>
      </c>
      <c r="F3" s="62">
        <f>'справка № 2-КИС-ОД'!E4</f>
        <v>175071425</v>
      </c>
      <c r="G3" s="58"/>
    </row>
    <row r="4" spans="1:7" ht="15">
      <c r="A4" s="59" t="str">
        <f>'справка № 2-КИС-ОД'!A4:B4</f>
        <v>Отчетен период 31/12/2011 г. </v>
      </c>
      <c r="B4" s="63"/>
      <c r="C4" s="21"/>
      <c r="D4" s="21"/>
      <c r="E4" s="64"/>
      <c r="F4" s="64"/>
      <c r="G4" s="65"/>
    </row>
    <row r="5" spans="1:7" ht="15.75" thickBot="1">
      <c r="A5" s="63"/>
      <c r="B5" s="63"/>
      <c r="C5" s="66"/>
      <c r="D5" s="67"/>
      <c r="E5" s="65"/>
      <c r="F5" s="65"/>
      <c r="G5" s="68" t="s">
        <v>4</v>
      </c>
    </row>
    <row r="6" spans="1:7" ht="24.75" customHeight="1" thickBot="1">
      <c r="A6" s="430" t="s">
        <v>120</v>
      </c>
      <c r="B6" s="432" t="s">
        <v>9</v>
      </c>
      <c r="C6" s="432"/>
      <c r="D6" s="432"/>
      <c r="E6" s="433" t="s">
        <v>10</v>
      </c>
      <c r="F6" s="433"/>
      <c r="G6" s="434"/>
    </row>
    <row r="7" spans="1:7" ht="24.75" customHeight="1">
      <c r="A7" s="431"/>
      <c r="B7" s="69" t="s">
        <v>121</v>
      </c>
      <c r="C7" s="69" t="s">
        <v>122</v>
      </c>
      <c r="D7" s="69" t="s">
        <v>123</v>
      </c>
      <c r="E7" s="69" t="s">
        <v>121</v>
      </c>
      <c r="F7" s="69" t="s">
        <v>122</v>
      </c>
      <c r="G7" s="359" t="s">
        <v>123</v>
      </c>
    </row>
    <row r="8" spans="1:7" s="70" customFormat="1" ht="24.75" customHeight="1" thickBot="1">
      <c r="A8" s="390" t="s">
        <v>11</v>
      </c>
      <c r="B8" s="391">
        <v>1</v>
      </c>
      <c r="C8" s="391">
        <v>2</v>
      </c>
      <c r="D8" s="391">
        <v>3</v>
      </c>
      <c r="E8" s="391">
        <v>4</v>
      </c>
      <c r="F8" s="391">
        <v>5</v>
      </c>
      <c r="G8" s="392">
        <v>6</v>
      </c>
    </row>
    <row r="9" spans="1:7" ht="22.5" customHeight="1">
      <c r="A9" s="393" t="s">
        <v>124</v>
      </c>
      <c r="B9" s="372"/>
      <c r="C9" s="373"/>
      <c r="D9" s="374"/>
      <c r="E9" s="380"/>
      <c r="F9" s="77"/>
      <c r="G9" s="389"/>
    </row>
    <row r="10" spans="1:7" ht="21" customHeight="1">
      <c r="A10" s="394" t="s">
        <v>125</v>
      </c>
      <c r="B10" s="375">
        <v>1006774</v>
      </c>
      <c r="C10" s="72">
        <v>748485</v>
      </c>
      <c r="D10" s="360">
        <f aca="true" t="shared" si="0" ref="D10:D16">B10-C10</f>
        <v>258289</v>
      </c>
      <c r="E10" s="375">
        <v>673150</v>
      </c>
      <c r="F10" s="72">
        <v>72827</v>
      </c>
      <c r="G10" s="360">
        <v>600323</v>
      </c>
    </row>
    <row r="11" spans="1:7" ht="21" customHeight="1">
      <c r="A11" s="394" t="s">
        <v>126</v>
      </c>
      <c r="B11" s="376"/>
      <c r="C11" s="71"/>
      <c r="D11" s="360">
        <f t="shared" si="0"/>
        <v>0</v>
      </c>
      <c r="E11" s="376"/>
      <c r="F11" s="71"/>
      <c r="G11" s="360">
        <v>0</v>
      </c>
    </row>
    <row r="12" spans="1:7" ht="21" customHeight="1">
      <c r="A12" s="394" t="s">
        <v>127</v>
      </c>
      <c r="B12" s="377"/>
      <c r="C12" s="74"/>
      <c r="D12" s="360">
        <f t="shared" si="0"/>
        <v>0</v>
      </c>
      <c r="E12" s="377"/>
      <c r="F12" s="74"/>
      <c r="G12" s="360">
        <v>0</v>
      </c>
    </row>
    <row r="13" spans="1:7" ht="21" customHeight="1">
      <c r="A13" s="395" t="s">
        <v>128</v>
      </c>
      <c r="B13" s="377"/>
      <c r="C13" s="74"/>
      <c r="D13" s="360">
        <f t="shared" si="0"/>
        <v>0</v>
      </c>
      <c r="E13" s="377"/>
      <c r="F13" s="74"/>
      <c r="G13" s="360">
        <v>0</v>
      </c>
    </row>
    <row r="14" spans="1:7" ht="21" customHeight="1">
      <c r="A14" s="395" t="s">
        <v>129</v>
      </c>
      <c r="B14" s="377"/>
      <c r="C14" s="74"/>
      <c r="D14" s="360">
        <f t="shared" si="0"/>
        <v>0</v>
      </c>
      <c r="E14" s="377"/>
      <c r="F14" s="74"/>
      <c r="G14" s="360">
        <v>0</v>
      </c>
    </row>
    <row r="15" spans="1:7" ht="21" customHeight="1" thickBot="1">
      <c r="A15" s="396" t="s">
        <v>130</v>
      </c>
      <c r="B15" s="378"/>
      <c r="C15" s="75"/>
      <c r="D15" s="361">
        <f t="shared" si="0"/>
        <v>0</v>
      </c>
      <c r="E15" s="378"/>
      <c r="F15" s="75"/>
      <c r="G15" s="361">
        <v>0</v>
      </c>
    </row>
    <row r="16" spans="1:7" ht="21" customHeight="1" thickBot="1">
      <c r="A16" s="397" t="s">
        <v>131</v>
      </c>
      <c r="B16" s="379">
        <f>B15+B14+B13+B11+B10</f>
        <v>1006774</v>
      </c>
      <c r="C16" s="76">
        <f>C15+C14+C13+C11+C10</f>
        <v>748485</v>
      </c>
      <c r="D16" s="362">
        <f t="shared" si="0"/>
        <v>258289</v>
      </c>
      <c r="E16" s="379">
        <v>673150</v>
      </c>
      <c r="F16" s="76">
        <v>72827</v>
      </c>
      <c r="G16" s="362">
        <v>600323</v>
      </c>
    </row>
    <row r="17" spans="1:7" ht="21" customHeight="1">
      <c r="A17" s="393" t="s">
        <v>132</v>
      </c>
      <c r="B17" s="380"/>
      <c r="C17" s="77"/>
      <c r="D17" s="363"/>
      <c r="E17" s="380"/>
      <c r="F17" s="77"/>
      <c r="G17" s="363"/>
    </row>
    <row r="18" spans="1:7" ht="21" customHeight="1">
      <c r="A18" s="394" t="s">
        <v>133</v>
      </c>
      <c r="B18" s="375">
        <v>432171</v>
      </c>
      <c r="C18">
        <v>616023</v>
      </c>
      <c r="D18" s="365">
        <f aca="true" t="shared" si="1" ref="D18:D26">B18-C18</f>
        <v>-183852</v>
      </c>
      <c r="E18" s="375">
        <v>248133</v>
      </c>
      <c r="F18" s="364">
        <v>644184</v>
      </c>
      <c r="G18" s="365">
        <v>-396051</v>
      </c>
    </row>
    <row r="19" spans="1:7" ht="21" customHeight="1">
      <c r="A19" s="394" t="s">
        <v>134</v>
      </c>
      <c r="B19" s="376"/>
      <c r="C19" s="71"/>
      <c r="D19" s="365">
        <f t="shared" si="1"/>
        <v>0</v>
      </c>
      <c r="E19" s="376"/>
      <c r="F19" s="71"/>
      <c r="G19" s="365">
        <v>0</v>
      </c>
    </row>
    <row r="20" spans="1:7" ht="21" customHeight="1">
      <c r="A20" s="398" t="s">
        <v>135</v>
      </c>
      <c r="B20" s="375">
        <v>46804</v>
      </c>
      <c r="C20" s="72">
        <v>201</v>
      </c>
      <c r="D20" s="365">
        <f t="shared" si="1"/>
        <v>46603</v>
      </c>
      <c r="E20" s="375">
        <v>40883</v>
      </c>
      <c r="F20" s="72">
        <v>9744</v>
      </c>
      <c r="G20" s="365">
        <v>31139</v>
      </c>
    </row>
    <row r="21" spans="1:7" ht="21" customHeight="1">
      <c r="A21" s="394" t="s">
        <v>136</v>
      </c>
      <c r="B21" s="381">
        <v>60911</v>
      </c>
      <c r="C21" s="71"/>
      <c r="D21" s="365">
        <f t="shared" si="1"/>
        <v>60911</v>
      </c>
      <c r="E21" s="381">
        <v>70757</v>
      </c>
      <c r="F21" s="71"/>
      <c r="G21" s="365">
        <v>70757</v>
      </c>
    </row>
    <row r="22" spans="1:7" ht="21" customHeight="1">
      <c r="A22" s="399" t="s">
        <v>137</v>
      </c>
      <c r="B22" s="376">
        <v>36</v>
      </c>
      <c r="C22" s="79">
        <v>114791</v>
      </c>
      <c r="D22" s="365">
        <f t="shared" si="1"/>
        <v>-114755</v>
      </c>
      <c r="E22" s="376"/>
      <c r="F22" s="79">
        <v>115214</v>
      </c>
      <c r="G22" s="365">
        <v>-115214</v>
      </c>
    </row>
    <row r="23" spans="1:7" ht="21" customHeight="1">
      <c r="A23" s="399" t="s">
        <v>138</v>
      </c>
      <c r="B23" s="376"/>
      <c r="C23" s="80">
        <f>15470-824</f>
        <v>14646</v>
      </c>
      <c r="D23" s="365">
        <f t="shared" si="1"/>
        <v>-14646</v>
      </c>
      <c r="E23" s="376"/>
      <c r="F23" s="80">
        <v>15505</v>
      </c>
      <c r="G23" s="365">
        <v>-15505</v>
      </c>
    </row>
    <row r="24" spans="1:7" ht="21" customHeight="1">
      <c r="A24" s="400" t="s">
        <v>139</v>
      </c>
      <c r="B24" s="382"/>
      <c r="C24" s="80"/>
      <c r="D24" s="365">
        <f t="shared" si="1"/>
        <v>0</v>
      </c>
      <c r="E24" s="382"/>
      <c r="F24" s="80">
        <v>354</v>
      </c>
      <c r="G24" s="365">
        <v>-354</v>
      </c>
    </row>
    <row r="25" spans="1:7" ht="21" customHeight="1" thickBot="1">
      <c r="A25" s="396" t="s">
        <v>140</v>
      </c>
      <c r="B25" s="383"/>
      <c r="C25" s="81">
        <v>3577</v>
      </c>
      <c r="D25" s="366">
        <f t="shared" si="1"/>
        <v>-3577</v>
      </c>
      <c r="E25" s="383"/>
      <c r="F25" s="81">
        <v>4263</v>
      </c>
      <c r="G25" s="366">
        <v>-4263</v>
      </c>
    </row>
    <row r="26" spans="1:7" ht="21" customHeight="1" thickBot="1">
      <c r="A26" s="397" t="s">
        <v>141</v>
      </c>
      <c r="B26" s="379">
        <f>B25+B24+B23+B22+B21+B20+B19+B18</f>
        <v>539922</v>
      </c>
      <c r="C26" s="76">
        <f>C25+C24+C23+C22+C21+C20+C19+C18</f>
        <v>749238</v>
      </c>
      <c r="D26" s="367">
        <f t="shared" si="1"/>
        <v>-209316</v>
      </c>
      <c r="E26" s="379">
        <v>359773</v>
      </c>
      <c r="F26" s="76">
        <v>789264</v>
      </c>
      <c r="G26" s="367">
        <v>-429491</v>
      </c>
    </row>
    <row r="27" spans="1:7" ht="21" customHeight="1">
      <c r="A27" s="401" t="s">
        <v>142</v>
      </c>
      <c r="B27" s="380"/>
      <c r="C27" s="77"/>
      <c r="D27" s="363"/>
      <c r="E27" s="380"/>
      <c r="F27" s="77"/>
      <c r="G27" s="363"/>
    </row>
    <row r="28" spans="1:7" ht="21" customHeight="1">
      <c r="A28" s="394" t="s">
        <v>143</v>
      </c>
      <c r="B28" s="376"/>
      <c r="C28" s="73">
        <v>3522</v>
      </c>
      <c r="D28" s="365">
        <f aca="true" t="shared" si="2" ref="D28:D34">B28-C28</f>
        <v>-3522</v>
      </c>
      <c r="E28" s="376"/>
      <c r="F28" s="73">
        <v>3916</v>
      </c>
      <c r="G28" s="365">
        <v>-3916</v>
      </c>
    </row>
    <row r="29" spans="1:7" ht="21" customHeight="1">
      <c r="A29" s="394" t="s">
        <v>144</v>
      </c>
      <c r="B29" s="376"/>
      <c r="C29" s="71"/>
      <c r="D29" s="365">
        <f t="shared" si="2"/>
        <v>0</v>
      </c>
      <c r="E29" s="376"/>
      <c r="F29" s="71"/>
      <c r="G29" s="365">
        <v>0</v>
      </c>
    </row>
    <row r="30" spans="1:7" ht="21" customHeight="1">
      <c r="A30" s="394" t="s">
        <v>145</v>
      </c>
      <c r="B30" s="376"/>
      <c r="C30" s="71"/>
      <c r="D30" s="365">
        <f t="shared" si="2"/>
        <v>0</v>
      </c>
      <c r="E30" s="376"/>
      <c r="F30" s="71"/>
      <c r="G30" s="365">
        <v>0</v>
      </c>
    </row>
    <row r="31" spans="1:7" ht="21" customHeight="1">
      <c r="A31" s="394" t="s">
        <v>146</v>
      </c>
      <c r="B31" s="376"/>
      <c r="C31" s="71"/>
      <c r="D31" s="365">
        <f t="shared" si="2"/>
        <v>0</v>
      </c>
      <c r="E31" s="376"/>
      <c r="F31" s="71"/>
      <c r="G31" s="365">
        <v>0</v>
      </c>
    </row>
    <row r="32" spans="1:7" ht="21" customHeight="1" thickBot="1">
      <c r="A32" s="396" t="s">
        <v>147</v>
      </c>
      <c r="B32" s="383"/>
      <c r="C32" s="75"/>
      <c r="D32" s="366">
        <f t="shared" si="2"/>
        <v>0</v>
      </c>
      <c r="E32" s="383"/>
      <c r="F32" s="75"/>
      <c r="G32" s="366">
        <v>0</v>
      </c>
    </row>
    <row r="33" spans="1:7" ht="24.75" customHeight="1" thickBot="1">
      <c r="A33" s="402" t="s">
        <v>148</v>
      </c>
      <c r="B33" s="384">
        <f>B32+B31+B30+B29+B28</f>
        <v>0</v>
      </c>
      <c r="C33" s="82">
        <f>C32+C31+C30+C29+C28</f>
        <v>3522</v>
      </c>
      <c r="D33" s="367">
        <f t="shared" si="2"/>
        <v>-3522</v>
      </c>
      <c r="E33" s="384">
        <v>0</v>
      </c>
      <c r="F33" s="82">
        <v>3916</v>
      </c>
      <c r="G33" s="367">
        <v>-3916</v>
      </c>
    </row>
    <row r="34" spans="1:7" ht="24.75" customHeight="1" thickBot="1">
      <c r="A34" s="397" t="s">
        <v>149</v>
      </c>
      <c r="B34" s="385">
        <f>B33+B26+B16</f>
        <v>1546696</v>
      </c>
      <c r="C34" s="83">
        <f>C33+C26+C16</f>
        <v>1501245</v>
      </c>
      <c r="D34" s="363">
        <f t="shared" si="2"/>
        <v>45451</v>
      </c>
      <c r="E34" s="385">
        <v>1032923</v>
      </c>
      <c r="F34" s="83">
        <v>866007</v>
      </c>
      <c r="G34" s="363">
        <v>166916</v>
      </c>
    </row>
    <row r="35" spans="1:7" ht="24.75" customHeight="1" thickBot="1">
      <c r="A35" s="397" t="s">
        <v>150</v>
      </c>
      <c r="B35" s="386"/>
      <c r="C35" s="84"/>
      <c r="D35" s="368">
        <f>'справка № 1-КИС-БАЛАНС'!C22</f>
        <v>990328</v>
      </c>
      <c r="E35" s="386"/>
      <c r="F35" s="84"/>
      <c r="G35" s="368">
        <v>823412.169999999</v>
      </c>
    </row>
    <row r="36" spans="1:7" ht="24.75" customHeight="1" thickBot="1">
      <c r="A36" s="403" t="s">
        <v>151</v>
      </c>
      <c r="B36" s="387"/>
      <c r="C36" s="85"/>
      <c r="D36" s="369">
        <f>D35+D34</f>
        <v>1035779</v>
      </c>
      <c r="E36" s="387"/>
      <c r="F36" s="85"/>
      <c r="G36" s="369">
        <v>990328.169999999</v>
      </c>
    </row>
    <row r="37" spans="1:7" ht="24.75" customHeight="1" thickBot="1">
      <c r="A37" s="404" t="s">
        <v>152</v>
      </c>
      <c r="B37" s="388"/>
      <c r="C37" s="370"/>
      <c r="D37" s="371">
        <f>'справка № 1-КИС-БАЛАНС'!B19</f>
        <v>167984</v>
      </c>
      <c r="E37" s="388"/>
      <c r="F37" s="370"/>
      <c r="G37" s="371">
        <v>17395</v>
      </c>
    </row>
    <row r="38" spans="2:8" ht="15">
      <c r="B38" s="86"/>
      <c r="C38" s="86"/>
      <c r="D38" s="87"/>
      <c r="E38" s="86"/>
      <c r="F38" s="86"/>
      <c r="G38" s="86"/>
      <c r="H38" s="30"/>
    </row>
    <row r="39" spans="1:8" ht="26.25" customHeight="1">
      <c r="A39" s="65" t="str">
        <f>'справка № 2-КИС-ОД'!A32</f>
        <v>Дата  22/02/2012 г. </v>
      </c>
      <c r="B39" s="436" t="s">
        <v>153</v>
      </c>
      <c r="C39" s="436"/>
      <c r="D39" s="88"/>
      <c r="E39" s="436" t="s">
        <v>154</v>
      </c>
      <c r="F39" s="436"/>
      <c r="G39" s="65"/>
      <c r="H39" s="30"/>
    </row>
    <row r="40" spans="2:8" ht="15">
      <c r="B40" s="435" t="str">
        <f>'справка № 1-КИС-БАЛАНС'!B48</f>
        <v>Димитър Моллов</v>
      </c>
      <c r="C40" s="435"/>
      <c r="D40" s="89"/>
      <c r="E40" s="435" t="str">
        <f>'справка № 2-КИС-ОД'!E33:F33</f>
        <v>Мария Д. Сивкова</v>
      </c>
      <c r="F40" s="435"/>
      <c r="G40" s="86"/>
      <c r="H40" s="30"/>
    </row>
    <row r="41" spans="2:8" ht="15">
      <c r="B41" s="86"/>
      <c r="C41" s="86"/>
      <c r="D41" s="90"/>
      <c r="E41" s="86"/>
      <c r="F41" s="86"/>
      <c r="G41" s="86"/>
      <c r="H41" s="30"/>
    </row>
    <row r="42" spans="2:8" ht="15">
      <c r="B42" s="86"/>
      <c r="C42" s="86"/>
      <c r="D42" s="86"/>
      <c r="E42" s="86"/>
      <c r="F42" s="86"/>
      <c r="G42" s="86"/>
      <c r="H42" s="30"/>
    </row>
    <row r="43" spans="2:8" ht="15">
      <c r="B43" s="86"/>
      <c r="C43" s="86"/>
      <c r="D43" s="86"/>
      <c r="E43" s="435"/>
      <c r="F43" s="435"/>
      <c r="G43" s="86"/>
      <c r="H43" s="30"/>
    </row>
    <row r="44" spans="2:8" ht="15">
      <c r="B44" s="86"/>
      <c r="C44" s="86"/>
      <c r="D44" s="86"/>
      <c r="E44" s="86"/>
      <c r="F44" s="86"/>
      <c r="G44" s="86"/>
      <c r="H44" s="30"/>
    </row>
    <row r="45" spans="2:8" ht="12.75">
      <c r="B45" s="30"/>
      <c r="C45" s="30"/>
      <c r="D45" s="30"/>
      <c r="E45" s="30"/>
      <c r="F45" s="30"/>
      <c r="G45" s="30"/>
      <c r="H45" s="30"/>
    </row>
    <row r="46" spans="2:7" ht="12.75">
      <c r="B46" s="58"/>
      <c r="C46" s="58"/>
      <c r="D46" s="58"/>
      <c r="E46" s="58"/>
      <c r="F46" s="58"/>
      <c r="G46" s="58"/>
    </row>
    <row r="47" spans="2:7" ht="12.75">
      <c r="B47" s="58"/>
      <c r="C47" s="58"/>
      <c r="D47" s="58"/>
      <c r="E47" s="58"/>
      <c r="F47" s="58"/>
      <c r="G47" s="58"/>
    </row>
  </sheetData>
  <sheetProtection selectLockedCells="1" selectUnlockedCells="1"/>
  <mergeCells count="10">
    <mergeCell ref="E1:F1"/>
    <mergeCell ref="A2:F2"/>
    <mergeCell ref="A6:A7"/>
    <mergeCell ref="B6:D6"/>
    <mergeCell ref="E6:G6"/>
    <mergeCell ref="E43:F43"/>
    <mergeCell ref="B39:C39"/>
    <mergeCell ref="E39:F39"/>
    <mergeCell ref="B40:C40"/>
    <mergeCell ref="E40:F40"/>
  </mergeCells>
  <printOptions/>
  <pageMargins left="0.7479166666666667" right="0.7479166666666667" top="0.20972222222222223" bottom="0.3" header="0.21" footer="0.25"/>
  <pageSetup horizontalDpi="300" verticalDpi="300" orientation="landscape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indexed="55"/>
  </sheetPr>
  <dimension ref="A1:J167"/>
  <sheetViews>
    <sheetView zoomScale="85" zoomScaleNormal="85" zoomScalePageLayoutView="0" workbookViewId="0" topLeftCell="A28">
      <selection activeCell="A39" sqref="A39"/>
    </sheetView>
  </sheetViews>
  <sheetFormatPr defaultColWidth="9.140625" defaultRowHeight="12.75"/>
  <cols>
    <col min="1" max="1" width="30.57421875" style="91" customWidth="1"/>
    <col min="2" max="2" width="11.57421875" style="91" customWidth="1"/>
    <col min="3" max="3" width="10.7109375" style="91" customWidth="1"/>
    <col min="4" max="4" width="10.140625" style="91" customWidth="1"/>
    <col min="5" max="5" width="12.140625" style="91" customWidth="1"/>
    <col min="6" max="6" width="9.8515625" style="91" customWidth="1"/>
    <col min="7" max="7" width="19.421875" style="91" customWidth="1"/>
    <col min="8" max="8" width="12.00390625" style="91" customWidth="1"/>
    <col min="9" max="9" width="9.28125" style="18" customWidth="1"/>
    <col min="10" max="16384" width="9.140625" style="18" customWidth="1"/>
  </cols>
  <sheetData>
    <row r="1" spans="6:8" ht="12.75">
      <c r="F1" s="92"/>
      <c r="G1" s="92" t="s">
        <v>155</v>
      </c>
      <c r="H1" s="92"/>
    </row>
    <row r="3" spans="1:8" ht="19.5" customHeight="1">
      <c r="A3" s="438" t="s">
        <v>156</v>
      </c>
      <c r="B3" s="438"/>
      <c r="C3" s="438"/>
      <c r="D3" s="438"/>
      <c r="E3" s="438"/>
      <c r="F3" s="438"/>
      <c r="G3" s="438"/>
      <c r="H3" s="438"/>
    </row>
    <row r="4" spans="1:8" ht="12.75">
      <c r="A4" s="93"/>
      <c r="B4" s="93"/>
      <c r="C4" s="93"/>
      <c r="D4" s="93"/>
      <c r="E4" s="93"/>
      <c r="F4" s="93"/>
      <c r="G4" s="93"/>
      <c r="H4" s="94"/>
    </row>
    <row r="5" spans="1:8" ht="14.25" customHeight="1">
      <c r="A5" s="439" t="s">
        <v>400</v>
      </c>
      <c r="B5" s="439"/>
      <c r="C5" s="95"/>
      <c r="D5" s="95"/>
      <c r="E5" s="95"/>
      <c r="F5" s="96"/>
      <c r="G5" s="440" t="s">
        <v>157</v>
      </c>
      <c r="H5" s="440"/>
    </row>
    <row r="6" spans="1:8" ht="17.25" customHeight="1">
      <c r="A6" s="97" t="s">
        <v>399</v>
      </c>
      <c r="B6" s="95"/>
      <c r="C6" s="95"/>
      <c r="D6" s="95"/>
      <c r="E6" s="98"/>
      <c r="F6" s="98"/>
      <c r="G6" s="98"/>
      <c r="H6" s="96"/>
    </row>
    <row r="7" spans="1:8" ht="12.75">
      <c r="A7" s="99"/>
      <c r="B7" s="99"/>
      <c r="C7" s="99"/>
      <c r="D7" s="99"/>
      <c r="E7" s="100"/>
      <c r="F7" s="100"/>
      <c r="G7" s="100"/>
      <c r="H7" s="101" t="s">
        <v>158</v>
      </c>
    </row>
    <row r="8" spans="1:9" ht="32.25" customHeight="1">
      <c r="A8" s="441" t="s">
        <v>159</v>
      </c>
      <c r="B8" s="441" t="s">
        <v>160</v>
      </c>
      <c r="C8" s="442" t="s">
        <v>161</v>
      </c>
      <c r="D8" s="442"/>
      <c r="E8" s="442"/>
      <c r="F8" s="441" t="s">
        <v>162</v>
      </c>
      <c r="G8" s="441"/>
      <c r="H8" s="441" t="s">
        <v>163</v>
      </c>
      <c r="I8" s="21"/>
    </row>
    <row r="9" spans="1:9" ht="12.75" customHeight="1">
      <c r="A9" s="441"/>
      <c r="B9" s="441"/>
      <c r="C9" s="443" t="s">
        <v>164</v>
      </c>
      <c r="D9" s="441" t="s">
        <v>165</v>
      </c>
      <c r="E9" s="441" t="s">
        <v>166</v>
      </c>
      <c r="F9" s="441" t="s">
        <v>167</v>
      </c>
      <c r="G9" s="441" t="s">
        <v>168</v>
      </c>
      <c r="H9" s="441"/>
      <c r="I9" s="21"/>
    </row>
    <row r="10" spans="1:9" ht="60" customHeight="1">
      <c r="A10" s="441"/>
      <c r="B10" s="441"/>
      <c r="C10" s="443"/>
      <c r="D10" s="441"/>
      <c r="E10" s="441"/>
      <c r="F10" s="441"/>
      <c r="G10" s="441"/>
      <c r="H10" s="441"/>
      <c r="I10" s="21"/>
    </row>
    <row r="11" spans="1:9" s="104" customFormat="1" ht="15">
      <c r="A11" s="102" t="s">
        <v>11</v>
      </c>
      <c r="B11" s="102">
        <v>1</v>
      </c>
      <c r="C11" s="102">
        <v>2</v>
      </c>
      <c r="D11" s="102">
        <v>3</v>
      </c>
      <c r="E11" s="102">
        <v>4</v>
      </c>
      <c r="F11" s="102">
        <v>5</v>
      </c>
      <c r="G11" s="102">
        <v>6</v>
      </c>
      <c r="H11" s="102">
        <v>7</v>
      </c>
      <c r="I11" s="103"/>
    </row>
    <row r="12" spans="1:9" s="104" customFormat="1" ht="28.5">
      <c r="A12" s="105" t="s">
        <v>169</v>
      </c>
      <c r="B12" s="106">
        <v>4746820.7136</v>
      </c>
      <c r="C12" s="102">
        <v>3118655</v>
      </c>
      <c r="D12" s="102">
        <v>0</v>
      </c>
      <c r="E12" s="102">
        <v>0</v>
      </c>
      <c r="F12" s="106">
        <v>4508308</v>
      </c>
      <c r="G12" s="411">
        <v>-8903827</v>
      </c>
      <c r="H12" s="106">
        <v>3469955</v>
      </c>
      <c r="I12" s="103"/>
    </row>
    <row r="13" spans="1:10" s="104" customFormat="1" ht="28.5">
      <c r="A13" s="105" t="s">
        <v>170</v>
      </c>
      <c r="B13" s="106">
        <v>4746820.7136</v>
      </c>
      <c r="C13" s="102">
        <v>3118655</v>
      </c>
      <c r="D13" s="102">
        <v>0</v>
      </c>
      <c r="E13" s="102">
        <v>0</v>
      </c>
      <c r="F13" s="106">
        <v>4508308</v>
      </c>
      <c r="G13" s="411">
        <v>-8903827</v>
      </c>
      <c r="H13" s="106">
        <v>3469955</v>
      </c>
      <c r="I13" s="107"/>
      <c r="J13" s="107"/>
    </row>
    <row r="14" spans="1:9" s="104" customFormat="1" ht="28.5">
      <c r="A14" s="105" t="s">
        <v>171</v>
      </c>
      <c r="B14" s="106">
        <v>5521735</v>
      </c>
      <c r="C14" s="108">
        <v>2938102</v>
      </c>
      <c r="D14" s="102">
        <v>0</v>
      </c>
      <c r="E14" s="102">
        <v>0</v>
      </c>
      <c r="F14" s="106">
        <v>4628857</v>
      </c>
      <c r="G14" s="411">
        <v>-8903827</v>
      </c>
      <c r="H14" s="106">
        <v>4184871</v>
      </c>
      <c r="I14" s="103"/>
    </row>
    <row r="15" spans="1:9" s="104" customFormat="1" ht="28.5">
      <c r="A15" s="105" t="s">
        <v>172</v>
      </c>
      <c r="B15" s="109"/>
      <c r="C15" s="109"/>
      <c r="D15" s="109"/>
      <c r="E15" s="109"/>
      <c r="F15" s="109"/>
      <c r="G15" s="109"/>
      <c r="H15" s="110"/>
      <c r="I15" s="103"/>
    </row>
    <row r="16" spans="1:9" ht="30">
      <c r="A16" s="111" t="s">
        <v>173</v>
      </c>
      <c r="B16" s="109"/>
      <c r="C16" s="109"/>
      <c r="D16" s="109"/>
      <c r="E16" s="109"/>
      <c r="F16" s="109"/>
      <c r="G16" s="109"/>
      <c r="H16" s="110"/>
      <c r="I16" s="21"/>
    </row>
    <row r="17" spans="1:9" ht="15">
      <c r="A17" s="111" t="s">
        <v>174</v>
      </c>
      <c r="B17" s="112"/>
      <c r="C17" s="112"/>
      <c r="D17" s="112"/>
      <c r="E17" s="112"/>
      <c r="F17" s="112"/>
      <c r="G17" s="112"/>
      <c r="H17" s="110"/>
      <c r="I17" s="21"/>
    </row>
    <row r="18" spans="1:9" ht="17.25" customHeight="1">
      <c r="A18" s="105" t="s">
        <v>175</v>
      </c>
      <c r="B18" s="112"/>
      <c r="C18" s="112"/>
      <c r="D18" s="112"/>
      <c r="E18" s="112"/>
      <c r="F18" s="112"/>
      <c r="G18" s="112"/>
      <c r="H18" s="110"/>
      <c r="I18" s="21"/>
    </row>
    <row r="19" spans="1:9" ht="34.5" customHeight="1">
      <c r="A19" s="105" t="s">
        <v>176</v>
      </c>
      <c r="B19" s="113">
        <f>B20-B21</f>
        <v>441943</v>
      </c>
      <c r="C19" s="113">
        <f>C20-C21</f>
        <v>-191220</v>
      </c>
      <c r="D19" s="113"/>
      <c r="E19" s="113"/>
      <c r="F19" s="113"/>
      <c r="G19" s="113"/>
      <c r="H19" s="113">
        <f>SUM(B19:G19)</f>
        <v>250723</v>
      </c>
      <c r="I19" s="21"/>
    </row>
    <row r="20" spans="1:9" ht="15">
      <c r="A20" s="111" t="s">
        <v>177</v>
      </c>
      <c r="B20" s="114">
        <v>1611282</v>
      </c>
      <c r="C20" s="113">
        <v>413288</v>
      </c>
      <c r="D20" s="109"/>
      <c r="E20" s="109"/>
      <c r="F20" s="109"/>
      <c r="G20" s="109"/>
      <c r="H20" s="113">
        <f>SUM(B20:G20)</f>
        <v>2024570</v>
      </c>
      <c r="I20" s="21"/>
    </row>
    <row r="21" spans="1:9" ht="15">
      <c r="A21" s="111" t="s">
        <v>178</v>
      </c>
      <c r="B21" s="114">
        <v>1169339</v>
      </c>
      <c r="C21" s="115">
        <v>604508</v>
      </c>
      <c r="D21" s="109"/>
      <c r="E21" s="109"/>
      <c r="F21" s="109"/>
      <c r="G21" s="109"/>
      <c r="H21" s="113">
        <f>SUM(B21:G21)</f>
        <v>1773847</v>
      </c>
      <c r="I21" s="21"/>
    </row>
    <row r="22" spans="1:9" ht="28.5">
      <c r="A22" s="105" t="s">
        <v>179</v>
      </c>
      <c r="B22" s="109"/>
      <c r="C22" s="109"/>
      <c r="D22" s="109"/>
      <c r="E22" s="109"/>
      <c r="F22" s="109"/>
      <c r="G22" s="113">
        <f>'справка № 1-КИС-БАЛАНС'!E18</f>
        <v>-912754.46</v>
      </c>
      <c r="H22" s="113">
        <f>G22</f>
        <v>-912754.46</v>
      </c>
      <c r="I22" s="21"/>
    </row>
    <row r="23" spans="1:9" ht="30">
      <c r="A23" s="111" t="s">
        <v>180</v>
      </c>
      <c r="B23" s="112"/>
      <c r="C23" s="112"/>
      <c r="D23" s="112"/>
      <c r="E23" s="112"/>
      <c r="F23" s="112"/>
      <c r="G23" s="110"/>
      <c r="H23" s="110"/>
      <c r="I23" s="21"/>
    </row>
    <row r="24" spans="1:9" ht="15">
      <c r="A24" s="111" t="s">
        <v>181</v>
      </c>
      <c r="B24" s="109"/>
      <c r="C24" s="109"/>
      <c r="D24" s="109"/>
      <c r="E24" s="109"/>
      <c r="F24" s="109"/>
      <c r="G24" s="109"/>
      <c r="H24" s="110"/>
      <c r="I24" s="21"/>
    </row>
    <row r="25" spans="1:9" ht="15">
      <c r="A25" s="111" t="s">
        <v>182</v>
      </c>
      <c r="B25" s="112"/>
      <c r="C25" s="112"/>
      <c r="D25" s="112"/>
      <c r="E25" s="112"/>
      <c r="F25" s="112"/>
      <c r="G25" s="112"/>
      <c r="H25" s="110"/>
      <c r="I25" s="21"/>
    </row>
    <row r="26" spans="1:9" ht="15">
      <c r="A26" s="111" t="s">
        <v>183</v>
      </c>
      <c r="B26" s="112"/>
      <c r="C26" s="112"/>
      <c r="D26" s="112"/>
      <c r="E26" s="112"/>
      <c r="F26" s="112"/>
      <c r="G26" s="112"/>
      <c r="H26" s="110"/>
      <c r="I26" s="21"/>
    </row>
    <row r="27" spans="1:9" ht="35.25" customHeight="1">
      <c r="A27" s="111" t="s">
        <v>184</v>
      </c>
      <c r="B27" s="112"/>
      <c r="C27" s="112"/>
      <c r="D27" s="112"/>
      <c r="E27" s="112"/>
      <c r="F27" s="112"/>
      <c r="G27" s="112"/>
      <c r="H27" s="110"/>
      <c r="I27" s="21"/>
    </row>
    <row r="28" spans="1:9" ht="15">
      <c r="A28" s="111" t="s">
        <v>185</v>
      </c>
      <c r="B28" s="109"/>
      <c r="C28" s="109"/>
      <c r="D28" s="109"/>
      <c r="E28" s="109"/>
      <c r="F28" s="109"/>
      <c r="G28" s="109"/>
      <c r="H28" s="110"/>
      <c r="I28" s="21"/>
    </row>
    <row r="29" spans="1:9" ht="15">
      <c r="A29" s="111" t="s">
        <v>186</v>
      </c>
      <c r="B29" s="112"/>
      <c r="C29" s="112"/>
      <c r="D29" s="112"/>
      <c r="E29" s="112"/>
      <c r="F29" s="112"/>
      <c r="G29" s="112"/>
      <c r="H29" s="110"/>
      <c r="I29" s="21"/>
    </row>
    <row r="30" spans="1:9" ht="45">
      <c r="A30" s="111" t="s">
        <v>187</v>
      </c>
      <c r="B30" s="112"/>
      <c r="C30" s="112"/>
      <c r="D30" s="112"/>
      <c r="E30" s="112"/>
      <c r="F30" s="112"/>
      <c r="G30" s="112"/>
      <c r="H30" s="110"/>
      <c r="I30" s="21"/>
    </row>
    <row r="31" spans="1:9" ht="15">
      <c r="A31" s="111" t="s">
        <v>185</v>
      </c>
      <c r="B31" s="109"/>
      <c r="C31" s="109"/>
      <c r="D31" s="109"/>
      <c r="E31" s="109"/>
      <c r="F31" s="109"/>
      <c r="G31" s="109"/>
      <c r="H31" s="110"/>
      <c r="I31" s="21"/>
    </row>
    <row r="32" spans="1:9" ht="15">
      <c r="A32" s="111" t="s">
        <v>186</v>
      </c>
      <c r="B32" s="112"/>
      <c r="C32" s="112"/>
      <c r="D32" s="112"/>
      <c r="E32" s="112"/>
      <c r="F32" s="112"/>
      <c r="G32" s="112"/>
      <c r="H32" s="110"/>
      <c r="I32" s="21"/>
    </row>
    <row r="33" spans="1:9" ht="15">
      <c r="A33" s="111" t="s">
        <v>188</v>
      </c>
      <c r="B33" s="112"/>
      <c r="C33" s="112"/>
      <c r="D33" s="112"/>
      <c r="E33" s="112"/>
      <c r="F33" s="112"/>
      <c r="G33" s="112"/>
      <c r="H33" s="110"/>
      <c r="I33" s="21"/>
    </row>
    <row r="34" spans="1:9" ht="28.5">
      <c r="A34" s="105" t="s">
        <v>189</v>
      </c>
      <c r="B34" s="112">
        <f>B19+B14</f>
        <v>5963678</v>
      </c>
      <c r="C34" s="112">
        <f>C19+C14</f>
        <v>2746882</v>
      </c>
      <c r="D34" s="112">
        <f>D19+D14</f>
        <v>0</v>
      </c>
      <c r="E34" s="112">
        <f>E19+E14</f>
        <v>0</v>
      </c>
      <c r="F34" s="112">
        <f>F19+F14</f>
        <v>4628857</v>
      </c>
      <c r="G34" s="116">
        <f>G14+G22</f>
        <v>-9816581.46</v>
      </c>
      <c r="H34" s="112">
        <f>SUM(B34:G34)</f>
        <v>3522835.539999999</v>
      </c>
      <c r="I34" s="21"/>
    </row>
    <row r="35" spans="1:9" ht="14.25" customHeight="1">
      <c r="A35" s="111" t="s">
        <v>190</v>
      </c>
      <c r="B35" s="109"/>
      <c r="C35" s="109"/>
      <c r="D35" s="109"/>
      <c r="E35" s="109"/>
      <c r="F35" s="109"/>
      <c r="G35" s="113"/>
      <c r="H35" s="110"/>
      <c r="I35" s="21"/>
    </row>
    <row r="36" spans="1:9" ht="30" customHeight="1">
      <c r="A36" s="117" t="s">
        <v>191</v>
      </c>
      <c r="B36" s="112">
        <f>B34+B35</f>
        <v>5963678</v>
      </c>
      <c r="C36" s="112">
        <f aca="true" t="shared" si="0" ref="C36:H36">C34+C35</f>
        <v>2746882</v>
      </c>
      <c r="D36" s="112">
        <f t="shared" si="0"/>
        <v>0</v>
      </c>
      <c r="E36" s="112">
        <f t="shared" si="0"/>
        <v>0</v>
      </c>
      <c r="F36" s="112">
        <f t="shared" si="0"/>
        <v>4628857</v>
      </c>
      <c r="G36" s="416">
        <f t="shared" si="0"/>
        <v>-9816581.46</v>
      </c>
      <c r="H36" s="112">
        <f t="shared" si="0"/>
        <v>3522835.539999999</v>
      </c>
      <c r="I36" s="21"/>
    </row>
    <row r="37" spans="2:9" ht="15">
      <c r="B37" s="415"/>
      <c r="C37" s="415"/>
      <c r="F37" s="415"/>
      <c r="H37" s="118"/>
      <c r="I37" s="21"/>
    </row>
    <row r="38" spans="1:9" ht="26.25" customHeight="1">
      <c r="A38" s="119" t="s">
        <v>401</v>
      </c>
      <c r="B38" s="120" t="s">
        <v>192</v>
      </c>
      <c r="C38" s="121"/>
      <c r="D38" s="121"/>
      <c r="E38" s="122" t="s">
        <v>193</v>
      </c>
      <c r="F38" s="123"/>
      <c r="I38" s="21"/>
    </row>
    <row r="39" spans="3:9" ht="30.75" customHeight="1">
      <c r="C39" s="91" t="s">
        <v>76</v>
      </c>
      <c r="F39" s="91" t="s">
        <v>77</v>
      </c>
      <c r="I39" s="124"/>
    </row>
    <row r="40" spans="1:9" ht="15">
      <c r="A40" s="125"/>
      <c r="B40" s="126"/>
      <c r="C40" s="126"/>
      <c r="D40" s="126"/>
      <c r="E40" s="126"/>
      <c r="F40" s="126"/>
      <c r="G40" s="126"/>
      <c r="H40" s="127"/>
      <c r="I40" s="124"/>
    </row>
    <row r="41" spans="1:9" ht="15">
      <c r="A41" s="128"/>
      <c r="B41" s="129"/>
      <c r="C41" s="129"/>
      <c r="D41" s="129"/>
      <c r="E41" s="129"/>
      <c r="F41" s="129"/>
      <c r="G41" s="129"/>
      <c r="H41" s="130"/>
      <c r="I41" s="21"/>
    </row>
    <row r="42" spans="8:9" ht="15" customHeight="1">
      <c r="H42" s="437"/>
      <c r="I42" s="437"/>
    </row>
    <row r="43" spans="1:9" ht="15">
      <c r="A43" s="125"/>
      <c r="B43" s="125"/>
      <c r="C43" s="125"/>
      <c r="D43" s="125"/>
      <c r="E43" s="125"/>
      <c r="F43" s="125"/>
      <c r="G43" s="125"/>
      <c r="H43" s="125"/>
      <c r="I43" s="21"/>
    </row>
    <row r="44" spans="1:9" ht="15">
      <c r="A44" s="125"/>
      <c r="B44" s="125"/>
      <c r="C44" s="125"/>
      <c r="D44" s="125"/>
      <c r="E44" s="125"/>
      <c r="F44" s="125"/>
      <c r="G44" s="125"/>
      <c r="H44" s="125"/>
      <c r="I44" s="21"/>
    </row>
    <row r="45" spans="1:9" ht="15">
      <c r="A45" s="125"/>
      <c r="B45" s="125"/>
      <c r="C45" s="125"/>
      <c r="D45" s="125"/>
      <c r="E45" s="125"/>
      <c r="F45" s="125"/>
      <c r="G45" s="125"/>
      <c r="H45" s="125"/>
      <c r="I45" s="21"/>
    </row>
    <row r="46" spans="1:9" ht="15">
      <c r="A46" s="125"/>
      <c r="B46" s="125"/>
      <c r="C46" s="125"/>
      <c r="D46" s="125"/>
      <c r="E46" s="125"/>
      <c r="F46" s="125"/>
      <c r="G46" s="125"/>
      <c r="H46" s="125"/>
      <c r="I46" s="21"/>
    </row>
    <row r="47" spans="1:9" ht="15">
      <c r="A47" s="125"/>
      <c r="B47" s="125"/>
      <c r="C47" s="125"/>
      <c r="D47" s="125"/>
      <c r="E47" s="125"/>
      <c r="F47" s="125"/>
      <c r="G47" s="125"/>
      <c r="H47" s="125"/>
      <c r="I47" s="21"/>
    </row>
    <row r="48" spans="1:9" ht="15">
      <c r="A48" s="125"/>
      <c r="B48" s="125"/>
      <c r="C48" s="125"/>
      <c r="D48" s="125"/>
      <c r="E48" s="125"/>
      <c r="F48" s="125"/>
      <c r="G48" s="125"/>
      <c r="H48" s="125"/>
      <c r="I48" s="21"/>
    </row>
    <row r="49" spans="1:9" ht="15">
      <c r="A49" s="125"/>
      <c r="B49" s="125"/>
      <c r="C49" s="125"/>
      <c r="D49" s="125"/>
      <c r="E49" s="125"/>
      <c r="F49" s="125"/>
      <c r="G49" s="125"/>
      <c r="H49" s="125"/>
      <c r="I49" s="21"/>
    </row>
    <row r="50" spans="1:9" ht="15">
      <c r="A50" s="125"/>
      <c r="B50" s="125"/>
      <c r="C50" s="125"/>
      <c r="D50" s="125"/>
      <c r="E50" s="125"/>
      <c r="F50" s="125"/>
      <c r="G50" s="125"/>
      <c r="H50" s="125"/>
      <c r="I50" s="21"/>
    </row>
    <row r="51" spans="1:9" ht="15">
      <c r="A51" s="125"/>
      <c r="B51" s="125"/>
      <c r="C51" s="125"/>
      <c r="D51" s="125"/>
      <c r="E51" s="125"/>
      <c r="F51" s="125"/>
      <c r="G51" s="125"/>
      <c r="H51" s="125"/>
      <c r="I51" s="21"/>
    </row>
    <row r="52" spans="1:9" ht="15">
      <c r="A52" s="125"/>
      <c r="B52" s="125"/>
      <c r="C52" s="125"/>
      <c r="D52" s="125"/>
      <c r="E52" s="125"/>
      <c r="F52" s="125"/>
      <c r="G52" s="125"/>
      <c r="H52" s="125"/>
      <c r="I52" s="21"/>
    </row>
    <row r="53" spans="1:9" ht="15">
      <c r="A53" s="125"/>
      <c r="B53" s="125"/>
      <c r="C53" s="125"/>
      <c r="D53" s="125"/>
      <c r="E53" s="125"/>
      <c r="F53" s="125"/>
      <c r="G53" s="125"/>
      <c r="H53" s="125"/>
      <c r="I53" s="21"/>
    </row>
    <row r="54" spans="1:9" ht="15">
      <c r="A54" s="125"/>
      <c r="B54" s="125"/>
      <c r="C54" s="125"/>
      <c r="D54" s="125"/>
      <c r="E54" s="125"/>
      <c r="F54" s="125"/>
      <c r="G54" s="125"/>
      <c r="H54" s="125"/>
      <c r="I54" s="21"/>
    </row>
    <row r="55" spans="1:9" ht="15">
      <c r="A55" s="125"/>
      <c r="B55" s="125"/>
      <c r="C55" s="125"/>
      <c r="D55" s="125"/>
      <c r="E55" s="125"/>
      <c r="F55" s="125"/>
      <c r="G55" s="125"/>
      <c r="H55" s="125"/>
      <c r="I55" s="21"/>
    </row>
    <row r="56" spans="1:9" ht="15">
      <c r="A56" s="125"/>
      <c r="B56" s="125"/>
      <c r="C56" s="125"/>
      <c r="D56" s="125"/>
      <c r="E56" s="125"/>
      <c r="F56" s="125"/>
      <c r="G56" s="125"/>
      <c r="H56" s="125"/>
      <c r="I56" s="21"/>
    </row>
    <row r="57" spans="1:9" ht="15">
      <c r="A57" s="125"/>
      <c r="B57" s="125"/>
      <c r="C57" s="125"/>
      <c r="D57" s="125"/>
      <c r="E57" s="125"/>
      <c r="F57" s="125"/>
      <c r="G57" s="125"/>
      <c r="H57" s="125"/>
      <c r="I57" s="21"/>
    </row>
    <row r="58" spans="1:9" ht="15">
      <c r="A58" s="125"/>
      <c r="B58" s="125"/>
      <c r="C58" s="125"/>
      <c r="D58" s="125"/>
      <c r="E58" s="125"/>
      <c r="F58" s="125"/>
      <c r="G58" s="125"/>
      <c r="H58" s="125"/>
      <c r="I58" s="21"/>
    </row>
    <row r="59" spans="1:9" ht="15">
      <c r="A59" s="125"/>
      <c r="B59" s="125"/>
      <c r="C59" s="125"/>
      <c r="D59" s="125"/>
      <c r="E59" s="125"/>
      <c r="F59" s="125"/>
      <c r="G59" s="125"/>
      <c r="H59" s="125"/>
      <c r="I59" s="21"/>
    </row>
    <row r="60" spans="1:9" ht="15">
      <c r="A60" s="125"/>
      <c r="B60" s="125"/>
      <c r="C60" s="125"/>
      <c r="D60" s="125"/>
      <c r="E60" s="125"/>
      <c r="F60" s="125"/>
      <c r="G60" s="125"/>
      <c r="H60" s="125"/>
      <c r="I60" s="21"/>
    </row>
    <row r="61" spans="1:9" ht="15">
      <c r="A61" s="125"/>
      <c r="B61" s="125"/>
      <c r="C61" s="125"/>
      <c r="D61" s="125"/>
      <c r="E61" s="125"/>
      <c r="F61" s="125"/>
      <c r="G61" s="125"/>
      <c r="H61" s="125"/>
      <c r="I61" s="21"/>
    </row>
    <row r="62" spans="1:9" ht="15">
      <c r="A62" s="125"/>
      <c r="B62" s="125"/>
      <c r="C62" s="125"/>
      <c r="D62" s="125"/>
      <c r="E62" s="125"/>
      <c r="F62" s="125"/>
      <c r="G62" s="125"/>
      <c r="H62" s="125"/>
      <c r="I62" s="21"/>
    </row>
    <row r="63" spans="1:9" ht="15">
      <c r="A63" s="125"/>
      <c r="B63" s="125"/>
      <c r="C63" s="125"/>
      <c r="D63" s="125"/>
      <c r="E63" s="125"/>
      <c r="F63" s="125"/>
      <c r="G63" s="125"/>
      <c r="H63" s="125"/>
      <c r="I63" s="21"/>
    </row>
    <row r="64" spans="1:9" ht="15">
      <c r="A64" s="125"/>
      <c r="B64" s="125"/>
      <c r="C64" s="125"/>
      <c r="D64" s="125"/>
      <c r="E64" s="125"/>
      <c r="F64" s="125"/>
      <c r="G64" s="125"/>
      <c r="H64" s="125"/>
      <c r="I64" s="21"/>
    </row>
    <row r="65" spans="1:9" ht="15">
      <c r="A65" s="125"/>
      <c r="B65" s="125"/>
      <c r="C65" s="125"/>
      <c r="D65" s="125"/>
      <c r="E65" s="125"/>
      <c r="F65" s="125"/>
      <c r="G65" s="125"/>
      <c r="H65" s="125"/>
      <c r="I65" s="21"/>
    </row>
    <row r="66" spans="1:9" ht="15">
      <c r="A66" s="125"/>
      <c r="B66" s="125"/>
      <c r="C66" s="125"/>
      <c r="D66" s="125"/>
      <c r="E66" s="125"/>
      <c r="F66" s="125"/>
      <c r="G66" s="125"/>
      <c r="H66" s="125"/>
      <c r="I66" s="21"/>
    </row>
    <row r="67" spans="1:9" ht="15">
      <c r="A67" s="125"/>
      <c r="B67" s="125"/>
      <c r="C67" s="125"/>
      <c r="D67" s="125"/>
      <c r="E67" s="125"/>
      <c r="F67" s="125"/>
      <c r="G67" s="125"/>
      <c r="H67" s="125"/>
      <c r="I67" s="21"/>
    </row>
    <row r="68" spans="1:9" ht="15">
      <c r="A68" s="125"/>
      <c r="B68" s="125"/>
      <c r="C68" s="125"/>
      <c r="D68" s="125"/>
      <c r="E68" s="125"/>
      <c r="F68" s="125"/>
      <c r="G68" s="125"/>
      <c r="H68" s="125"/>
      <c r="I68" s="21"/>
    </row>
    <row r="69" spans="1:9" ht="15">
      <c r="A69" s="125"/>
      <c r="B69" s="125"/>
      <c r="C69" s="125"/>
      <c r="D69" s="125"/>
      <c r="E69" s="125"/>
      <c r="F69" s="125"/>
      <c r="G69" s="125"/>
      <c r="H69" s="125"/>
      <c r="I69" s="21"/>
    </row>
    <row r="70" spans="1:9" ht="15">
      <c r="A70" s="125"/>
      <c r="B70" s="125"/>
      <c r="C70" s="125"/>
      <c r="D70" s="125"/>
      <c r="E70" s="125"/>
      <c r="F70" s="125"/>
      <c r="G70" s="125"/>
      <c r="H70" s="125"/>
      <c r="I70" s="21"/>
    </row>
    <row r="71" spans="1:9" ht="15">
      <c r="A71" s="125"/>
      <c r="B71" s="125"/>
      <c r="C71" s="125"/>
      <c r="D71" s="125"/>
      <c r="E71" s="125"/>
      <c r="F71" s="125"/>
      <c r="G71" s="125"/>
      <c r="H71" s="125"/>
      <c r="I71" s="21"/>
    </row>
    <row r="72" spans="1:9" ht="15">
      <c r="A72" s="125"/>
      <c r="B72" s="125"/>
      <c r="C72" s="125"/>
      <c r="D72" s="125"/>
      <c r="E72" s="125"/>
      <c r="F72" s="125"/>
      <c r="G72" s="125"/>
      <c r="H72" s="125"/>
      <c r="I72" s="21"/>
    </row>
    <row r="73" spans="1:9" ht="15">
      <c r="A73" s="125"/>
      <c r="B73" s="125"/>
      <c r="C73" s="125"/>
      <c r="D73" s="125"/>
      <c r="E73" s="125"/>
      <c r="F73" s="125"/>
      <c r="G73" s="125"/>
      <c r="H73" s="125"/>
      <c r="I73" s="21"/>
    </row>
    <row r="74" spans="1:9" ht="15">
      <c r="A74" s="125"/>
      <c r="B74" s="125"/>
      <c r="C74" s="125"/>
      <c r="D74" s="125"/>
      <c r="E74" s="125"/>
      <c r="F74" s="125"/>
      <c r="G74" s="125"/>
      <c r="H74" s="125"/>
      <c r="I74" s="21"/>
    </row>
    <row r="75" spans="1:9" ht="15">
      <c r="A75" s="125"/>
      <c r="B75" s="125"/>
      <c r="C75" s="125"/>
      <c r="D75" s="125"/>
      <c r="E75" s="125"/>
      <c r="F75" s="125"/>
      <c r="G75" s="125"/>
      <c r="H75" s="125"/>
      <c r="I75" s="21"/>
    </row>
    <row r="76" spans="1:9" ht="15">
      <c r="A76" s="125"/>
      <c r="B76" s="125"/>
      <c r="C76" s="125"/>
      <c r="D76" s="125"/>
      <c r="E76" s="125"/>
      <c r="F76" s="125"/>
      <c r="G76" s="125"/>
      <c r="H76" s="125"/>
      <c r="I76" s="21"/>
    </row>
    <row r="77" spans="1:9" ht="15">
      <c r="A77" s="125"/>
      <c r="B77" s="125"/>
      <c r="C77" s="125"/>
      <c r="D77" s="125"/>
      <c r="E77" s="125"/>
      <c r="F77" s="125"/>
      <c r="G77" s="125"/>
      <c r="H77" s="125"/>
      <c r="I77" s="21"/>
    </row>
    <row r="78" spans="1:9" ht="15">
      <c r="A78" s="125"/>
      <c r="B78" s="125"/>
      <c r="C78" s="125"/>
      <c r="D78" s="125"/>
      <c r="E78" s="125"/>
      <c r="F78" s="125"/>
      <c r="G78" s="125"/>
      <c r="H78" s="125"/>
      <c r="I78" s="21"/>
    </row>
    <row r="79" spans="1:9" ht="15">
      <c r="A79" s="125"/>
      <c r="B79" s="125"/>
      <c r="C79" s="125"/>
      <c r="D79" s="125"/>
      <c r="E79" s="125"/>
      <c r="F79" s="125"/>
      <c r="G79" s="125"/>
      <c r="H79" s="125"/>
      <c r="I79" s="21"/>
    </row>
    <row r="80" spans="1:9" ht="15">
      <c r="A80" s="125"/>
      <c r="B80" s="125"/>
      <c r="C80" s="125"/>
      <c r="D80" s="125"/>
      <c r="E80" s="125"/>
      <c r="F80" s="125"/>
      <c r="G80" s="125"/>
      <c r="H80" s="125"/>
      <c r="I80" s="21"/>
    </row>
    <row r="81" spans="1:9" ht="15">
      <c r="A81" s="125"/>
      <c r="B81" s="125"/>
      <c r="C81" s="125"/>
      <c r="D81" s="125"/>
      <c r="E81" s="125"/>
      <c r="F81" s="125"/>
      <c r="G81" s="125"/>
      <c r="H81" s="125"/>
      <c r="I81" s="21"/>
    </row>
    <row r="82" spans="1:9" ht="15">
      <c r="A82" s="125"/>
      <c r="B82" s="125"/>
      <c r="C82" s="125"/>
      <c r="D82" s="125"/>
      <c r="E82" s="125"/>
      <c r="F82" s="125"/>
      <c r="G82" s="125"/>
      <c r="H82" s="125"/>
      <c r="I82" s="21"/>
    </row>
    <row r="83" spans="1:9" ht="15">
      <c r="A83" s="125"/>
      <c r="B83" s="125"/>
      <c r="C83" s="125"/>
      <c r="D83" s="125"/>
      <c r="E83" s="125"/>
      <c r="F83" s="125"/>
      <c r="G83" s="125"/>
      <c r="H83" s="125"/>
      <c r="I83" s="21"/>
    </row>
    <row r="84" spans="1:9" ht="15">
      <c r="A84" s="125"/>
      <c r="B84" s="125"/>
      <c r="C84" s="125"/>
      <c r="D84" s="125"/>
      <c r="E84" s="125"/>
      <c r="F84" s="125"/>
      <c r="G84" s="125"/>
      <c r="H84" s="125"/>
      <c r="I84" s="21"/>
    </row>
    <row r="85" spans="1:9" ht="15">
      <c r="A85" s="125"/>
      <c r="B85" s="125"/>
      <c r="C85" s="125"/>
      <c r="D85" s="125"/>
      <c r="E85" s="125"/>
      <c r="F85" s="125"/>
      <c r="G85" s="125"/>
      <c r="H85" s="125"/>
      <c r="I85" s="21"/>
    </row>
    <row r="86" spans="1:9" ht="15">
      <c r="A86" s="125"/>
      <c r="B86" s="125"/>
      <c r="C86" s="125"/>
      <c r="D86" s="125"/>
      <c r="E86" s="125"/>
      <c r="F86" s="125"/>
      <c r="G86" s="125"/>
      <c r="H86" s="125"/>
      <c r="I86" s="21"/>
    </row>
    <row r="87" spans="1:9" ht="15">
      <c r="A87" s="125"/>
      <c r="B87" s="125"/>
      <c r="C87" s="125"/>
      <c r="D87" s="125"/>
      <c r="E87" s="125"/>
      <c r="F87" s="125"/>
      <c r="G87" s="125"/>
      <c r="H87" s="125"/>
      <c r="I87" s="21"/>
    </row>
    <row r="88" spans="1:9" ht="15">
      <c r="A88" s="125"/>
      <c r="B88" s="125"/>
      <c r="C88" s="125"/>
      <c r="D88" s="125"/>
      <c r="E88" s="125"/>
      <c r="F88" s="125"/>
      <c r="G88" s="125"/>
      <c r="H88" s="125"/>
      <c r="I88" s="21"/>
    </row>
    <row r="89" spans="1:9" ht="15">
      <c r="A89" s="125"/>
      <c r="B89" s="125"/>
      <c r="C89" s="125"/>
      <c r="D89" s="125"/>
      <c r="E89" s="125"/>
      <c r="F89" s="125"/>
      <c r="G89" s="125"/>
      <c r="H89" s="125"/>
      <c r="I89" s="21"/>
    </row>
    <row r="90" spans="1:9" ht="15">
      <c r="A90" s="125"/>
      <c r="B90" s="125"/>
      <c r="C90" s="125"/>
      <c r="D90" s="125"/>
      <c r="E90" s="125"/>
      <c r="F90" s="125"/>
      <c r="G90" s="125"/>
      <c r="H90" s="125"/>
      <c r="I90" s="21"/>
    </row>
    <row r="91" spans="1:9" ht="15">
      <c r="A91" s="125"/>
      <c r="B91" s="125"/>
      <c r="C91" s="125"/>
      <c r="D91" s="125"/>
      <c r="E91" s="125"/>
      <c r="F91" s="125"/>
      <c r="G91" s="125"/>
      <c r="H91" s="125"/>
      <c r="I91" s="21"/>
    </row>
    <row r="92" spans="1:9" ht="15">
      <c r="A92" s="125"/>
      <c r="B92" s="125"/>
      <c r="C92" s="125"/>
      <c r="D92" s="125"/>
      <c r="E92" s="125"/>
      <c r="F92" s="125"/>
      <c r="G92" s="125"/>
      <c r="H92" s="125"/>
      <c r="I92" s="21"/>
    </row>
    <row r="93" spans="1:9" ht="15">
      <c r="A93" s="125"/>
      <c r="B93" s="125"/>
      <c r="C93" s="125"/>
      <c r="D93" s="125"/>
      <c r="E93" s="125"/>
      <c r="F93" s="125"/>
      <c r="G93" s="125"/>
      <c r="H93" s="125"/>
      <c r="I93" s="21"/>
    </row>
    <row r="94" spans="1:9" ht="15">
      <c r="A94" s="125"/>
      <c r="B94" s="125"/>
      <c r="C94" s="125"/>
      <c r="D94" s="125"/>
      <c r="E94" s="125"/>
      <c r="F94" s="125"/>
      <c r="G94" s="125"/>
      <c r="H94" s="125"/>
      <c r="I94" s="21"/>
    </row>
    <row r="95" spans="1:9" ht="15">
      <c r="A95" s="125"/>
      <c r="B95" s="125"/>
      <c r="C95" s="125"/>
      <c r="D95" s="125"/>
      <c r="E95" s="125"/>
      <c r="F95" s="125"/>
      <c r="G95" s="125"/>
      <c r="H95" s="125"/>
      <c r="I95" s="21"/>
    </row>
    <row r="96" spans="1:9" ht="15">
      <c r="A96" s="125"/>
      <c r="B96" s="125"/>
      <c r="C96" s="125"/>
      <c r="D96" s="125"/>
      <c r="E96" s="125"/>
      <c r="F96" s="125"/>
      <c r="G96" s="125"/>
      <c r="H96" s="125"/>
      <c r="I96" s="21"/>
    </row>
    <row r="97" spans="1:9" ht="15">
      <c r="A97" s="125"/>
      <c r="B97" s="125"/>
      <c r="C97" s="125"/>
      <c r="D97" s="125"/>
      <c r="E97" s="125"/>
      <c r="F97" s="125"/>
      <c r="G97" s="125"/>
      <c r="H97" s="125"/>
      <c r="I97" s="21"/>
    </row>
    <row r="98" spans="1:9" ht="15">
      <c r="A98" s="125"/>
      <c r="B98" s="125"/>
      <c r="C98" s="125"/>
      <c r="D98" s="125"/>
      <c r="E98" s="125"/>
      <c r="F98" s="125"/>
      <c r="G98" s="125"/>
      <c r="H98" s="125"/>
      <c r="I98" s="21"/>
    </row>
    <row r="99" spans="1:9" ht="15">
      <c r="A99" s="125"/>
      <c r="B99" s="125"/>
      <c r="C99" s="125"/>
      <c r="D99" s="125"/>
      <c r="E99" s="125"/>
      <c r="F99" s="125"/>
      <c r="G99" s="125"/>
      <c r="H99" s="125"/>
      <c r="I99" s="21"/>
    </row>
    <row r="100" spans="1:9" ht="15">
      <c r="A100" s="125"/>
      <c r="B100" s="125"/>
      <c r="C100" s="125"/>
      <c r="D100" s="125"/>
      <c r="E100" s="125"/>
      <c r="F100" s="125"/>
      <c r="G100" s="125"/>
      <c r="H100" s="125"/>
      <c r="I100" s="21"/>
    </row>
    <row r="101" spans="1:9" ht="15">
      <c r="A101" s="125"/>
      <c r="B101" s="125"/>
      <c r="C101" s="125"/>
      <c r="D101" s="125"/>
      <c r="E101" s="125"/>
      <c r="F101" s="125"/>
      <c r="G101" s="125"/>
      <c r="H101" s="125"/>
      <c r="I101" s="21"/>
    </row>
    <row r="102" spans="1:9" ht="15">
      <c r="A102" s="125"/>
      <c r="B102" s="125"/>
      <c r="C102" s="125"/>
      <c r="D102" s="125"/>
      <c r="E102" s="125"/>
      <c r="F102" s="125"/>
      <c r="G102" s="125"/>
      <c r="H102" s="125"/>
      <c r="I102" s="21"/>
    </row>
    <row r="103" spans="1:9" ht="15">
      <c r="A103" s="125"/>
      <c r="B103" s="125"/>
      <c r="C103" s="125"/>
      <c r="D103" s="125"/>
      <c r="E103" s="125"/>
      <c r="F103" s="125"/>
      <c r="G103" s="125"/>
      <c r="H103" s="125"/>
      <c r="I103" s="21"/>
    </row>
    <row r="104" spans="1:9" ht="15">
      <c r="A104" s="125"/>
      <c r="B104" s="125"/>
      <c r="C104" s="125"/>
      <c r="D104" s="125"/>
      <c r="E104" s="125"/>
      <c r="F104" s="125"/>
      <c r="G104" s="125"/>
      <c r="H104" s="125"/>
      <c r="I104" s="21"/>
    </row>
    <row r="105" spans="1:9" ht="15">
      <c r="A105" s="125"/>
      <c r="B105" s="125"/>
      <c r="C105" s="125"/>
      <c r="D105" s="125"/>
      <c r="E105" s="125"/>
      <c r="F105" s="125"/>
      <c r="G105" s="125"/>
      <c r="H105" s="125"/>
      <c r="I105" s="21"/>
    </row>
    <row r="106" spans="1:9" ht="15">
      <c r="A106" s="125"/>
      <c r="B106" s="125"/>
      <c r="C106" s="125"/>
      <c r="D106" s="125"/>
      <c r="E106" s="125"/>
      <c r="F106" s="125"/>
      <c r="G106" s="125"/>
      <c r="H106" s="125"/>
      <c r="I106" s="21"/>
    </row>
    <row r="107" spans="1:9" ht="15">
      <c r="A107" s="125"/>
      <c r="B107" s="125"/>
      <c r="C107" s="125"/>
      <c r="D107" s="125"/>
      <c r="E107" s="125"/>
      <c r="F107" s="125"/>
      <c r="G107" s="125"/>
      <c r="H107" s="125"/>
      <c r="I107" s="21"/>
    </row>
    <row r="108" spans="1:9" ht="15">
      <c r="A108" s="125"/>
      <c r="B108" s="125"/>
      <c r="C108" s="125"/>
      <c r="D108" s="125"/>
      <c r="E108" s="125"/>
      <c r="F108" s="125"/>
      <c r="G108" s="125"/>
      <c r="H108" s="125"/>
      <c r="I108" s="21"/>
    </row>
    <row r="109" spans="1:9" ht="15">
      <c r="A109" s="125"/>
      <c r="B109" s="125"/>
      <c r="C109" s="125"/>
      <c r="D109" s="125"/>
      <c r="E109" s="125"/>
      <c r="F109" s="125"/>
      <c r="G109" s="125"/>
      <c r="H109" s="125"/>
      <c r="I109" s="21"/>
    </row>
    <row r="110" spans="1:9" ht="15">
      <c r="A110" s="125"/>
      <c r="B110" s="125"/>
      <c r="C110" s="125"/>
      <c r="D110" s="125"/>
      <c r="E110" s="125"/>
      <c r="F110" s="125"/>
      <c r="G110" s="125"/>
      <c r="H110" s="125"/>
      <c r="I110" s="21"/>
    </row>
    <row r="111" spans="1:9" ht="15">
      <c r="A111" s="125"/>
      <c r="B111" s="125"/>
      <c r="C111" s="125"/>
      <c r="D111" s="125"/>
      <c r="E111" s="125"/>
      <c r="F111" s="125"/>
      <c r="G111" s="125"/>
      <c r="H111" s="125"/>
      <c r="I111" s="21"/>
    </row>
    <row r="112" spans="1:9" ht="15">
      <c r="A112" s="125"/>
      <c r="B112" s="125"/>
      <c r="C112" s="125"/>
      <c r="D112" s="125"/>
      <c r="E112" s="125"/>
      <c r="F112" s="125"/>
      <c r="G112" s="125"/>
      <c r="H112" s="125"/>
      <c r="I112" s="21"/>
    </row>
    <row r="113" spans="1:9" ht="15">
      <c r="A113" s="125"/>
      <c r="B113" s="125"/>
      <c r="C113" s="125"/>
      <c r="D113" s="125"/>
      <c r="E113" s="125"/>
      <c r="F113" s="125"/>
      <c r="G113" s="125"/>
      <c r="H113" s="125"/>
      <c r="I113" s="21"/>
    </row>
    <row r="114" spans="1:9" ht="15">
      <c r="A114" s="125"/>
      <c r="B114" s="125"/>
      <c r="C114" s="125"/>
      <c r="D114" s="125"/>
      <c r="E114" s="125"/>
      <c r="F114" s="125"/>
      <c r="G114" s="125"/>
      <c r="H114" s="125"/>
      <c r="I114" s="21"/>
    </row>
    <row r="115" spans="1:9" ht="15">
      <c r="A115" s="125"/>
      <c r="B115" s="125"/>
      <c r="C115" s="125"/>
      <c r="D115" s="125"/>
      <c r="E115" s="125"/>
      <c r="F115" s="125"/>
      <c r="G115" s="125"/>
      <c r="H115" s="125"/>
      <c r="I115" s="21"/>
    </row>
    <row r="116" spans="1:9" ht="15">
      <c r="A116" s="125"/>
      <c r="B116" s="125"/>
      <c r="C116" s="125"/>
      <c r="D116" s="125"/>
      <c r="E116" s="125"/>
      <c r="F116" s="125"/>
      <c r="G116" s="125"/>
      <c r="H116" s="125"/>
      <c r="I116" s="21"/>
    </row>
    <row r="117" spans="1:9" ht="15">
      <c r="A117" s="125"/>
      <c r="B117" s="125"/>
      <c r="C117" s="125"/>
      <c r="D117" s="125"/>
      <c r="E117" s="125"/>
      <c r="F117" s="125"/>
      <c r="G117" s="125"/>
      <c r="H117" s="125"/>
      <c r="I117" s="21"/>
    </row>
    <row r="118" spans="1:9" ht="15">
      <c r="A118" s="125"/>
      <c r="B118" s="125"/>
      <c r="C118" s="125"/>
      <c r="D118" s="125"/>
      <c r="E118" s="125"/>
      <c r="F118" s="125"/>
      <c r="G118" s="125"/>
      <c r="H118" s="125"/>
      <c r="I118" s="21"/>
    </row>
    <row r="119" spans="1:9" ht="15">
      <c r="A119" s="125"/>
      <c r="B119" s="125"/>
      <c r="C119" s="125"/>
      <c r="D119" s="125"/>
      <c r="E119" s="125"/>
      <c r="F119" s="125"/>
      <c r="G119" s="125"/>
      <c r="H119" s="125"/>
      <c r="I119" s="21"/>
    </row>
    <row r="120" spans="1:9" ht="15">
      <c r="A120" s="125"/>
      <c r="B120" s="125"/>
      <c r="C120" s="125"/>
      <c r="D120" s="125"/>
      <c r="E120" s="125"/>
      <c r="F120" s="125"/>
      <c r="G120" s="125"/>
      <c r="H120" s="125"/>
      <c r="I120" s="21"/>
    </row>
    <row r="121" spans="1:9" ht="15">
      <c r="A121" s="125"/>
      <c r="B121" s="125"/>
      <c r="C121" s="125"/>
      <c r="D121" s="125"/>
      <c r="E121" s="125"/>
      <c r="F121" s="125"/>
      <c r="G121" s="125"/>
      <c r="H121" s="125"/>
      <c r="I121" s="21"/>
    </row>
    <row r="122" spans="1:9" ht="15">
      <c r="A122" s="125"/>
      <c r="B122" s="125"/>
      <c r="C122" s="125"/>
      <c r="D122" s="125"/>
      <c r="E122" s="125"/>
      <c r="F122" s="125"/>
      <c r="G122" s="125"/>
      <c r="H122" s="125"/>
      <c r="I122" s="21"/>
    </row>
    <row r="123" spans="1:9" ht="15">
      <c r="A123" s="125"/>
      <c r="B123" s="125"/>
      <c r="C123" s="125"/>
      <c r="D123" s="125"/>
      <c r="E123" s="125"/>
      <c r="F123" s="125"/>
      <c r="G123" s="125"/>
      <c r="H123" s="125"/>
      <c r="I123" s="21"/>
    </row>
    <row r="124" spans="1:9" ht="15">
      <c r="A124" s="125"/>
      <c r="B124" s="125"/>
      <c r="C124" s="125"/>
      <c r="D124" s="125"/>
      <c r="E124" s="125"/>
      <c r="F124" s="125"/>
      <c r="G124" s="125"/>
      <c r="H124" s="125"/>
      <c r="I124" s="21"/>
    </row>
    <row r="125" spans="1:9" ht="15">
      <c r="A125" s="125"/>
      <c r="B125" s="125"/>
      <c r="C125" s="125"/>
      <c r="D125" s="125"/>
      <c r="E125" s="125"/>
      <c r="F125" s="125"/>
      <c r="G125" s="125"/>
      <c r="H125" s="125"/>
      <c r="I125" s="21"/>
    </row>
    <row r="126" spans="1:9" ht="15">
      <c r="A126" s="125"/>
      <c r="B126" s="125"/>
      <c r="C126" s="125"/>
      <c r="D126" s="125"/>
      <c r="E126" s="125"/>
      <c r="F126" s="125"/>
      <c r="G126" s="125"/>
      <c r="H126" s="125"/>
      <c r="I126" s="21"/>
    </row>
    <row r="127" spans="1:9" ht="15">
      <c r="A127" s="125"/>
      <c r="B127" s="125"/>
      <c r="C127" s="125"/>
      <c r="D127" s="125"/>
      <c r="E127" s="125"/>
      <c r="F127" s="125"/>
      <c r="G127" s="125"/>
      <c r="H127" s="125"/>
      <c r="I127" s="21"/>
    </row>
    <row r="128" spans="1:9" ht="15">
      <c r="A128" s="125"/>
      <c r="B128" s="125"/>
      <c r="C128" s="125"/>
      <c r="D128" s="125"/>
      <c r="E128" s="125"/>
      <c r="F128" s="125"/>
      <c r="G128" s="125"/>
      <c r="H128" s="125"/>
      <c r="I128" s="21"/>
    </row>
    <row r="129" spans="1:9" ht="15">
      <c r="A129" s="125"/>
      <c r="B129" s="125"/>
      <c r="C129" s="125"/>
      <c r="D129" s="125"/>
      <c r="E129" s="125"/>
      <c r="F129" s="125"/>
      <c r="G129" s="125"/>
      <c r="H129" s="125"/>
      <c r="I129" s="21"/>
    </row>
    <row r="130" spans="1:9" ht="15">
      <c r="A130" s="125"/>
      <c r="B130" s="125"/>
      <c r="C130" s="125"/>
      <c r="D130" s="125"/>
      <c r="E130" s="125"/>
      <c r="F130" s="125"/>
      <c r="G130" s="125"/>
      <c r="H130" s="125"/>
      <c r="I130" s="21"/>
    </row>
    <row r="131" spans="1:9" ht="15">
      <c r="A131" s="125"/>
      <c r="B131" s="125"/>
      <c r="C131" s="125"/>
      <c r="D131" s="125"/>
      <c r="E131" s="125"/>
      <c r="F131" s="125"/>
      <c r="G131" s="125"/>
      <c r="H131" s="125"/>
      <c r="I131" s="21"/>
    </row>
    <row r="132" spans="1:9" ht="15">
      <c r="A132" s="125"/>
      <c r="B132" s="125"/>
      <c r="C132" s="125"/>
      <c r="D132" s="125"/>
      <c r="E132" s="125"/>
      <c r="F132" s="125"/>
      <c r="G132" s="125"/>
      <c r="H132" s="125"/>
      <c r="I132" s="21"/>
    </row>
    <row r="133" spans="1:9" ht="15">
      <c r="A133" s="125"/>
      <c r="B133" s="125"/>
      <c r="C133" s="125"/>
      <c r="D133" s="125"/>
      <c r="E133" s="125"/>
      <c r="F133" s="125"/>
      <c r="G133" s="125"/>
      <c r="H133" s="125"/>
      <c r="I133" s="21"/>
    </row>
    <row r="134" spans="1:9" ht="15">
      <c r="A134" s="125"/>
      <c r="B134" s="125"/>
      <c r="C134" s="125"/>
      <c r="D134" s="125"/>
      <c r="E134" s="125"/>
      <c r="F134" s="125"/>
      <c r="G134" s="125"/>
      <c r="H134" s="125"/>
      <c r="I134" s="21"/>
    </row>
    <row r="135" spans="1:9" ht="15">
      <c r="A135" s="125"/>
      <c r="B135" s="125"/>
      <c r="C135" s="125"/>
      <c r="D135" s="125"/>
      <c r="E135" s="125"/>
      <c r="F135" s="125"/>
      <c r="G135" s="125"/>
      <c r="H135" s="125"/>
      <c r="I135" s="21"/>
    </row>
    <row r="136" spans="1:9" ht="15">
      <c r="A136" s="125"/>
      <c r="B136" s="125"/>
      <c r="C136" s="125"/>
      <c r="D136" s="125"/>
      <c r="E136" s="125"/>
      <c r="F136" s="125"/>
      <c r="G136" s="125"/>
      <c r="H136" s="125"/>
      <c r="I136" s="21"/>
    </row>
    <row r="137" spans="1:9" ht="15">
      <c r="A137" s="125"/>
      <c r="B137" s="125"/>
      <c r="C137" s="125"/>
      <c r="D137" s="125"/>
      <c r="E137" s="125"/>
      <c r="F137" s="125"/>
      <c r="G137" s="125"/>
      <c r="H137" s="125"/>
      <c r="I137" s="21"/>
    </row>
    <row r="138" spans="1:9" ht="15">
      <c r="A138" s="125"/>
      <c r="B138" s="125"/>
      <c r="C138" s="125"/>
      <c r="D138" s="125"/>
      <c r="E138" s="125"/>
      <c r="F138" s="125"/>
      <c r="G138" s="125"/>
      <c r="H138" s="125"/>
      <c r="I138" s="21"/>
    </row>
    <row r="139" spans="1:9" ht="15">
      <c r="A139" s="125"/>
      <c r="B139" s="125"/>
      <c r="C139" s="125"/>
      <c r="D139" s="125"/>
      <c r="E139" s="125"/>
      <c r="F139" s="125"/>
      <c r="G139" s="125"/>
      <c r="H139" s="125"/>
      <c r="I139" s="21"/>
    </row>
    <row r="140" spans="1:9" ht="15">
      <c r="A140" s="125"/>
      <c r="B140" s="125"/>
      <c r="C140" s="125"/>
      <c r="D140" s="125"/>
      <c r="E140" s="125"/>
      <c r="F140" s="125"/>
      <c r="G140" s="125"/>
      <c r="H140" s="125"/>
      <c r="I140" s="21"/>
    </row>
    <row r="141" spans="1:9" ht="15">
      <c r="A141" s="125"/>
      <c r="B141" s="125"/>
      <c r="C141" s="125"/>
      <c r="D141" s="125"/>
      <c r="E141" s="125"/>
      <c r="F141" s="125"/>
      <c r="G141" s="125"/>
      <c r="H141" s="125"/>
      <c r="I141" s="21"/>
    </row>
    <row r="142" spans="1:9" ht="15">
      <c r="A142" s="125"/>
      <c r="B142" s="125"/>
      <c r="C142" s="125"/>
      <c r="D142" s="125"/>
      <c r="E142" s="125"/>
      <c r="F142" s="125"/>
      <c r="G142" s="125"/>
      <c r="H142" s="125"/>
      <c r="I142" s="21"/>
    </row>
    <row r="143" spans="1:9" ht="15">
      <c r="A143" s="125"/>
      <c r="B143" s="125"/>
      <c r="C143" s="125"/>
      <c r="D143" s="125"/>
      <c r="E143" s="125"/>
      <c r="F143" s="125"/>
      <c r="G143" s="125"/>
      <c r="H143" s="125"/>
      <c r="I143" s="21"/>
    </row>
    <row r="144" spans="1:9" ht="15">
      <c r="A144" s="125"/>
      <c r="B144" s="125"/>
      <c r="C144" s="125"/>
      <c r="D144" s="125"/>
      <c r="E144" s="125"/>
      <c r="F144" s="125"/>
      <c r="G144" s="125"/>
      <c r="H144" s="125"/>
      <c r="I144" s="21"/>
    </row>
    <row r="145" spans="1:9" ht="15">
      <c r="A145" s="125"/>
      <c r="B145" s="125"/>
      <c r="C145" s="125"/>
      <c r="D145" s="125"/>
      <c r="E145" s="125"/>
      <c r="F145" s="125"/>
      <c r="G145" s="125"/>
      <c r="H145" s="125"/>
      <c r="I145" s="21"/>
    </row>
    <row r="146" spans="1:9" ht="15">
      <c r="A146" s="125"/>
      <c r="B146" s="125"/>
      <c r="C146" s="125"/>
      <c r="D146" s="125"/>
      <c r="E146" s="125"/>
      <c r="F146" s="125"/>
      <c r="G146" s="125"/>
      <c r="H146" s="125"/>
      <c r="I146" s="21"/>
    </row>
    <row r="147" spans="1:9" ht="15">
      <c r="A147" s="125"/>
      <c r="B147" s="125"/>
      <c r="C147" s="125"/>
      <c r="D147" s="125"/>
      <c r="E147" s="125"/>
      <c r="F147" s="125"/>
      <c r="G147" s="125"/>
      <c r="H147" s="125"/>
      <c r="I147" s="21"/>
    </row>
    <row r="148" spans="1:9" ht="15">
      <c r="A148" s="125"/>
      <c r="B148" s="125"/>
      <c r="C148" s="125"/>
      <c r="D148" s="125"/>
      <c r="E148" s="125"/>
      <c r="F148" s="125"/>
      <c r="G148" s="125"/>
      <c r="H148" s="125"/>
      <c r="I148" s="21"/>
    </row>
    <row r="149" spans="1:9" ht="15">
      <c r="A149" s="125"/>
      <c r="B149" s="125"/>
      <c r="C149" s="125"/>
      <c r="D149" s="125"/>
      <c r="E149" s="125"/>
      <c r="F149" s="125"/>
      <c r="G149" s="125"/>
      <c r="H149" s="125"/>
      <c r="I149" s="21"/>
    </row>
    <row r="150" spans="1:9" ht="15">
      <c r="A150" s="125"/>
      <c r="B150" s="125"/>
      <c r="C150" s="125"/>
      <c r="D150" s="125"/>
      <c r="E150" s="125"/>
      <c r="F150" s="125"/>
      <c r="G150" s="125"/>
      <c r="H150" s="125"/>
      <c r="I150" s="21"/>
    </row>
    <row r="151" spans="1:9" ht="15">
      <c r="A151" s="125"/>
      <c r="B151" s="125"/>
      <c r="C151" s="125"/>
      <c r="D151" s="125"/>
      <c r="E151" s="125"/>
      <c r="F151" s="125"/>
      <c r="G151" s="125"/>
      <c r="H151" s="125"/>
      <c r="I151" s="21"/>
    </row>
    <row r="152" spans="1:9" ht="15">
      <c r="A152" s="125"/>
      <c r="B152" s="125"/>
      <c r="C152" s="125"/>
      <c r="D152" s="125"/>
      <c r="E152" s="125"/>
      <c r="F152" s="125"/>
      <c r="G152" s="125"/>
      <c r="H152" s="125"/>
      <c r="I152" s="21"/>
    </row>
    <row r="153" spans="1:9" ht="15">
      <c r="A153" s="125"/>
      <c r="B153" s="125"/>
      <c r="C153" s="125"/>
      <c r="D153" s="125"/>
      <c r="E153" s="125"/>
      <c r="F153" s="125"/>
      <c r="G153" s="125"/>
      <c r="H153" s="125"/>
      <c r="I153" s="21"/>
    </row>
    <row r="154" spans="1:9" ht="15">
      <c r="A154" s="125"/>
      <c r="B154" s="125"/>
      <c r="C154" s="125"/>
      <c r="D154" s="125"/>
      <c r="E154" s="125"/>
      <c r="F154" s="125"/>
      <c r="G154" s="125"/>
      <c r="H154" s="125"/>
      <c r="I154" s="21"/>
    </row>
    <row r="155" spans="1:9" ht="15">
      <c r="A155" s="125"/>
      <c r="B155" s="125"/>
      <c r="C155" s="125"/>
      <c r="D155" s="125"/>
      <c r="E155" s="125"/>
      <c r="F155" s="125"/>
      <c r="G155" s="125"/>
      <c r="H155" s="125"/>
      <c r="I155" s="21"/>
    </row>
    <row r="156" spans="1:9" ht="15">
      <c r="A156" s="125"/>
      <c r="B156" s="125"/>
      <c r="C156" s="125"/>
      <c r="D156" s="125"/>
      <c r="E156" s="125"/>
      <c r="F156" s="125"/>
      <c r="G156" s="125"/>
      <c r="H156" s="125"/>
      <c r="I156" s="21"/>
    </row>
    <row r="157" spans="1:9" ht="15">
      <c r="A157" s="125"/>
      <c r="B157" s="125"/>
      <c r="C157" s="125"/>
      <c r="D157" s="125"/>
      <c r="E157" s="125"/>
      <c r="F157" s="125"/>
      <c r="G157" s="125"/>
      <c r="H157" s="125"/>
      <c r="I157" s="21"/>
    </row>
    <row r="158" spans="1:9" ht="15">
      <c r="A158" s="125"/>
      <c r="B158" s="125"/>
      <c r="C158" s="125"/>
      <c r="D158" s="125"/>
      <c r="E158" s="125"/>
      <c r="F158" s="125"/>
      <c r="G158" s="125"/>
      <c r="H158" s="125"/>
      <c r="I158" s="21"/>
    </row>
    <row r="159" spans="1:9" ht="15">
      <c r="A159" s="125"/>
      <c r="B159" s="125"/>
      <c r="C159" s="125"/>
      <c r="D159" s="125"/>
      <c r="E159" s="125"/>
      <c r="F159" s="125"/>
      <c r="G159" s="125"/>
      <c r="H159" s="125"/>
      <c r="I159" s="21"/>
    </row>
    <row r="160" spans="1:9" ht="15">
      <c r="A160" s="125"/>
      <c r="B160" s="125"/>
      <c r="C160" s="125"/>
      <c r="D160" s="125"/>
      <c r="E160" s="125"/>
      <c r="F160" s="125"/>
      <c r="G160" s="125"/>
      <c r="H160" s="125"/>
      <c r="I160" s="21"/>
    </row>
    <row r="161" spans="1:9" ht="15">
      <c r="A161" s="125"/>
      <c r="B161" s="125"/>
      <c r="C161" s="125"/>
      <c r="D161" s="125"/>
      <c r="E161" s="125"/>
      <c r="F161" s="125"/>
      <c r="G161" s="125"/>
      <c r="H161" s="125"/>
      <c r="I161" s="21"/>
    </row>
    <row r="162" spans="1:9" ht="15">
      <c r="A162" s="125"/>
      <c r="B162" s="125"/>
      <c r="C162" s="125"/>
      <c r="D162" s="125"/>
      <c r="E162" s="125"/>
      <c r="F162" s="125"/>
      <c r="G162" s="125"/>
      <c r="H162" s="125"/>
      <c r="I162" s="21"/>
    </row>
    <row r="163" spans="1:9" ht="15">
      <c r="A163" s="125"/>
      <c r="B163" s="125"/>
      <c r="C163" s="125"/>
      <c r="D163" s="125"/>
      <c r="E163" s="125"/>
      <c r="F163" s="125"/>
      <c r="G163" s="125"/>
      <c r="H163" s="125"/>
      <c r="I163" s="21"/>
    </row>
    <row r="164" spans="1:9" ht="15">
      <c r="A164" s="125"/>
      <c r="B164" s="125"/>
      <c r="C164" s="125"/>
      <c r="D164" s="125"/>
      <c r="E164" s="125"/>
      <c r="F164" s="125"/>
      <c r="G164" s="125"/>
      <c r="H164" s="125"/>
      <c r="I164" s="21"/>
    </row>
    <row r="165" spans="1:9" ht="15">
      <c r="A165" s="125"/>
      <c r="B165" s="125"/>
      <c r="C165" s="125"/>
      <c r="D165" s="125"/>
      <c r="E165" s="125"/>
      <c r="F165" s="125"/>
      <c r="G165" s="125"/>
      <c r="H165" s="125"/>
      <c r="I165" s="21"/>
    </row>
    <row r="166" spans="1:9" ht="15">
      <c r="A166" s="125"/>
      <c r="B166" s="125"/>
      <c r="C166" s="125"/>
      <c r="D166" s="125"/>
      <c r="E166" s="125"/>
      <c r="F166" s="125"/>
      <c r="G166" s="125"/>
      <c r="H166" s="125"/>
      <c r="I166" s="21"/>
    </row>
    <row r="167" spans="1:9" ht="15">
      <c r="A167" s="125"/>
      <c r="B167" s="125"/>
      <c r="C167" s="125"/>
      <c r="D167" s="125"/>
      <c r="E167" s="125"/>
      <c r="F167" s="125"/>
      <c r="G167" s="125"/>
      <c r="H167" s="125"/>
      <c r="I167" s="21"/>
    </row>
  </sheetData>
  <sheetProtection selectLockedCells="1" selectUnlockedCells="1"/>
  <mergeCells count="14">
    <mergeCell ref="D9:D10"/>
    <mergeCell ref="E9:E10"/>
    <mergeCell ref="F9:F10"/>
    <mergeCell ref="G9:G10"/>
    <mergeCell ref="H42:I42"/>
    <mergeCell ref="A3:H3"/>
    <mergeCell ref="A5:B5"/>
    <mergeCell ref="G5:H5"/>
    <mergeCell ref="A8:A10"/>
    <mergeCell ref="B8:B10"/>
    <mergeCell ref="C8:E8"/>
    <mergeCell ref="F8:G8"/>
    <mergeCell ref="H8:H10"/>
    <mergeCell ref="C9:C10"/>
  </mergeCells>
  <dataValidations count="2"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25:G27 B34:H34 B36:H36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29:G30 B32:G33">
      <formula1>0</formula1>
      <formula2>9999999999999990</formula2>
    </dataValidation>
  </dataValidations>
  <printOptions/>
  <pageMargins left="0.5" right="0.33" top="0.7298611111111111" bottom="0.8" header="0.511805555555555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W163"/>
  <sheetViews>
    <sheetView zoomScalePageLayoutView="0" workbookViewId="0" topLeftCell="A1">
      <selection activeCell="I24" sqref="I24:J24"/>
    </sheetView>
  </sheetViews>
  <sheetFormatPr defaultColWidth="9.140625" defaultRowHeight="12.75"/>
  <cols>
    <col min="1" max="1" width="32.140625" style="131" customWidth="1"/>
    <col min="2" max="2" width="14.57421875" style="131" customWidth="1"/>
    <col min="3" max="3" width="10.140625" style="131" customWidth="1"/>
    <col min="4" max="4" width="10.7109375" style="131" customWidth="1"/>
    <col min="5" max="5" width="10.00390625" style="131" customWidth="1"/>
    <col min="6" max="6" width="7.7109375" style="131" customWidth="1"/>
    <col min="7" max="7" width="7.28125" style="131" customWidth="1"/>
    <col min="8" max="8" width="10.00390625" style="131" customWidth="1"/>
    <col min="9" max="9" width="10.140625" style="131" customWidth="1"/>
    <col min="10" max="10" width="8.8515625" style="131" customWidth="1"/>
    <col min="11" max="11" width="8.57421875" style="131" customWidth="1"/>
    <col min="12" max="12" width="8.8515625" style="131" customWidth="1"/>
    <col min="13" max="13" width="7.7109375" style="131" customWidth="1"/>
    <col min="14" max="14" width="6.8515625" style="131" customWidth="1"/>
    <col min="15" max="15" width="10.00390625" style="131" customWidth="1"/>
    <col min="16" max="16" width="11.00390625" style="131" customWidth="1"/>
    <col min="17" max="16384" width="9.140625" style="131" customWidth="1"/>
  </cols>
  <sheetData>
    <row r="1" spans="13:15" ht="11.25">
      <c r="M1" s="447" t="s">
        <v>194</v>
      </c>
      <c r="N1" s="447"/>
      <c r="O1" s="447"/>
    </row>
    <row r="2" spans="6:8" ht="14.25" customHeight="1">
      <c r="F2" s="448" t="s">
        <v>195</v>
      </c>
      <c r="G2" s="448"/>
      <c r="H2" s="448"/>
    </row>
    <row r="3" spans="1:16" ht="15" customHeight="1">
      <c r="A3" s="132"/>
      <c r="B3" s="133"/>
      <c r="C3" s="133"/>
      <c r="D3" s="133"/>
      <c r="E3" s="133"/>
      <c r="F3" s="448"/>
      <c r="G3" s="448"/>
      <c r="H3" s="448"/>
      <c r="I3" s="133"/>
      <c r="J3" s="133"/>
      <c r="K3" s="133"/>
      <c r="L3" s="133"/>
      <c r="M3" s="133"/>
      <c r="N3" s="133"/>
      <c r="O3" s="133"/>
      <c r="P3" s="133"/>
    </row>
    <row r="4" spans="1:16" ht="14.25" customHeight="1">
      <c r="A4" s="134"/>
      <c r="B4" s="134"/>
      <c r="C4" s="134"/>
      <c r="D4" s="134"/>
      <c r="E4" s="134"/>
      <c r="F4" s="448"/>
      <c r="G4" s="448"/>
      <c r="H4" s="448"/>
      <c r="I4" s="134"/>
      <c r="J4" s="134"/>
      <c r="K4" s="135"/>
      <c r="L4" s="135"/>
      <c r="M4" s="135"/>
      <c r="N4" s="135"/>
      <c r="O4" s="135"/>
      <c r="P4" s="135"/>
    </row>
    <row r="5" spans="1:16" ht="11.2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5"/>
      <c r="L5" s="135"/>
      <c r="M5" s="135"/>
      <c r="N5" s="135"/>
      <c r="O5" s="135"/>
      <c r="P5" s="135"/>
    </row>
    <row r="6" spans="1:16" ht="16.5" customHeight="1">
      <c r="A6" s="449" t="str">
        <f>'справка № 2-КИС-ОД'!A3:B3</f>
        <v>Наименование на КИС: ДФ Статус Нови Акции</v>
      </c>
      <c r="B6" s="449"/>
      <c r="C6" s="449"/>
      <c r="D6" s="449"/>
      <c r="E6" s="449"/>
      <c r="F6" s="134"/>
      <c r="G6" s="134"/>
      <c r="H6" s="134"/>
      <c r="I6" s="134"/>
      <c r="J6" s="134"/>
      <c r="K6" s="136"/>
      <c r="L6" s="450" t="s">
        <v>3</v>
      </c>
      <c r="M6" s="450"/>
      <c r="N6" s="450"/>
      <c r="O6" s="450"/>
      <c r="P6" s="450"/>
    </row>
    <row r="7" spans="1:16" ht="11.25" customHeight="1">
      <c r="A7" s="451" t="str">
        <f>'справка № 4-КИС-ОСК'!A6:A6</f>
        <v>Отчетен период 31/12/2011 г. </v>
      </c>
      <c r="B7" s="451"/>
      <c r="C7" s="451"/>
      <c r="D7" s="451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9"/>
      <c r="P7" s="139"/>
    </row>
    <row r="8" spans="1:16" ht="11.25">
      <c r="A8" s="137"/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40"/>
      <c r="P8" s="141" t="s">
        <v>4</v>
      </c>
    </row>
    <row r="9" spans="1:16" s="143" customFormat="1" ht="39" customHeight="1">
      <c r="A9" s="444" t="s">
        <v>159</v>
      </c>
      <c r="B9" s="444" t="s">
        <v>196</v>
      </c>
      <c r="C9" s="444"/>
      <c r="D9" s="444"/>
      <c r="E9" s="444"/>
      <c r="F9" s="444" t="s">
        <v>197</v>
      </c>
      <c r="G9" s="444"/>
      <c r="H9" s="444" t="s">
        <v>198</v>
      </c>
      <c r="I9" s="444" t="s">
        <v>199</v>
      </c>
      <c r="J9" s="444"/>
      <c r="K9" s="444"/>
      <c r="L9" s="444"/>
      <c r="M9" s="444" t="s">
        <v>197</v>
      </c>
      <c r="N9" s="444"/>
      <c r="O9" s="444" t="s">
        <v>200</v>
      </c>
      <c r="P9" s="444" t="s">
        <v>201</v>
      </c>
    </row>
    <row r="10" spans="1:16" s="143" customFormat="1" ht="42">
      <c r="A10" s="444"/>
      <c r="B10" s="142" t="s">
        <v>202</v>
      </c>
      <c r="C10" s="142" t="s">
        <v>203</v>
      </c>
      <c r="D10" s="142" t="s">
        <v>204</v>
      </c>
      <c r="E10" s="142" t="s">
        <v>205</v>
      </c>
      <c r="F10" s="142" t="s">
        <v>206</v>
      </c>
      <c r="G10" s="142" t="s">
        <v>207</v>
      </c>
      <c r="H10" s="444"/>
      <c r="I10" s="142" t="s">
        <v>202</v>
      </c>
      <c r="J10" s="142" t="s">
        <v>208</v>
      </c>
      <c r="K10" s="142" t="s">
        <v>209</v>
      </c>
      <c r="L10" s="142" t="s">
        <v>210</v>
      </c>
      <c r="M10" s="142" t="s">
        <v>206</v>
      </c>
      <c r="N10" s="142" t="s">
        <v>207</v>
      </c>
      <c r="O10" s="444"/>
      <c r="P10" s="444"/>
    </row>
    <row r="11" spans="1:16" s="143" customFormat="1" ht="10.5" customHeight="1">
      <c r="A11" s="144" t="s">
        <v>11</v>
      </c>
      <c r="B11" s="142">
        <v>1</v>
      </c>
      <c r="C11" s="142">
        <v>2</v>
      </c>
      <c r="D11" s="142">
        <v>3</v>
      </c>
      <c r="E11" s="142">
        <v>4</v>
      </c>
      <c r="F11" s="142">
        <v>5</v>
      </c>
      <c r="G11" s="142">
        <v>6</v>
      </c>
      <c r="H11" s="142">
        <v>7</v>
      </c>
      <c r="I11" s="142">
        <v>8</v>
      </c>
      <c r="J11" s="142">
        <v>9</v>
      </c>
      <c r="K11" s="142">
        <v>10</v>
      </c>
      <c r="L11" s="142">
        <v>11</v>
      </c>
      <c r="M11" s="142">
        <v>12</v>
      </c>
      <c r="N11" s="142">
        <v>13</v>
      </c>
      <c r="O11" s="142">
        <v>14</v>
      </c>
      <c r="P11" s="142">
        <v>15</v>
      </c>
    </row>
    <row r="12" spans="1:49" ht="31.5" customHeight="1">
      <c r="A12" s="145" t="s">
        <v>211</v>
      </c>
      <c r="B12" s="146"/>
      <c r="C12" s="146"/>
      <c r="D12" s="146"/>
      <c r="E12" s="147"/>
      <c r="F12" s="148"/>
      <c r="G12" s="148"/>
      <c r="H12" s="147"/>
      <c r="I12" s="148"/>
      <c r="J12" s="148"/>
      <c r="K12" s="148"/>
      <c r="L12" s="147"/>
      <c r="M12" s="148"/>
      <c r="N12" s="148"/>
      <c r="O12" s="147"/>
      <c r="P12" s="147"/>
      <c r="Q12" s="149"/>
      <c r="R12" s="149"/>
      <c r="S12" s="149"/>
      <c r="T12" s="149"/>
      <c r="U12" s="149"/>
      <c r="V12" s="149"/>
      <c r="W12" s="149"/>
      <c r="X12" s="149"/>
      <c r="Y12" s="149"/>
      <c r="Z12" s="149"/>
      <c r="AA12" s="149"/>
      <c r="AB12" s="149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49"/>
      <c r="AN12" s="149"/>
      <c r="AO12" s="149"/>
      <c r="AP12" s="149"/>
      <c r="AQ12" s="149"/>
      <c r="AR12" s="149"/>
      <c r="AS12" s="149"/>
      <c r="AT12" s="149"/>
      <c r="AU12" s="149"/>
      <c r="AV12" s="149"/>
      <c r="AW12" s="149"/>
    </row>
    <row r="13" spans="1:49" ht="29.25" customHeight="1">
      <c r="A13" s="150" t="s">
        <v>212</v>
      </c>
      <c r="B13" s="151"/>
      <c r="C13" s="152"/>
      <c r="D13" s="152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4"/>
      <c r="R13" s="154"/>
      <c r="S13" s="154"/>
      <c r="T13" s="154"/>
      <c r="U13" s="154"/>
      <c r="V13" s="154"/>
      <c r="W13" s="154"/>
      <c r="X13" s="154"/>
      <c r="Y13" s="154"/>
      <c r="Z13" s="154"/>
      <c r="AA13" s="149"/>
      <c r="AB13" s="149"/>
      <c r="AC13" s="149"/>
      <c r="AD13" s="149"/>
      <c r="AE13" s="149"/>
      <c r="AF13" s="149"/>
      <c r="AG13" s="149"/>
      <c r="AH13" s="149"/>
      <c r="AI13" s="149"/>
      <c r="AJ13" s="149"/>
      <c r="AK13" s="149"/>
      <c r="AL13" s="149"/>
      <c r="AM13" s="149"/>
      <c r="AN13" s="149"/>
      <c r="AO13" s="149"/>
      <c r="AP13" s="149"/>
      <c r="AQ13" s="149"/>
      <c r="AR13" s="149"/>
      <c r="AS13" s="149"/>
      <c r="AT13" s="149"/>
      <c r="AU13" s="149"/>
      <c r="AV13" s="149"/>
      <c r="AW13" s="149"/>
    </row>
    <row r="14" spans="1:49" ht="11.25">
      <c r="A14" s="150" t="s">
        <v>213</v>
      </c>
      <c r="B14" s="151"/>
      <c r="C14" s="155"/>
      <c r="D14" s="155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4"/>
      <c r="R14" s="154"/>
      <c r="S14" s="154"/>
      <c r="T14" s="154"/>
      <c r="U14" s="154"/>
      <c r="V14" s="154"/>
      <c r="W14" s="154"/>
      <c r="X14" s="154"/>
      <c r="Y14" s="154"/>
      <c r="Z14" s="154"/>
      <c r="AA14" s="149"/>
      <c r="AB14" s="149"/>
      <c r="AC14" s="149"/>
      <c r="AD14" s="149"/>
      <c r="AE14" s="149"/>
      <c r="AF14" s="149"/>
      <c r="AG14" s="149"/>
      <c r="AH14" s="149"/>
      <c r="AI14" s="149"/>
      <c r="AJ14" s="149"/>
      <c r="AK14" s="149"/>
      <c r="AL14" s="149"/>
      <c r="AM14" s="149"/>
      <c r="AN14" s="149"/>
      <c r="AO14" s="149"/>
      <c r="AP14" s="149"/>
      <c r="AQ14" s="149"/>
      <c r="AR14" s="149"/>
      <c r="AS14" s="149"/>
      <c r="AT14" s="149"/>
      <c r="AU14" s="149"/>
      <c r="AV14" s="149"/>
      <c r="AW14" s="149"/>
    </row>
    <row r="15" spans="1:49" ht="11.25">
      <c r="A15" s="157" t="s">
        <v>214</v>
      </c>
      <c r="B15" s="158"/>
      <c r="C15" s="159"/>
      <c r="D15" s="159"/>
      <c r="E15" s="156"/>
      <c r="F15" s="160"/>
      <c r="G15" s="160"/>
      <c r="H15" s="156"/>
      <c r="I15" s="160"/>
      <c r="J15" s="160"/>
      <c r="K15" s="160"/>
      <c r="L15" s="156"/>
      <c r="M15" s="160"/>
      <c r="N15" s="160"/>
      <c r="O15" s="156"/>
      <c r="P15" s="156"/>
      <c r="Q15" s="154"/>
      <c r="R15" s="154"/>
      <c r="S15" s="154"/>
      <c r="T15" s="154"/>
      <c r="U15" s="154"/>
      <c r="V15" s="154"/>
      <c r="W15" s="154"/>
      <c r="X15" s="154"/>
      <c r="Y15" s="154"/>
      <c r="Z15" s="154"/>
      <c r="AA15" s="149"/>
      <c r="AB15" s="149"/>
      <c r="AC15" s="149"/>
      <c r="AD15" s="149"/>
      <c r="AE15" s="149"/>
      <c r="AF15" s="149"/>
      <c r="AG15" s="149"/>
      <c r="AH15" s="149"/>
      <c r="AI15" s="149"/>
      <c r="AJ15" s="149"/>
      <c r="AK15" s="149"/>
      <c r="AL15" s="149"/>
      <c r="AM15" s="149"/>
      <c r="AN15" s="149"/>
      <c r="AO15" s="149"/>
      <c r="AP15" s="149"/>
      <c r="AQ15" s="149"/>
      <c r="AR15" s="149"/>
      <c r="AS15" s="149"/>
      <c r="AT15" s="149"/>
      <c r="AU15" s="149"/>
      <c r="AV15" s="149"/>
      <c r="AW15" s="149"/>
    </row>
    <row r="16" spans="1:49" ht="20.25" customHeight="1">
      <c r="A16" s="150" t="s">
        <v>215</v>
      </c>
      <c r="B16" s="158"/>
      <c r="C16" s="159"/>
      <c r="D16" s="159"/>
      <c r="E16" s="156"/>
      <c r="F16" s="160"/>
      <c r="G16" s="160"/>
      <c r="H16" s="156"/>
      <c r="I16" s="160"/>
      <c r="J16" s="160"/>
      <c r="K16" s="160"/>
      <c r="L16" s="156"/>
      <c r="M16" s="160"/>
      <c r="N16" s="160"/>
      <c r="O16" s="156"/>
      <c r="P16" s="156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</row>
    <row r="17" spans="1:49" ht="21.75" customHeight="1">
      <c r="A17" s="150" t="s">
        <v>48</v>
      </c>
      <c r="B17" s="159"/>
      <c r="C17" s="159"/>
      <c r="D17" s="159"/>
      <c r="E17" s="156"/>
      <c r="F17" s="160"/>
      <c r="G17" s="160"/>
      <c r="H17" s="156"/>
      <c r="I17" s="160"/>
      <c r="J17" s="160"/>
      <c r="K17" s="160"/>
      <c r="L17" s="156"/>
      <c r="M17" s="160"/>
      <c r="N17" s="160"/>
      <c r="O17" s="156"/>
      <c r="P17" s="156"/>
      <c r="Q17" s="154"/>
      <c r="R17" s="154"/>
      <c r="S17" s="154"/>
      <c r="T17" s="154"/>
      <c r="U17" s="154"/>
      <c r="V17" s="154"/>
      <c r="W17" s="154"/>
      <c r="X17" s="154"/>
      <c r="Y17" s="154"/>
      <c r="Z17" s="154"/>
      <c r="AA17" s="149"/>
      <c r="AB17" s="149"/>
      <c r="AC17" s="149"/>
      <c r="AD17" s="149"/>
      <c r="AE17" s="149"/>
      <c r="AF17" s="149"/>
      <c r="AG17" s="149"/>
      <c r="AH17" s="149"/>
      <c r="AI17" s="149"/>
      <c r="AJ17" s="149"/>
      <c r="AK17" s="149"/>
      <c r="AL17" s="149"/>
      <c r="AM17" s="149"/>
      <c r="AN17" s="149"/>
      <c r="AO17" s="149"/>
      <c r="AP17" s="149"/>
      <c r="AQ17" s="149"/>
      <c r="AR17" s="149"/>
      <c r="AS17" s="149"/>
      <c r="AT17" s="149"/>
      <c r="AU17" s="149"/>
      <c r="AV17" s="149"/>
      <c r="AW17" s="149"/>
    </row>
    <row r="18" spans="1:49" ht="24" customHeight="1">
      <c r="A18" s="150" t="s">
        <v>216</v>
      </c>
      <c r="B18" s="159"/>
      <c r="C18" s="159"/>
      <c r="D18" s="159"/>
      <c r="E18" s="156"/>
      <c r="F18" s="160"/>
      <c r="G18" s="160"/>
      <c r="H18" s="156"/>
      <c r="I18" s="160"/>
      <c r="J18" s="160"/>
      <c r="K18" s="160"/>
      <c r="L18" s="156"/>
      <c r="M18" s="160"/>
      <c r="N18" s="160"/>
      <c r="O18" s="156"/>
      <c r="P18" s="156"/>
      <c r="Q18" s="154"/>
      <c r="R18" s="154"/>
      <c r="S18" s="154"/>
      <c r="T18" s="154"/>
      <c r="U18" s="154"/>
      <c r="V18" s="154"/>
      <c r="W18" s="154"/>
      <c r="X18" s="154"/>
      <c r="Y18" s="154"/>
      <c r="Z18" s="154"/>
      <c r="AA18" s="149"/>
      <c r="AB18" s="149"/>
      <c r="AC18" s="149"/>
      <c r="AD18" s="149"/>
      <c r="AE18" s="149"/>
      <c r="AF18" s="149"/>
      <c r="AG18" s="149"/>
      <c r="AH18" s="149"/>
      <c r="AI18" s="149"/>
      <c r="AJ18" s="149"/>
      <c r="AK18" s="149"/>
      <c r="AL18" s="149"/>
      <c r="AM18" s="149"/>
      <c r="AN18" s="149"/>
      <c r="AO18" s="149"/>
      <c r="AP18" s="149"/>
      <c r="AQ18" s="149"/>
      <c r="AR18" s="149"/>
      <c r="AS18" s="149"/>
      <c r="AT18" s="149"/>
      <c r="AU18" s="149"/>
      <c r="AV18" s="149"/>
      <c r="AW18" s="149"/>
    </row>
    <row r="19" spans="1:49" ht="26.25" customHeight="1">
      <c r="A19" s="161" t="s">
        <v>217</v>
      </c>
      <c r="B19" s="159"/>
      <c r="C19" s="159"/>
      <c r="D19" s="159"/>
      <c r="E19" s="156"/>
      <c r="F19" s="160"/>
      <c r="G19" s="160"/>
      <c r="H19" s="156"/>
      <c r="I19" s="160"/>
      <c r="J19" s="160"/>
      <c r="K19" s="160"/>
      <c r="L19" s="156"/>
      <c r="M19" s="160"/>
      <c r="N19" s="160"/>
      <c r="O19" s="156"/>
      <c r="P19" s="156"/>
      <c r="Q19" s="154"/>
      <c r="R19" s="154"/>
      <c r="S19" s="154"/>
      <c r="T19" s="154"/>
      <c r="U19" s="154"/>
      <c r="V19" s="154"/>
      <c r="W19" s="154"/>
      <c r="X19" s="154"/>
      <c r="Y19" s="154"/>
      <c r="Z19" s="154"/>
      <c r="AA19" s="149"/>
      <c r="AB19" s="149"/>
      <c r="AC19" s="149"/>
      <c r="AD19" s="149"/>
      <c r="AE19" s="149"/>
      <c r="AF19" s="149"/>
      <c r="AG19" s="149"/>
      <c r="AH19" s="149"/>
      <c r="AI19" s="149"/>
      <c r="AJ19" s="149"/>
      <c r="AK19" s="149"/>
      <c r="AL19" s="149"/>
      <c r="AM19" s="149"/>
      <c r="AN19" s="149"/>
      <c r="AO19" s="149"/>
      <c r="AP19" s="149"/>
      <c r="AQ19" s="149"/>
      <c r="AR19" s="149"/>
      <c r="AS19" s="149"/>
      <c r="AT19" s="149"/>
      <c r="AU19" s="149"/>
      <c r="AV19" s="149"/>
      <c r="AW19" s="149"/>
    </row>
    <row r="20" spans="1:49" ht="36.75" customHeight="1">
      <c r="A20" s="162"/>
      <c r="B20" s="163"/>
      <c r="C20" s="163"/>
      <c r="D20" s="163"/>
      <c r="E20" s="78"/>
      <c r="F20" s="164"/>
      <c r="G20" s="164"/>
      <c r="H20" s="78"/>
      <c r="I20" s="164"/>
      <c r="J20" s="164"/>
      <c r="K20" s="164"/>
      <c r="L20" s="78"/>
      <c r="M20" s="164"/>
      <c r="N20" s="164"/>
      <c r="O20" s="78"/>
      <c r="P20" s="78"/>
      <c r="Q20" s="165"/>
      <c r="R20" s="165"/>
      <c r="S20" s="165"/>
      <c r="T20" s="165"/>
      <c r="U20" s="165"/>
      <c r="V20" s="165"/>
      <c r="W20" s="154"/>
      <c r="X20" s="154"/>
      <c r="Y20" s="154"/>
      <c r="Z20" s="154"/>
      <c r="AA20" s="149"/>
      <c r="AB20" s="149"/>
      <c r="AC20" s="149"/>
      <c r="AD20" s="149"/>
      <c r="AE20" s="149"/>
      <c r="AF20" s="149"/>
      <c r="AG20" s="149"/>
      <c r="AH20" s="149"/>
      <c r="AI20" s="149"/>
      <c r="AJ20" s="149"/>
      <c r="AK20" s="149"/>
      <c r="AL20" s="149"/>
      <c r="AM20" s="149"/>
      <c r="AN20" s="149"/>
      <c r="AO20" s="149"/>
      <c r="AP20" s="149"/>
      <c r="AQ20" s="149"/>
      <c r="AR20" s="149"/>
      <c r="AS20" s="149"/>
      <c r="AT20" s="149"/>
      <c r="AU20" s="149"/>
      <c r="AV20" s="149"/>
      <c r="AW20" s="149"/>
    </row>
    <row r="21" spans="1:49" ht="16.5" customHeight="1">
      <c r="A21" s="166" t="str">
        <f>'справка № 4-КИС-ОСК'!A38</f>
        <v>Дата  22/02/2012 г. </v>
      </c>
      <c r="B21" s="167"/>
      <c r="C21" s="167"/>
      <c r="D21" s="167"/>
      <c r="E21" s="168" t="s">
        <v>218</v>
      </c>
      <c r="F21" s="168"/>
      <c r="G21" s="168"/>
      <c r="H21" s="168"/>
      <c r="I21" s="169" t="s">
        <v>219</v>
      </c>
      <c r="J21" s="168"/>
      <c r="K21" s="168"/>
      <c r="L21" s="170"/>
      <c r="M21" s="170"/>
      <c r="N21" s="164"/>
      <c r="O21" s="78"/>
      <c r="P21" s="78"/>
      <c r="Q21" s="165"/>
      <c r="R21" s="165"/>
      <c r="S21" s="165"/>
      <c r="T21" s="165"/>
      <c r="U21" s="165"/>
      <c r="V21" s="165"/>
      <c r="W21" s="154"/>
      <c r="X21" s="154"/>
      <c r="Y21" s="154"/>
      <c r="Z21" s="154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</row>
    <row r="22" spans="1:49" ht="21.75" customHeight="1">
      <c r="A22" s="171"/>
      <c r="B22" s="172"/>
      <c r="C22" s="172"/>
      <c r="D22" s="172"/>
      <c r="E22" s="445" t="str">
        <f>'справка № 4-КИС-ОСК'!C39</f>
        <v>Димитър Моллов</v>
      </c>
      <c r="F22" s="445"/>
      <c r="G22" s="173"/>
      <c r="H22" s="78"/>
      <c r="I22" s="445" t="str">
        <f>'справка № 4-КИС-ОСК'!F39</f>
        <v>Мария Д. Сивкова</v>
      </c>
      <c r="J22" s="445"/>
      <c r="K22" s="173"/>
      <c r="L22" s="78"/>
      <c r="M22" s="173"/>
      <c r="N22" s="173"/>
      <c r="O22" s="78"/>
      <c r="P22" s="78"/>
      <c r="Q22" s="165"/>
      <c r="R22" s="165"/>
      <c r="S22" s="165"/>
      <c r="T22" s="165"/>
      <c r="U22" s="165"/>
      <c r="V22" s="165"/>
      <c r="W22" s="154"/>
      <c r="X22" s="154"/>
      <c r="Y22" s="154"/>
      <c r="Z22" s="154"/>
      <c r="AA22" s="149"/>
      <c r="AB22" s="149"/>
      <c r="AC22" s="149"/>
      <c r="AD22" s="149"/>
      <c r="AE22" s="149"/>
      <c r="AF22" s="149"/>
      <c r="AG22" s="149"/>
      <c r="AH22" s="149"/>
      <c r="AI22" s="149"/>
      <c r="AJ22" s="149"/>
      <c r="AK22" s="149"/>
      <c r="AL22" s="149"/>
      <c r="AM22" s="149"/>
      <c r="AN22" s="149"/>
      <c r="AO22" s="149"/>
      <c r="AP22" s="149"/>
      <c r="AQ22" s="149"/>
      <c r="AR22" s="149"/>
      <c r="AS22" s="149"/>
      <c r="AT22" s="149"/>
      <c r="AU22" s="149"/>
      <c r="AV22" s="149"/>
      <c r="AW22" s="149"/>
    </row>
    <row r="23" spans="1:49" s="179" customFormat="1" ht="23.25" customHeight="1">
      <c r="A23" s="174"/>
      <c r="B23" s="175"/>
      <c r="C23" s="175"/>
      <c r="D23" s="175"/>
      <c r="E23" s="175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6"/>
      <c r="R23" s="176"/>
      <c r="S23" s="176"/>
      <c r="T23" s="176"/>
      <c r="U23" s="176"/>
      <c r="V23" s="176"/>
      <c r="W23" s="177"/>
      <c r="X23" s="177"/>
      <c r="Y23" s="177"/>
      <c r="Z23" s="177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</row>
    <row r="24" spans="1:49" s="179" customFormat="1" ht="16.5" customHeight="1">
      <c r="A24" s="174"/>
      <c r="B24" s="175"/>
      <c r="C24" s="175"/>
      <c r="D24" s="175"/>
      <c r="E24" s="175"/>
      <c r="F24" s="175"/>
      <c r="G24" s="175"/>
      <c r="H24" s="175"/>
      <c r="I24" s="446"/>
      <c r="J24" s="446"/>
      <c r="K24" s="175"/>
      <c r="L24" s="175"/>
      <c r="M24" s="175"/>
      <c r="N24" s="175"/>
      <c r="O24" s="175"/>
      <c r="P24" s="175"/>
      <c r="Q24" s="176"/>
      <c r="R24" s="176"/>
      <c r="S24" s="176"/>
      <c r="T24" s="176"/>
      <c r="U24" s="176"/>
      <c r="V24" s="176"/>
      <c r="W24" s="177"/>
      <c r="X24" s="177"/>
      <c r="Y24" s="177"/>
      <c r="Z24" s="177"/>
      <c r="AA24" s="178"/>
      <c r="AB24" s="178"/>
      <c r="AC24" s="178"/>
      <c r="AD24" s="178"/>
      <c r="AE24" s="178"/>
      <c r="AF24" s="178"/>
      <c r="AG24" s="178"/>
      <c r="AH24" s="178"/>
      <c r="AI24" s="178"/>
      <c r="AJ24" s="178"/>
      <c r="AK24" s="178"/>
      <c r="AL24" s="178"/>
      <c r="AM24" s="178"/>
      <c r="AN24" s="178"/>
      <c r="AO24" s="178"/>
      <c r="AP24" s="178"/>
      <c r="AQ24" s="178"/>
      <c r="AR24" s="178"/>
      <c r="AS24" s="178"/>
      <c r="AT24" s="178"/>
      <c r="AU24" s="178"/>
      <c r="AV24" s="178"/>
      <c r="AW24" s="178"/>
    </row>
    <row r="25" spans="1:49" s="179" customFormat="1" ht="11.25">
      <c r="A25" s="174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6"/>
      <c r="R25" s="176"/>
      <c r="S25" s="176"/>
      <c r="T25" s="176"/>
      <c r="U25" s="176"/>
      <c r="V25" s="176"/>
      <c r="W25" s="177"/>
      <c r="X25" s="177"/>
      <c r="Y25" s="177"/>
      <c r="Z25" s="177"/>
      <c r="AA25" s="178"/>
      <c r="AB25" s="178"/>
      <c r="AC25" s="178"/>
      <c r="AD25" s="178"/>
      <c r="AE25" s="178"/>
      <c r="AF25" s="178"/>
      <c r="AG25" s="178"/>
      <c r="AH25" s="178"/>
      <c r="AI25" s="178"/>
      <c r="AJ25" s="178"/>
      <c r="AK25" s="178"/>
      <c r="AL25" s="178"/>
      <c r="AM25" s="178"/>
      <c r="AN25" s="178"/>
      <c r="AO25" s="178"/>
      <c r="AP25" s="178"/>
      <c r="AQ25" s="178"/>
      <c r="AR25" s="178"/>
      <c r="AS25" s="178"/>
      <c r="AT25" s="178"/>
      <c r="AU25" s="178"/>
      <c r="AV25" s="178"/>
      <c r="AW25" s="178"/>
    </row>
    <row r="26" spans="1:49" s="179" customFormat="1" ht="20.25" customHeight="1">
      <c r="A26" s="174"/>
      <c r="B26" s="175"/>
      <c r="C26" s="180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6"/>
      <c r="R26" s="176"/>
      <c r="S26" s="176"/>
      <c r="T26" s="176"/>
      <c r="U26" s="176"/>
      <c r="V26" s="176"/>
      <c r="W26" s="177"/>
      <c r="X26" s="177"/>
      <c r="Y26" s="177"/>
      <c r="Z26" s="177"/>
      <c r="AA26" s="178"/>
      <c r="AB26" s="178"/>
      <c r="AC26" s="178"/>
      <c r="AD26" s="178"/>
      <c r="AE26" s="178"/>
      <c r="AF26" s="178"/>
      <c r="AG26" s="178"/>
      <c r="AH26" s="178"/>
      <c r="AI26" s="178"/>
      <c r="AJ26" s="178"/>
      <c r="AK26" s="178"/>
      <c r="AL26" s="178"/>
      <c r="AM26" s="178"/>
      <c r="AN26" s="178"/>
      <c r="AO26" s="178"/>
      <c r="AP26" s="178"/>
      <c r="AQ26" s="178"/>
      <c r="AR26" s="178"/>
      <c r="AS26" s="178"/>
      <c r="AT26" s="178"/>
      <c r="AU26" s="178"/>
      <c r="AV26" s="178"/>
      <c r="AW26" s="178"/>
    </row>
    <row r="27" spans="1:49" s="179" customFormat="1" ht="30.75" customHeight="1">
      <c r="A27" s="174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6"/>
      <c r="R27" s="176"/>
      <c r="S27" s="176"/>
      <c r="T27" s="176"/>
      <c r="U27" s="176"/>
      <c r="V27" s="176"/>
      <c r="W27" s="177"/>
      <c r="X27" s="177"/>
      <c r="Y27" s="177"/>
      <c r="Z27" s="177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</row>
    <row r="28" spans="1:49" s="179" customFormat="1" ht="11.25">
      <c r="A28" s="174"/>
      <c r="B28" s="164"/>
      <c r="C28" s="164"/>
      <c r="D28" s="164"/>
      <c r="E28" s="175"/>
      <c r="F28" s="164"/>
      <c r="G28" s="164"/>
      <c r="H28" s="175"/>
      <c r="I28" s="164"/>
      <c r="J28" s="164"/>
      <c r="K28" s="164"/>
      <c r="L28" s="175"/>
      <c r="M28" s="164"/>
      <c r="N28" s="164"/>
      <c r="O28" s="175"/>
      <c r="P28" s="175"/>
      <c r="Q28" s="176"/>
      <c r="R28" s="176"/>
      <c r="S28" s="176"/>
      <c r="T28" s="176"/>
      <c r="U28" s="176"/>
      <c r="V28" s="176"/>
      <c r="W28" s="177"/>
      <c r="X28" s="177"/>
      <c r="Y28" s="177"/>
      <c r="Z28" s="177"/>
      <c r="AA28" s="178"/>
      <c r="AB28" s="178"/>
      <c r="AC28" s="178"/>
      <c r="AD28" s="178"/>
      <c r="AE28" s="178"/>
      <c r="AF28" s="178"/>
      <c r="AG28" s="178"/>
      <c r="AH28" s="178"/>
      <c r="AI28" s="178"/>
      <c r="AJ28" s="178"/>
      <c r="AK28" s="178"/>
      <c r="AL28" s="178"/>
      <c r="AM28" s="178"/>
      <c r="AN28" s="178"/>
      <c r="AO28" s="178"/>
      <c r="AP28" s="178"/>
      <c r="AQ28" s="178"/>
      <c r="AR28" s="178"/>
      <c r="AS28" s="178"/>
      <c r="AT28" s="178"/>
      <c r="AU28" s="178"/>
      <c r="AV28" s="178"/>
      <c r="AW28" s="178"/>
    </row>
    <row r="29" spans="1:49" s="179" customFormat="1" ht="11.25">
      <c r="A29" s="174"/>
      <c r="B29" s="164"/>
      <c r="C29" s="164"/>
      <c r="D29" s="164"/>
      <c r="E29" s="175"/>
      <c r="F29" s="164"/>
      <c r="G29" s="164"/>
      <c r="H29" s="175"/>
      <c r="I29" s="164"/>
      <c r="J29" s="164"/>
      <c r="K29" s="164"/>
      <c r="L29" s="175"/>
      <c r="M29" s="164"/>
      <c r="N29" s="164"/>
      <c r="O29" s="175"/>
      <c r="P29" s="175"/>
      <c r="Q29" s="176"/>
      <c r="R29" s="176"/>
      <c r="S29" s="176"/>
      <c r="T29" s="176"/>
      <c r="U29" s="176"/>
      <c r="V29" s="176"/>
      <c r="W29" s="177"/>
      <c r="X29" s="177"/>
      <c r="Y29" s="177"/>
      <c r="Z29" s="177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</row>
    <row r="30" spans="1:49" s="179" customFormat="1" ht="11.25">
      <c r="A30" s="180"/>
      <c r="B30" s="164"/>
      <c r="C30" s="164"/>
      <c r="D30" s="164"/>
      <c r="E30" s="175"/>
      <c r="F30" s="164"/>
      <c r="G30" s="164"/>
      <c r="H30" s="175"/>
      <c r="I30" s="164"/>
      <c r="J30" s="164"/>
      <c r="K30" s="164"/>
      <c r="L30" s="175"/>
      <c r="M30" s="164"/>
      <c r="N30" s="164"/>
      <c r="O30" s="175"/>
      <c r="P30" s="175"/>
      <c r="Q30" s="176"/>
      <c r="R30" s="176"/>
      <c r="S30" s="176"/>
      <c r="T30" s="176"/>
      <c r="U30" s="176"/>
      <c r="V30" s="176"/>
      <c r="W30" s="177"/>
      <c r="X30" s="177"/>
      <c r="Y30" s="177"/>
      <c r="Z30" s="177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</row>
    <row r="31" spans="1:49" s="179" customFormat="1" ht="11.25">
      <c r="A31" s="180"/>
      <c r="B31" s="164"/>
      <c r="C31" s="164"/>
      <c r="D31" s="164"/>
      <c r="E31" s="175"/>
      <c r="F31" s="164"/>
      <c r="G31" s="164"/>
      <c r="H31" s="175"/>
      <c r="I31" s="164"/>
      <c r="J31" s="164"/>
      <c r="K31" s="164"/>
      <c r="L31" s="175"/>
      <c r="M31" s="164"/>
      <c r="N31" s="164"/>
      <c r="O31" s="175"/>
      <c r="P31" s="175"/>
      <c r="Q31" s="176"/>
      <c r="R31" s="176"/>
      <c r="S31" s="176"/>
      <c r="T31" s="176"/>
      <c r="U31" s="176"/>
      <c r="V31" s="176"/>
      <c r="W31" s="177"/>
      <c r="X31" s="177"/>
      <c r="Y31" s="177"/>
      <c r="Z31" s="177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</row>
    <row r="32" spans="1:49" s="179" customFormat="1" ht="11.25">
      <c r="A32" s="174"/>
      <c r="B32" s="164"/>
      <c r="C32" s="164"/>
      <c r="D32" s="164"/>
      <c r="E32" s="175"/>
      <c r="F32" s="164"/>
      <c r="G32" s="164"/>
      <c r="H32" s="175"/>
      <c r="I32" s="164"/>
      <c r="J32" s="164"/>
      <c r="K32" s="164"/>
      <c r="L32" s="175"/>
      <c r="M32" s="164"/>
      <c r="N32" s="164"/>
      <c r="O32" s="175"/>
      <c r="P32" s="175"/>
      <c r="Q32" s="176"/>
      <c r="R32" s="176"/>
      <c r="S32" s="176"/>
      <c r="T32" s="176"/>
      <c r="U32" s="176"/>
      <c r="V32" s="176"/>
      <c r="W32" s="177"/>
      <c r="X32" s="177"/>
      <c r="Y32" s="177"/>
      <c r="Z32" s="177"/>
      <c r="AA32" s="178"/>
      <c r="AB32" s="178"/>
      <c r="AC32" s="178"/>
      <c r="AD32" s="178"/>
      <c r="AE32" s="178"/>
      <c r="AF32" s="178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</row>
    <row r="33" spans="1:49" s="179" customFormat="1" ht="31.5" customHeight="1">
      <c r="A33" s="181"/>
      <c r="B33" s="164"/>
      <c r="C33" s="164"/>
      <c r="D33" s="164"/>
      <c r="E33" s="175"/>
      <c r="F33" s="164"/>
      <c r="G33" s="164"/>
      <c r="H33" s="175"/>
      <c r="I33" s="164"/>
      <c r="J33" s="164"/>
      <c r="K33" s="164"/>
      <c r="L33" s="175"/>
      <c r="M33" s="164"/>
      <c r="N33" s="164"/>
      <c r="O33" s="175"/>
      <c r="P33" s="175"/>
      <c r="Q33" s="176"/>
      <c r="R33" s="176"/>
      <c r="S33" s="176"/>
      <c r="T33" s="176"/>
      <c r="U33" s="176"/>
      <c r="V33" s="176"/>
      <c r="W33" s="177"/>
      <c r="X33" s="177"/>
      <c r="Y33" s="177"/>
      <c r="Z33" s="177"/>
      <c r="AA33" s="178"/>
      <c r="AB33" s="178"/>
      <c r="AC33" s="178"/>
      <c r="AD33" s="178"/>
      <c r="AE33" s="178"/>
      <c r="AF33" s="178"/>
      <c r="AG33" s="178"/>
      <c r="AH33" s="178"/>
      <c r="AI33" s="178"/>
      <c r="AJ33" s="178"/>
      <c r="AK33" s="178"/>
      <c r="AL33" s="178"/>
      <c r="AM33" s="178"/>
      <c r="AN33" s="178"/>
      <c r="AO33" s="178"/>
      <c r="AP33" s="178"/>
      <c r="AQ33" s="178"/>
      <c r="AR33" s="178"/>
      <c r="AS33" s="178"/>
      <c r="AT33" s="178"/>
      <c r="AU33" s="178"/>
      <c r="AV33" s="178"/>
      <c r="AW33" s="178"/>
    </row>
    <row r="34" spans="1:49" s="179" customFormat="1" ht="11.25">
      <c r="A34" s="180"/>
      <c r="B34" s="164"/>
      <c r="C34" s="164"/>
      <c r="D34" s="164"/>
      <c r="E34" s="175"/>
      <c r="F34" s="164"/>
      <c r="G34" s="164"/>
      <c r="H34" s="175"/>
      <c r="I34" s="164"/>
      <c r="J34" s="164"/>
      <c r="K34" s="164"/>
      <c r="L34" s="175"/>
      <c r="M34" s="164"/>
      <c r="N34" s="164"/>
      <c r="O34" s="175"/>
      <c r="P34" s="175"/>
      <c r="Q34" s="176"/>
      <c r="R34" s="176"/>
      <c r="S34" s="176"/>
      <c r="T34" s="176"/>
      <c r="U34" s="176"/>
      <c r="V34" s="176"/>
      <c r="W34" s="177"/>
      <c r="X34" s="177"/>
      <c r="Y34" s="177"/>
      <c r="Z34" s="177"/>
      <c r="AA34" s="178"/>
      <c r="AB34" s="178"/>
      <c r="AC34" s="178"/>
      <c r="AD34" s="178"/>
      <c r="AE34" s="178"/>
      <c r="AF34" s="178"/>
      <c r="AG34" s="178"/>
      <c r="AH34" s="178"/>
      <c r="AI34" s="178"/>
      <c r="AJ34" s="178"/>
      <c r="AK34" s="178"/>
      <c r="AL34" s="178"/>
      <c r="AM34" s="178"/>
      <c r="AN34" s="178"/>
      <c r="AO34" s="178"/>
      <c r="AP34" s="178"/>
      <c r="AQ34" s="178"/>
      <c r="AR34" s="178"/>
      <c r="AS34" s="178"/>
      <c r="AT34" s="178"/>
      <c r="AU34" s="178"/>
      <c r="AV34" s="178"/>
      <c r="AW34" s="178"/>
    </row>
    <row r="35" spans="1:49" ht="11.25">
      <c r="A35" s="182"/>
      <c r="B35" s="183"/>
      <c r="C35" s="183"/>
      <c r="D35" s="183"/>
      <c r="E35" s="183"/>
      <c r="F35" s="183"/>
      <c r="G35" s="183"/>
      <c r="H35" s="183"/>
      <c r="I35" s="183"/>
      <c r="J35" s="183"/>
      <c r="K35" s="183"/>
      <c r="L35" s="183"/>
      <c r="M35" s="183"/>
      <c r="N35" s="183"/>
      <c r="O35" s="183"/>
      <c r="P35" s="183"/>
      <c r="Q35" s="165"/>
      <c r="R35" s="165"/>
      <c r="S35" s="165"/>
      <c r="T35" s="165"/>
      <c r="U35" s="165"/>
      <c r="V35" s="165"/>
      <c r="W35" s="154"/>
      <c r="X35" s="154"/>
      <c r="Y35" s="154"/>
      <c r="Z35" s="154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</row>
    <row r="36" spans="1:49" ht="11.25">
      <c r="A36" s="184"/>
      <c r="B36" s="163"/>
      <c r="C36" s="163"/>
      <c r="D36" s="163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85"/>
      <c r="R36" s="185"/>
      <c r="S36" s="185"/>
      <c r="T36" s="185"/>
      <c r="U36" s="185"/>
      <c r="V36" s="185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</row>
    <row r="37" spans="14:49" ht="11.25">
      <c r="N37" s="186"/>
      <c r="O37" s="186"/>
      <c r="P37" s="186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</row>
    <row r="38" spans="1:49" ht="11.25">
      <c r="A38" s="135"/>
      <c r="B38" s="167"/>
      <c r="C38" s="167"/>
      <c r="D38" s="167"/>
      <c r="E38" s="168"/>
      <c r="F38" s="168"/>
      <c r="G38" s="168"/>
      <c r="H38" s="168"/>
      <c r="I38" s="168"/>
      <c r="J38" s="168"/>
      <c r="K38" s="168"/>
      <c r="L38" s="168"/>
      <c r="M38" s="168"/>
      <c r="N38" s="168"/>
      <c r="O38" s="168"/>
      <c r="P38" s="168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</row>
    <row r="39" spans="1:49" ht="11.25">
      <c r="A39" s="187"/>
      <c r="B39" s="167"/>
      <c r="C39" s="167"/>
      <c r="D39" s="167"/>
      <c r="E39" s="168"/>
      <c r="F39" s="168"/>
      <c r="G39" s="168"/>
      <c r="H39" s="168"/>
      <c r="I39" s="168"/>
      <c r="J39" s="168"/>
      <c r="K39" s="168"/>
      <c r="L39" s="168"/>
      <c r="M39" s="168"/>
      <c r="N39" s="168"/>
      <c r="O39" s="168"/>
      <c r="P39" s="168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</row>
    <row r="40" spans="1:49" ht="11.25">
      <c r="A40" s="166"/>
      <c r="B40" s="167"/>
      <c r="C40" s="167"/>
      <c r="D40" s="167"/>
      <c r="E40" s="168"/>
      <c r="F40" s="168"/>
      <c r="G40" s="168"/>
      <c r="H40" s="168"/>
      <c r="I40" s="168"/>
      <c r="J40" s="168"/>
      <c r="K40" s="168"/>
      <c r="L40" s="168"/>
      <c r="M40" s="168"/>
      <c r="N40" s="168"/>
      <c r="O40" s="168"/>
      <c r="P40" s="168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</row>
    <row r="41" spans="1:49" ht="11.25">
      <c r="A41" s="135"/>
      <c r="B41" s="167"/>
      <c r="C41" s="167"/>
      <c r="D41" s="167"/>
      <c r="E41" s="168"/>
      <c r="F41" s="168"/>
      <c r="G41" s="168"/>
      <c r="H41" s="168"/>
      <c r="I41" s="168"/>
      <c r="J41" s="168"/>
      <c r="K41" s="168"/>
      <c r="L41" s="168"/>
      <c r="M41" s="168"/>
      <c r="N41" s="168"/>
      <c r="O41" s="168"/>
      <c r="P41" s="168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</row>
    <row r="42" spans="1:49" ht="11.25">
      <c r="A42" s="135"/>
      <c r="B42" s="167"/>
      <c r="C42" s="167"/>
      <c r="D42" s="167"/>
      <c r="E42" s="168"/>
      <c r="F42" s="168"/>
      <c r="G42" s="168"/>
      <c r="H42" s="168"/>
      <c r="I42" s="168"/>
      <c r="J42" s="168"/>
      <c r="K42" s="168"/>
      <c r="L42" s="168"/>
      <c r="M42" s="168"/>
      <c r="N42" s="168"/>
      <c r="O42" s="168"/>
      <c r="P42" s="168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</row>
    <row r="43" spans="1:49" ht="11.25">
      <c r="A43" s="135"/>
      <c r="B43" s="167"/>
      <c r="C43" s="167"/>
      <c r="D43" s="167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49"/>
      <c r="R43" s="149"/>
      <c r="S43" s="149"/>
      <c r="T43" s="149"/>
      <c r="U43" s="149"/>
      <c r="V43" s="149"/>
      <c r="W43" s="149"/>
      <c r="X43" s="149"/>
      <c r="Y43" s="149"/>
      <c r="Z43" s="149"/>
      <c r="AA43" s="149"/>
      <c r="AB43" s="149"/>
      <c r="AC43" s="149"/>
      <c r="AD43" s="149"/>
      <c r="AE43" s="149"/>
      <c r="AF43" s="149"/>
      <c r="AG43" s="149"/>
      <c r="AH43" s="149"/>
      <c r="AI43" s="149"/>
      <c r="AJ43" s="149"/>
      <c r="AK43" s="149"/>
      <c r="AL43" s="149"/>
      <c r="AM43" s="149"/>
      <c r="AN43" s="149"/>
      <c r="AO43" s="149"/>
      <c r="AP43" s="149"/>
      <c r="AQ43" s="149"/>
      <c r="AR43" s="149"/>
      <c r="AS43" s="149"/>
      <c r="AT43" s="149"/>
      <c r="AU43" s="149"/>
      <c r="AV43" s="149"/>
      <c r="AW43" s="149"/>
    </row>
    <row r="44" spans="2:49" ht="11.25">
      <c r="B44" s="188"/>
      <c r="C44" s="188"/>
      <c r="D44" s="188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G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</row>
    <row r="45" spans="2:49" ht="11.25">
      <c r="B45" s="188"/>
      <c r="C45" s="188"/>
      <c r="D45" s="188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49"/>
      <c r="T45" s="149"/>
      <c r="U45" s="149"/>
      <c r="V45" s="149"/>
      <c r="W45" s="149"/>
      <c r="X45" s="149"/>
      <c r="Y45" s="149"/>
      <c r="Z45" s="149"/>
      <c r="AA45" s="149"/>
      <c r="AB45" s="149"/>
      <c r="AC45" s="149"/>
      <c r="AD45" s="149"/>
      <c r="AE45" s="149"/>
      <c r="AF45" s="149"/>
      <c r="AG45" s="149"/>
      <c r="AH45" s="149"/>
      <c r="AI45" s="149"/>
      <c r="AJ45" s="149"/>
      <c r="AK45" s="149"/>
      <c r="AL45" s="149"/>
      <c r="AM45" s="149"/>
      <c r="AN45" s="149"/>
      <c r="AO45" s="149"/>
      <c r="AP45" s="149"/>
      <c r="AQ45" s="149"/>
      <c r="AR45" s="149"/>
      <c r="AS45" s="149"/>
      <c r="AT45" s="149"/>
      <c r="AU45" s="149"/>
      <c r="AV45" s="149"/>
      <c r="AW45" s="149"/>
    </row>
    <row r="46" spans="2:49" ht="11.25">
      <c r="B46" s="188"/>
      <c r="C46" s="188"/>
      <c r="D46" s="188"/>
      <c r="E46" s="149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149"/>
      <c r="AH46" s="149"/>
      <c r="AI46" s="149"/>
      <c r="AJ46" s="149"/>
      <c r="AK46" s="149"/>
      <c r="AL46" s="149"/>
      <c r="AM46" s="149"/>
      <c r="AN46" s="149"/>
      <c r="AO46" s="149"/>
      <c r="AP46" s="149"/>
      <c r="AQ46" s="149"/>
      <c r="AR46" s="149"/>
      <c r="AS46" s="149"/>
      <c r="AT46" s="149"/>
      <c r="AU46" s="149"/>
      <c r="AV46" s="149"/>
      <c r="AW46" s="149"/>
    </row>
    <row r="47" spans="2:49" ht="11.25">
      <c r="B47" s="188"/>
      <c r="C47" s="188"/>
      <c r="D47" s="188"/>
      <c r="E47" s="149"/>
      <c r="F47" s="149"/>
      <c r="G47" s="149"/>
      <c r="H47" s="149"/>
      <c r="I47" s="149"/>
      <c r="J47" s="149"/>
      <c r="K47" s="149"/>
      <c r="L47" s="149"/>
      <c r="M47" s="149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C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N47" s="149"/>
      <c r="AO47" s="149"/>
      <c r="AP47" s="149"/>
      <c r="AQ47" s="149"/>
      <c r="AR47" s="149"/>
      <c r="AS47" s="149"/>
      <c r="AT47" s="149"/>
      <c r="AU47" s="149"/>
      <c r="AV47" s="149"/>
      <c r="AW47" s="149"/>
    </row>
    <row r="48" spans="2:49" ht="11.25">
      <c r="B48" s="188"/>
      <c r="C48" s="188"/>
      <c r="D48" s="188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</row>
    <row r="49" spans="2:49" ht="11.25">
      <c r="B49" s="188"/>
      <c r="C49" s="188"/>
      <c r="D49" s="188"/>
      <c r="E49" s="149"/>
      <c r="F49" s="149"/>
      <c r="G49" s="149"/>
      <c r="H49" s="149"/>
      <c r="I49" s="149"/>
      <c r="J49" s="149"/>
      <c r="K49" s="149"/>
      <c r="L49" s="149"/>
      <c r="M49" s="149"/>
      <c r="N49" s="149"/>
      <c r="O49" s="149"/>
      <c r="P49" s="149"/>
      <c r="Q49" s="149"/>
      <c r="R49" s="149"/>
      <c r="S49" s="149"/>
      <c r="T49" s="149"/>
      <c r="U49" s="149"/>
      <c r="V49" s="149"/>
      <c r="W49" s="149"/>
      <c r="X49" s="149"/>
      <c r="Y49" s="149"/>
      <c r="Z49" s="149"/>
      <c r="AA49" s="149"/>
      <c r="AB49" s="149"/>
      <c r="AC49" s="149"/>
      <c r="AD49" s="149"/>
      <c r="AE49" s="149"/>
      <c r="AF49" s="149"/>
      <c r="AG49" s="149"/>
      <c r="AH49" s="149"/>
      <c r="AI49" s="149"/>
      <c r="AJ49" s="149"/>
      <c r="AK49" s="149"/>
      <c r="AL49" s="149"/>
      <c r="AM49" s="149"/>
      <c r="AN49" s="149"/>
      <c r="AO49" s="149"/>
      <c r="AP49" s="149"/>
      <c r="AQ49" s="149"/>
      <c r="AR49" s="149"/>
      <c r="AS49" s="149"/>
      <c r="AT49" s="149"/>
      <c r="AU49" s="149"/>
      <c r="AV49" s="149"/>
      <c r="AW49" s="149"/>
    </row>
    <row r="50" spans="2:49" ht="11.25">
      <c r="B50" s="188"/>
      <c r="C50" s="188"/>
      <c r="D50" s="188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  <c r="AL50" s="149"/>
      <c r="AM50" s="149"/>
      <c r="AN50" s="149"/>
      <c r="AO50" s="149"/>
      <c r="AP50" s="149"/>
      <c r="AQ50" s="149"/>
      <c r="AR50" s="149"/>
      <c r="AS50" s="149"/>
      <c r="AT50" s="149"/>
      <c r="AU50" s="149"/>
      <c r="AV50" s="149"/>
      <c r="AW50" s="149"/>
    </row>
    <row r="51" spans="2:49" ht="11.25">
      <c r="B51" s="188"/>
      <c r="C51" s="188"/>
      <c r="D51" s="188"/>
      <c r="E51" s="149"/>
      <c r="F51" s="149"/>
      <c r="G51" s="149"/>
      <c r="H51" s="149"/>
      <c r="I51" s="149"/>
      <c r="J51" s="149"/>
      <c r="K51" s="149"/>
      <c r="L51" s="149"/>
      <c r="M51" s="149"/>
      <c r="N51" s="149"/>
      <c r="O51" s="149"/>
      <c r="P51" s="149"/>
      <c r="Q51" s="149"/>
      <c r="R51" s="149"/>
      <c r="S51" s="149"/>
      <c r="T51" s="149"/>
      <c r="U51" s="149"/>
      <c r="V51" s="149"/>
      <c r="W51" s="149"/>
      <c r="X51" s="149"/>
      <c r="Y51" s="149"/>
      <c r="Z51" s="149"/>
      <c r="AA51" s="149"/>
      <c r="AB51" s="149"/>
      <c r="AC51" s="149"/>
      <c r="AD51" s="149"/>
      <c r="AE51" s="149"/>
      <c r="AF51" s="149"/>
      <c r="AG51" s="149"/>
      <c r="AH51" s="149"/>
      <c r="AI51" s="149"/>
      <c r="AJ51" s="149"/>
      <c r="AK51" s="149"/>
      <c r="AL51" s="149"/>
      <c r="AM51" s="149"/>
      <c r="AN51" s="149"/>
      <c r="AO51" s="149"/>
      <c r="AP51" s="149"/>
      <c r="AQ51" s="149"/>
      <c r="AR51" s="149"/>
      <c r="AS51" s="149"/>
      <c r="AT51" s="149"/>
      <c r="AU51" s="149"/>
      <c r="AV51" s="149"/>
      <c r="AW51" s="149"/>
    </row>
    <row r="52" spans="2:49" ht="11.25">
      <c r="B52" s="188"/>
      <c r="C52" s="188"/>
      <c r="D52" s="188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49"/>
      <c r="T52" s="149"/>
      <c r="U52" s="149"/>
      <c r="V52" s="149"/>
      <c r="W52" s="149"/>
      <c r="X52" s="149"/>
      <c r="Y52" s="149"/>
      <c r="Z52" s="149"/>
      <c r="AA52" s="149"/>
      <c r="AB52" s="149"/>
      <c r="AC52" s="149"/>
      <c r="AD52" s="149"/>
      <c r="AE52" s="149"/>
      <c r="AF52" s="149"/>
      <c r="AG52" s="149"/>
      <c r="AH52" s="149"/>
      <c r="AI52" s="149"/>
      <c r="AJ52" s="149"/>
      <c r="AK52" s="149"/>
      <c r="AL52" s="149"/>
      <c r="AM52" s="149"/>
      <c r="AN52" s="149"/>
      <c r="AO52" s="149"/>
      <c r="AP52" s="149"/>
      <c r="AQ52" s="149"/>
      <c r="AR52" s="149"/>
      <c r="AS52" s="149"/>
      <c r="AT52" s="149"/>
      <c r="AU52" s="149"/>
      <c r="AV52" s="149"/>
      <c r="AW52" s="149"/>
    </row>
    <row r="53" spans="2:49" ht="11.25">
      <c r="B53" s="188"/>
      <c r="C53" s="188"/>
      <c r="D53" s="188"/>
      <c r="E53" s="149"/>
      <c r="F53" s="149"/>
      <c r="G53" s="149"/>
      <c r="H53" s="149"/>
      <c r="I53" s="149"/>
      <c r="J53" s="149"/>
      <c r="K53" s="149"/>
      <c r="L53" s="149"/>
      <c r="M53" s="149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C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N53" s="149"/>
      <c r="AO53" s="149"/>
      <c r="AP53" s="149"/>
      <c r="AQ53" s="149"/>
      <c r="AR53" s="149"/>
      <c r="AS53" s="149"/>
      <c r="AT53" s="149"/>
      <c r="AU53" s="149"/>
      <c r="AV53" s="149"/>
      <c r="AW53" s="149"/>
    </row>
    <row r="54" spans="2:49" ht="11.25">
      <c r="B54" s="188"/>
      <c r="C54" s="188"/>
      <c r="D54" s="188"/>
      <c r="E54" s="149"/>
      <c r="F54" s="149"/>
      <c r="G54" s="149"/>
      <c r="H54" s="149"/>
      <c r="I54" s="149"/>
      <c r="J54" s="149"/>
      <c r="K54" s="149"/>
      <c r="L54" s="149"/>
      <c r="M54" s="149"/>
      <c r="N54" s="149"/>
      <c r="O54" s="149"/>
      <c r="P54" s="149"/>
      <c r="Q54" s="149"/>
      <c r="R54" s="149"/>
      <c r="S54" s="149"/>
      <c r="T54" s="149"/>
      <c r="U54" s="149"/>
      <c r="V54" s="149"/>
      <c r="W54" s="149"/>
      <c r="X54" s="149"/>
      <c r="Y54" s="149"/>
      <c r="Z54" s="149"/>
      <c r="AA54" s="149"/>
      <c r="AB54" s="149"/>
      <c r="AC54" s="149"/>
      <c r="AD54" s="149"/>
      <c r="AE54" s="149"/>
      <c r="AF54" s="149"/>
      <c r="AG54" s="149"/>
      <c r="AH54" s="149"/>
      <c r="AI54" s="149"/>
      <c r="AJ54" s="149"/>
      <c r="AK54" s="149"/>
      <c r="AL54" s="149"/>
      <c r="AM54" s="149"/>
      <c r="AN54" s="149"/>
      <c r="AO54" s="149"/>
      <c r="AP54" s="149"/>
      <c r="AQ54" s="149"/>
      <c r="AR54" s="149"/>
      <c r="AS54" s="149"/>
      <c r="AT54" s="149"/>
      <c r="AU54" s="149"/>
      <c r="AV54" s="149"/>
      <c r="AW54" s="149"/>
    </row>
    <row r="55" spans="2:49" ht="11.25">
      <c r="B55" s="188"/>
      <c r="C55" s="188"/>
      <c r="D55" s="188"/>
      <c r="E55" s="149"/>
      <c r="F55" s="149"/>
      <c r="G55" s="149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49"/>
      <c r="AL55" s="149"/>
      <c r="AM55" s="149"/>
      <c r="AN55" s="149"/>
      <c r="AO55" s="149"/>
      <c r="AP55" s="149"/>
      <c r="AQ55" s="149"/>
      <c r="AR55" s="149"/>
      <c r="AS55" s="149"/>
      <c r="AT55" s="149"/>
      <c r="AU55" s="149"/>
      <c r="AV55" s="149"/>
      <c r="AW55" s="149"/>
    </row>
    <row r="56" spans="2:49" ht="11.25">
      <c r="B56" s="188"/>
      <c r="C56" s="188"/>
      <c r="D56" s="188"/>
      <c r="E56" s="149"/>
      <c r="F56" s="149"/>
      <c r="G56" s="149"/>
      <c r="H56" s="149"/>
      <c r="I56" s="149"/>
      <c r="J56" s="149"/>
      <c r="K56" s="149"/>
      <c r="L56" s="149"/>
      <c r="M56" s="149"/>
      <c r="N56" s="149"/>
      <c r="O56" s="149"/>
      <c r="P56" s="149"/>
      <c r="Q56" s="149"/>
      <c r="R56" s="149"/>
      <c r="S56" s="149"/>
      <c r="T56" s="149"/>
      <c r="U56" s="149"/>
      <c r="V56" s="149"/>
      <c r="W56" s="149"/>
      <c r="X56" s="149"/>
      <c r="Y56" s="149"/>
      <c r="Z56" s="149"/>
      <c r="AA56" s="149"/>
      <c r="AB56" s="149"/>
      <c r="AC56" s="149"/>
      <c r="AD56" s="149"/>
      <c r="AE56" s="149"/>
      <c r="AF56" s="149"/>
      <c r="AG56" s="149"/>
      <c r="AH56" s="149"/>
      <c r="AI56" s="149"/>
      <c r="AJ56" s="149"/>
      <c r="AK56" s="149"/>
      <c r="AL56" s="149"/>
      <c r="AM56" s="149"/>
      <c r="AN56" s="149"/>
      <c r="AO56" s="149"/>
      <c r="AP56" s="149"/>
      <c r="AQ56" s="149"/>
      <c r="AR56" s="149"/>
      <c r="AS56" s="149"/>
      <c r="AT56" s="149"/>
      <c r="AU56" s="149"/>
      <c r="AV56" s="149"/>
      <c r="AW56" s="149"/>
    </row>
    <row r="57" spans="2:49" ht="11.25">
      <c r="B57" s="188"/>
      <c r="C57" s="188"/>
      <c r="D57" s="188"/>
      <c r="E57" s="149"/>
      <c r="F57" s="149"/>
      <c r="G57" s="149"/>
      <c r="H57" s="149"/>
      <c r="I57" s="149"/>
      <c r="J57" s="149"/>
      <c r="K57" s="149"/>
      <c r="L57" s="149"/>
      <c r="M57" s="149"/>
      <c r="N57" s="149"/>
      <c r="O57" s="149"/>
      <c r="P57" s="149"/>
      <c r="Q57" s="149"/>
      <c r="R57" s="149"/>
      <c r="S57" s="149"/>
      <c r="T57" s="149"/>
      <c r="U57" s="149"/>
      <c r="V57" s="149"/>
      <c r="W57" s="149"/>
      <c r="X57" s="149"/>
      <c r="Y57" s="149"/>
      <c r="Z57" s="149"/>
      <c r="AA57" s="149"/>
      <c r="AB57" s="149"/>
      <c r="AC57" s="149"/>
      <c r="AD57" s="149"/>
      <c r="AE57" s="149"/>
      <c r="AF57" s="149"/>
      <c r="AG57" s="149"/>
      <c r="AH57" s="149"/>
      <c r="AI57" s="149"/>
      <c r="AJ57" s="149"/>
      <c r="AK57" s="149"/>
      <c r="AL57" s="149"/>
      <c r="AM57" s="149"/>
      <c r="AN57" s="149"/>
      <c r="AO57" s="149"/>
      <c r="AP57" s="149"/>
      <c r="AQ57" s="149"/>
      <c r="AR57" s="149"/>
      <c r="AS57" s="149"/>
      <c r="AT57" s="149"/>
      <c r="AU57" s="149"/>
      <c r="AV57" s="149"/>
      <c r="AW57" s="149"/>
    </row>
    <row r="58" spans="2:49" ht="11.25">
      <c r="B58" s="188"/>
      <c r="C58" s="188"/>
      <c r="D58" s="188"/>
      <c r="E58" s="149"/>
      <c r="F58" s="149"/>
      <c r="G58" s="149"/>
      <c r="H58" s="149"/>
      <c r="I58" s="149"/>
      <c r="J58" s="149"/>
      <c r="K58" s="149"/>
      <c r="L58" s="149"/>
      <c r="M58" s="149"/>
      <c r="N58" s="149"/>
      <c r="O58" s="149"/>
      <c r="P58" s="149"/>
      <c r="Q58" s="149"/>
      <c r="R58" s="149"/>
      <c r="S58" s="149"/>
      <c r="T58" s="149"/>
      <c r="U58" s="149"/>
      <c r="V58" s="149"/>
      <c r="W58" s="149"/>
      <c r="X58" s="149"/>
      <c r="Y58" s="149"/>
      <c r="Z58" s="149"/>
      <c r="AA58" s="149"/>
      <c r="AB58" s="149"/>
      <c r="AC58" s="149"/>
      <c r="AD58" s="149"/>
      <c r="AE58" s="149"/>
      <c r="AF58" s="149"/>
      <c r="AG58" s="149"/>
      <c r="AH58" s="149"/>
      <c r="AI58" s="149"/>
      <c r="AJ58" s="149"/>
      <c r="AK58" s="149"/>
      <c r="AL58" s="149"/>
      <c r="AM58" s="149"/>
      <c r="AN58" s="149"/>
      <c r="AO58" s="149"/>
      <c r="AP58" s="149"/>
      <c r="AQ58" s="149"/>
      <c r="AR58" s="149"/>
      <c r="AS58" s="149"/>
      <c r="AT58" s="149"/>
      <c r="AU58" s="149"/>
      <c r="AV58" s="149"/>
      <c r="AW58" s="149"/>
    </row>
    <row r="59" spans="2:49" ht="11.25">
      <c r="B59" s="188"/>
      <c r="C59" s="188"/>
      <c r="D59" s="188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49"/>
      <c r="V59" s="149"/>
      <c r="W59" s="149"/>
      <c r="X59" s="149"/>
      <c r="Y59" s="149"/>
      <c r="Z59" s="149"/>
      <c r="AA59" s="149"/>
      <c r="AB59" s="149"/>
      <c r="AC59" s="149"/>
      <c r="AD59" s="149"/>
      <c r="AE59" s="149"/>
      <c r="AF59" s="149"/>
      <c r="AG59" s="149"/>
      <c r="AH59" s="149"/>
      <c r="AI59" s="149"/>
      <c r="AJ59" s="149"/>
      <c r="AK59" s="149"/>
      <c r="AL59" s="149"/>
      <c r="AM59" s="149"/>
      <c r="AN59" s="149"/>
      <c r="AO59" s="149"/>
      <c r="AP59" s="149"/>
      <c r="AQ59" s="149"/>
      <c r="AR59" s="149"/>
      <c r="AS59" s="149"/>
      <c r="AT59" s="149"/>
      <c r="AU59" s="149"/>
      <c r="AV59" s="149"/>
      <c r="AW59" s="149"/>
    </row>
    <row r="60" spans="2:49" ht="11.25">
      <c r="B60" s="188"/>
      <c r="C60" s="188"/>
      <c r="D60" s="188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49"/>
      <c r="T60" s="149"/>
      <c r="U60" s="149"/>
      <c r="V60" s="149"/>
      <c r="W60" s="149"/>
      <c r="X60" s="149"/>
      <c r="Y60" s="149"/>
      <c r="Z60" s="149"/>
      <c r="AA60" s="149"/>
      <c r="AB60" s="149"/>
      <c r="AC60" s="149"/>
      <c r="AD60" s="149"/>
      <c r="AE60" s="149"/>
      <c r="AF60" s="149"/>
      <c r="AG60" s="149"/>
      <c r="AH60" s="149"/>
      <c r="AI60" s="149"/>
      <c r="AJ60" s="149"/>
      <c r="AK60" s="149"/>
      <c r="AL60" s="149"/>
      <c r="AM60" s="149"/>
      <c r="AN60" s="149"/>
      <c r="AO60" s="149"/>
      <c r="AP60" s="149"/>
      <c r="AQ60" s="149"/>
      <c r="AR60" s="149"/>
      <c r="AS60" s="149"/>
      <c r="AT60" s="149"/>
      <c r="AU60" s="149"/>
      <c r="AV60" s="149"/>
      <c r="AW60" s="149"/>
    </row>
    <row r="61" spans="2:49" ht="11.25">
      <c r="B61" s="149"/>
      <c r="C61" s="188"/>
      <c r="D61" s="188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149"/>
      <c r="AJ61" s="149"/>
      <c r="AK61" s="149"/>
      <c r="AL61" s="149"/>
      <c r="AM61" s="149"/>
      <c r="AN61" s="149"/>
      <c r="AO61" s="149"/>
      <c r="AP61" s="149"/>
      <c r="AQ61" s="149"/>
      <c r="AR61" s="149"/>
      <c r="AS61" s="149"/>
      <c r="AT61" s="149"/>
      <c r="AU61" s="149"/>
      <c r="AV61" s="149"/>
      <c r="AW61" s="149"/>
    </row>
    <row r="62" spans="2:49" ht="11.25">
      <c r="B62" s="149"/>
      <c r="C62" s="188"/>
      <c r="D62" s="188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49"/>
      <c r="T62" s="149"/>
      <c r="U62" s="149"/>
      <c r="V62" s="149"/>
      <c r="W62" s="149"/>
      <c r="X62" s="149"/>
      <c r="Y62" s="149"/>
      <c r="Z62" s="149"/>
      <c r="AA62" s="149"/>
      <c r="AB62" s="149"/>
      <c r="AC62" s="149"/>
      <c r="AD62" s="149"/>
      <c r="AE62" s="149"/>
      <c r="AF62" s="149"/>
      <c r="AG62" s="149"/>
      <c r="AH62" s="149"/>
      <c r="AI62" s="149"/>
      <c r="AJ62" s="149"/>
      <c r="AK62" s="149"/>
      <c r="AL62" s="149"/>
      <c r="AM62" s="149"/>
      <c r="AN62" s="149"/>
      <c r="AO62" s="149"/>
      <c r="AP62" s="149"/>
      <c r="AQ62" s="149"/>
      <c r="AR62" s="149"/>
      <c r="AS62" s="149"/>
      <c r="AT62" s="149"/>
      <c r="AU62" s="149"/>
      <c r="AV62" s="149"/>
      <c r="AW62" s="149"/>
    </row>
    <row r="63" spans="2:49" ht="11.25">
      <c r="B63" s="149"/>
      <c r="C63" s="188"/>
      <c r="D63" s="188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49"/>
      <c r="T63" s="149"/>
      <c r="U63" s="149"/>
      <c r="V63" s="149"/>
      <c r="W63" s="149"/>
      <c r="X63" s="149"/>
      <c r="Y63" s="149"/>
      <c r="Z63" s="149"/>
      <c r="AA63" s="149"/>
      <c r="AB63" s="149"/>
      <c r="AC63" s="149"/>
      <c r="AD63" s="149"/>
      <c r="AE63" s="149"/>
      <c r="AF63" s="149"/>
      <c r="AG63" s="149"/>
      <c r="AH63" s="149"/>
      <c r="AI63" s="149"/>
      <c r="AJ63" s="149"/>
      <c r="AK63" s="149"/>
      <c r="AL63" s="149"/>
      <c r="AM63" s="149"/>
      <c r="AN63" s="149"/>
      <c r="AO63" s="149"/>
      <c r="AP63" s="149"/>
      <c r="AQ63" s="149"/>
      <c r="AR63" s="149"/>
      <c r="AS63" s="149"/>
      <c r="AT63" s="149"/>
      <c r="AU63" s="149"/>
      <c r="AV63" s="149"/>
      <c r="AW63" s="149"/>
    </row>
    <row r="64" spans="2:49" ht="11.25">
      <c r="B64" s="149"/>
      <c r="C64" s="188"/>
      <c r="D64" s="188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49"/>
      <c r="T64" s="149"/>
      <c r="U64" s="149"/>
      <c r="V64" s="149"/>
      <c r="W64" s="149"/>
      <c r="X64" s="149"/>
      <c r="Y64" s="149"/>
      <c r="Z64" s="149"/>
      <c r="AA64" s="149"/>
      <c r="AB64" s="149"/>
      <c r="AC64" s="149"/>
      <c r="AD64" s="149"/>
      <c r="AE64" s="149"/>
      <c r="AF64" s="149"/>
      <c r="AG64" s="149"/>
      <c r="AH64" s="149"/>
      <c r="AI64" s="149"/>
      <c r="AJ64" s="149"/>
      <c r="AK64" s="149"/>
      <c r="AL64" s="149"/>
      <c r="AM64" s="149"/>
      <c r="AN64" s="149"/>
      <c r="AO64" s="149"/>
      <c r="AP64" s="149"/>
      <c r="AQ64" s="149"/>
      <c r="AR64" s="149"/>
      <c r="AS64" s="149"/>
      <c r="AT64" s="149"/>
      <c r="AU64" s="149"/>
      <c r="AV64" s="149"/>
      <c r="AW64" s="149"/>
    </row>
    <row r="65" spans="3:4" ht="11.25">
      <c r="C65" s="189"/>
      <c r="D65" s="189"/>
    </row>
    <row r="66" spans="3:4" ht="11.25">
      <c r="C66" s="189"/>
      <c r="D66" s="189"/>
    </row>
    <row r="67" spans="3:4" ht="11.25">
      <c r="C67" s="189"/>
      <c r="D67" s="189"/>
    </row>
    <row r="68" spans="3:4" ht="11.25">
      <c r="C68" s="189"/>
      <c r="D68" s="189"/>
    </row>
    <row r="69" spans="3:4" ht="11.25">
      <c r="C69" s="189"/>
      <c r="D69" s="189"/>
    </row>
    <row r="70" spans="3:4" ht="11.25">
      <c r="C70" s="189"/>
      <c r="D70" s="189"/>
    </row>
    <row r="71" spans="3:4" ht="11.25">
      <c r="C71" s="189"/>
      <c r="D71" s="189"/>
    </row>
    <row r="72" spans="3:4" ht="11.25">
      <c r="C72" s="189"/>
      <c r="D72" s="189"/>
    </row>
    <row r="73" spans="3:4" ht="11.25">
      <c r="C73" s="189"/>
      <c r="D73" s="189"/>
    </row>
    <row r="74" spans="3:4" ht="11.25">
      <c r="C74" s="189"/>
      <c r="D74" s="189"/>
    </row>
    <row r="75" spans="3:4" ht="11.25">
      <c r="C75" s="189"/>
      <c r="D75" s="189"/>
    </row>
    <row r="76" spans="3:4" ht="11.25">
      <c r="C76" s="189"/>
      <c r="D76" s="189"/>
    </row>
    <row r="77" spans="3:4" ht="11.25">
      <c r="C77" s="189"/>
      <c r="D77" s="189"/>
    </row>
    <row r="78" spans="3:4" ht="11.25">
      <c r="C78" s="189"/>
      <c r="D78" s="189"/>
    </row>
    <row r="79" spans="3:4" ht="11.25">
      <c r="C79" s="189"/>
      <c r="D79" s="189"/>
    </row>
    <row r="80" spans="3:4" ht="11.25">
      <c r="C80" s="189"/>
      <c r="D80" s="189"/>
    </row>
    <row r="81" spans="3:4" ht="11.25">
      <c r="C81" s="189"/>
      <c r="D81" s="189"/>
    </row>
    <row r="82" spans="3:4" ht="11.25">
      <c r="C82" s="189"/>
      <c r="D82" s="189"/>
    </row>
    <row r="83" spans="3:4" ht="11.25">
      <c r="C83" s="189"/>
      <c r="D83" s="189"/>
    </row>
    <row r="84" spans="3:4" ht="11.25">
      <c r="C84" s="189"/>
      <c r="D84" s="189"/>
    </row>
    <row r="85" spans="3:4" ht="11.25">
      <c r="C85" s="189"/>
      <c r="D85" s="189"/>
    </row>
    <row r="86" spans="3:4" ht="11.25">
      <c r="C86" s="189"/>
      <c r="D86" s="189"/>
    </row>
    <row r="87" spans="3:4" ht="11.25">
      <c r="C87" s="189"/>
      <c r="D87" s="189"/>
    </row>
    <row r="88" spans="3:4" ht="11.25">
      <c r="C88" s="189"/>
      <c r="D88" s="189"/>
    </row>
    <row r="89" spans="3:4" ht="11.25">
      <c r="C89" s="189"/>
      <c r="D89" s="189"/>
    </row>
    <row r="90" spans="3:4" ht="11.25">
      <c r="C90" s="189"/>
      <c r="D90" s="189"/>
    </row>
    <row r="91" spans="3:4" ht="11.25">
      <c r="C91" s="189"/>
      <c r="D91" s="189"/>
    </row>
    <row r="92" spans="3:4" ht="11.25">
      <c r="C92" s="189"/>
      <c r="D92" s="189"/>
    </row>
    <row r="93" spans="3:4" ht="11.25">
      <c r="C93" s="189"/>
      <c r="D93" s="189"/>
    </row>
    <row r="94" spans="3:4" ht="11.25">
      <c r="C94" s="189"/>
      <c r="D94" s="189"/>
    </row>
    <row r="95" spans="3:4" ht="11.25">
      <c r="C95" s="189"/>
      <c r="D95" s="189"/>
    </row>
    <row r="96" spans="3:4" ht="11.25">
      <c r="C96" s="189"/>
      <c r="D96" s="189"/>
    </row>
    <row r="97" spans="3:4" ht="11.25">
      <c r="C97" s="189"/>
      <c r="D97" s="189"/>
    </row>
    <row r="98" spans="3:4" ht="11.25">
      <c r="C98" s="189"/>
      <c r="D98" s="189"/>
    </row>
    <row r="99" spans="3:4" ht="11.25">
      <c r="C99" s="189"/>
      <c r="D99" s="189"/>
    </row>
    <row r="100" spans="3:4" ht="11.25">
      <c r="C100" s="189"/>
      <c r="D100" s="189"/>
    </row>
    <row r="101" spans="3:4" ht="11.25">
      <c r="C101" s="189"/>
      <c r="D101" s="189"/>
    </row>
    <row r="102" spans="3:4" ht="11.25">
      <c r="C102" s="189"/>
      <c r="D102" s="189"/>
    </row>
    <row r="103" spans="3:4" ht="11.25">
      <c r="C103" s="189"/>
      <c r="D103" s="189"/>
    </row>
    <row r="104" spans="3:4" ht="11.25">
      <c r="C104" s="189"/>
      <c r="D104" s="189"/>
    </row>
    <row r="105" spans="3:4" ht="11.25">
      <c r="C105" s="189"/>
      <c r="D105" s="189"/>
    </row>
    <row r="106" spans="3:4" ht="11.25">
      <c r="C106" s="189"/>
      <c r="D106" s="189"/>
    </row>
    <row r="107" spans="3:4" ht="11.25">
      <c r="C107" s="189"/>
      <c r="D107" s="189"/>
    </row>
    <row r="108" spans="3:4" ht="11.25">
      <c r="C108" s="189"/>
      <c r="D108" s="189"/>
    </row>
    <row r="109" spans="3:4" ht="11.25">
      <c r="C109" s="189"/>
      <c r="D109" s="189"/>
    </row>
    <row r="110" spans="3:4" ht="11.25">
      <c r="C110" s="189"/>
      <c r="D110" s="189"/>
    </row>
    <row r="111" spans="3:4" ht="11.25">
      <c r="C111" s="189"/>
      <c r="D111" s="189"/>
    </row>
    <row r="112" spans="3:4" ht="11.25">
      <c r="C112" s="189"/>
      <c r="D112" s="189"/>
    </row>
    <row r="113" spans="3:4" ht="11.25">
      <c r="C113" s="189"/>
      <c r="D113" s="189"/>
    </row>
    <row r="114" spans="3:4" ht="11.25">
      <c r="C114" s="189"/>
      <c r="D114" s="189"/>
    </row>
    <row r="115" spans="3:4" ht="11.25">
      <c r="C115" s="189"/>
      <c r="D115" s="189"/>
    </row>
    <row r="116" spans="3:4" ht="11.25">
      <c r="C116" s="189"/>
      <c r="D116" s="189"/>
    </row>
    <row r="117" spans="3:4" ht="11.25">
      <c r="C117" s="189"/>
      <c r="D117" s="189"/>
    </row>
    <row r="118" spans="3:4" ht="11.25">
      <c r="C118" s="189"/>
      <c r="D118" s="189"/>
    </row>
    <row r="119" spans="3:4" ht="11.25">
      <c r="C119" s="189"/>
      <c r="D119" s="189"/>
    </row>
    <row r="120" spans="3:4" ht="11.25">
      <c r="C120" s="189"/>
      <c r="D120" s="189"/>
    </row>
    <row r="121" spans="3:4" ht="11.25">
      <c r="C121" s="189"/>
      <c r="D121" s="189"/>
    </row>
    <row r="122" spans="3:4" ht="11.25">
      <c r="C122" s="189"/>
      <c r="D122" s="189"/>
    </row>
    <row r="123" spans="3:4" ht="11.25">
      <c r="C123" s="189"/>
      <c r="D123" s="189"/>
    </row>
    <row r="124" spans="3:4" ht="11.25">
      <c r="C124" s="189"/>
      <c r="D124" s="189"/>
    </row>
    <row r="125" spans="3:4" ht="11.25">
      <c r="C125" s="189"/>
      <c r="D125" s="189"/>
    </row>
    <row r="126" spans="3:4" ht="11.25">
      <c r="C126" s="189"/>
      <c r="D126" s="189"/>
    </row>
    <row r="127" spans="3:4" ht="11.25">
      <c r="C127" s="189"/>
      <c r="D127" s="189"/>
    </row>
    <row r="128" spans="3:4" ht="11.25">
      <c r="C128" s="189"/>
      <c r="D128" s="189"/>
    </row>
    <row r="129" spans="3:4" ht="11.25">
      <c r="C129" s="189"/>
      <c r="D129" s="189"/>
    </row>
    <row r="130" spans="3:4" ht="11.25">
      <c r="C130" s="189"/>
      <c r="D130" s="189"/>
    </row>
    <row r="131" spans="3:4" ht="11.25">
      <c r="C131" s="189"/>
      <c r="D131" s="189"/>
    </row>
    <row r="132" spans="3:4" ht="11.25">
      <c r="C132" s="189"/>
      <c r="D132" s="189"/>
    </row>
    <row r="133" spans="3:4" ht="11.25">
      <c r="C133" s="189"/>
      <c r="D133" s="189"/>
    </row>
    <row r="134" spans="3:4" ht="11.25">
      <c r="C134" s="189"/>
      <c r="D134" s="189"/>
    </row>
    <row r="135" spans="3:4" ht="11.25">
      <c r="C135" s="189"/>
      <c r="D135" s="189"/>
    </row>
    <row r="136" spans="3:4" ht="11.25">
      <c r="C136" s="189"/>
      <c r="D136" s="189"/>
    </row>
    <row r="137" spans="3:4" ht="11.25">
      <c r="C137" s="189"/>
      <c r="D137" s="189"/>
    </row>
    <row r="138" spans="3:4" ht="11.25">
      <c r="C138" s="189"/>
      <c r="D138" s="189"/>
    </row>
    <row r="139" spans="3:4" ht="11.25">
      <c r="C139" s="189"/>
      <c r="D139" s="189"/>
    </row>
    <row r="140" spans="3:4" ht="11.25">
      <c r="C140" s="189"/>
      <c r="D140" s="189"/>
    </row>
    <row r="141" spans="3:4" ht="11.25">
      <c r="C141" s="189"/>
      <c r="D141" s="189"/>
    </row>
    <row r="142" spans="3:4" ht="11.25">
      <c r="C142" s="189"/>
      <c r="D142" s="189"/>
    </row>
    <row r="143" spans="3:4" ht="11.25">
      <c r="C143" s="189"/>
      <c r="D143" s="189"/>
    </row>
    <row r="144" spans="3:4" ht="11.25">
      <c r="C144" s="189"/>
      <c r="D144" s="189"/>
    </row>
    <row r="145" spans="3:4" ht="11.25">
      <c r="C145" s="189"/>
      <c r="D145" s="189"/>
    </row>
    <row r="146" spans="3:4" ht="11.25">
      <c r="C146" s="189"/>
      <c r="D146" s="189"/>
    </row>
    <row r="147" spans="3:4" ht="11.25">
      <c r="C147" s="189"/>
      <c r="D147" s="189"/>
    </row>
    <row r="148" spans="3:4" ht="11.25">
      <c r="C148" s="189"/>
      <c r="D148" s="189"/>
    </row>
    <row r="149" spans="3:4" ht="11.25">
      <c r="C149" s="189"/>
      <c r="D149" s="189"/>
    </row>
    <row r="150" spans="3:4" ht="11.25">
      <c r="C150" s="189"/>
      <c r="D150" s="189"/>
    </row>
    <row r="151" spans="3:4" ht="11.25">
      <c r="C151" s="189"/>
      <c r="D151" s="189"/>
    </row>
    <row r="152" spans="3:4" ht="11.25">
      <c r="C152" s="189"/>
      <c r="D152" s="189"/>
    </row>
    <row r="153" spans="3:4" ht="11.25">
      <c r="C153" s="189"/>
      <c r="D153" s="189"/>
    </row>
    <row r="154" spans="3:4" ht="11.25">
      <c r="C154" s="189"/>
      <c r="D154" s="189"/>
    </row>
    <row r="155" spans="3:4" ht="11.25">
      <c r="C155" s="189"/>
      <c r="D155" s="189"/>
    </row>
    <row r="156" spans="3:4" ht="11.25">
      <c r="C156" s="189"/>
      <c r="D156" s="189"/>
    </row>
    <row r="157" spans="3:4" ht="11.25">
      <c r="C157" s="189"/>
      <c r="D157" s="189"/>
    </row>
    <row r="158" spans="3:4" ht="11.25">
      <c r="C158" s="189"/>
      <c r="D158" s="189"/>
    </row>
    <row r="159" spans="3:4" ht="11.25">
      <c r="C159" s="189"/>
      <c r="D159" s="189"/>
    </row>
    <row r="160" spans="3:4" ht="11.25">
      <c r="C160" s="189"/>
      <c r="D160" s="189"/>
    </row>
    <row r="161" spans="3:4" ht="11.25">
      <c r="C161" s="189"/>
      <c r="D161" s="189"/>
    </row>
    <row r="162" spans="3:4" ht="11.25">
      <c r="C162" s="189"/>
      <c r="D162" s="189"/>
    </row>
    <row r="163" spans="3:4" ht="11.25">
      <c r="C163" s="189"/>
      <c r="D163" s="189"/>
    </row>
  </sheetData>
  <sheetProtection selectLockedCells="1" selectUnlockedCells="1"/>
  <mergeCells count="16">
    <mergeCell ref="M1:O1"/>
    <mergeCell ref="F2:H4"/>
    <mergeCell ref="A6:E6"/>
    <mergeCell ref="L6:P6"/>
    <mergeCell ref="A7:D7"/>
    <mergeCell ref="A9:A10"/>
    <mergeCell ref="B9:E9"/>
    <mergeCell ref="F9:G9"/>
    <mergeCell ref="P9:P10"/>
    <mergeCell ref="E22:F22"/>
    <mergeCell ref="I22:J22"/>
    <mergeCell ref="I24:J24"/>
    <mergeCell ref="H9:H10"/>
    <mergeCell ref="I9:L9"/>
    <mergeCell ref="M9:N9"/>
    <mergeCell ref="O9:O1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15:D20 F15:G20 I15:K20 M15:N20 N21 B28:D34 F28:G34 I28:K34 M28:N34">
      <formula1>0</formula1>
      <formula2>9999999999999990</formula2>
    </dataValidation>
  </dataValidations>
  <printOptions/>
  <pageMargins left="0.3298611111111111" right="0.25" top="0.5097222222222222" bottom="0.65" header="0.5118055555555555" footer="0.20972222222222223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N85"/>
  <sheetViews>
    <sheetView zoomScale="85" zoomScaleNormal="85" zoomScalePageLayoutView="0" workbookViewId="0" topLeftCell="A28">
      <selection activeCell="A58" sqref="A58"/>
    </sheetView>
  </sheetViews>
  <sheetFormatPr defaultColWidth="9.140625" defaultRowHeight="12.75"/>
  <cols>
    <col min="1" max="1" width="39.140625" style="21" customWidth="1"/>
    <col min="2" max="2" width="12.8515625" style="21" customWidth="1"/>
    <col min="3" max="4" width="12.140625" style="21" customWidth="1"/>
    <col min="5" max="5" width="13.7109375" style="21" customWidth="1"/>
    <col min="6" max="16384" width="9.140625" style="18" customWidth="1"/>
  </cols>
  <sheetData>
    <row r="1" spans="1:14" s="192" customFormat="1" ht="18.75" customHeight="1">
      <c r="A1" s="90"/>
      <c r="B1" s="90"/>
      <c r="C1" s="90"/>
      <c r="D1" s="90"/>
      <c r="E1" s="190" t="s">
        <v>220</v>
      </c>
      <c r="F1" s="191"/>
      <c r="G1" s="191"/>
      <c r="H1" s="191"/>
      <c r="I1" s="191"/>
      <c r="J1" s="191"/>
      <c r="K1" s="191"/>
      <c r="L1" s="191"/>
      <c r="M1" s="191"/>
      <c r="N1" s="191"/>
    </row>
    <row r="2" spans="2:5" ht="15" customHeight="1">
      <c r="B2" s="193"/>
      <c r="C2" s="457" t="s">
        <v>221</v>
      </c>
      <c r="D2" s="457"/>
      <c r="E2" s="22"/>
    </row>
    <row r="3" spans="2:5" ht="15" customHeight="1">
      <c r="B3" s="457" t="s">
        <v>222</v>
      </c>
      <c r="C3" s="457"/>
      <c r="D3" s="457"/>
      <c r="E3" s="457"/>
    </row>
    <row r="4" spans="1:5" ht="15" customHeight="1">
      <c r="A4" s="22"/>
      <c r="B4" s="457"/>
      <c r="C4" s="457"/>
      <c r="D4" s="457"/>
      <c r="E4" s="22"/>
    </row>
    <row r="5" spans="1:5" ht="15" customHeight="1">
      <c r="A5" s="194" t="str">
        <f>'справка № 2-КИС-ОД'!A3:B3</f>
        <v>Наименование на КИС: ДФ Статус Нови Акции</v>
      </c>
      <c r="B5" s="194"/>
      <c r="C5" s="194"/>
      <c r="D5" s="479" t="s">
        <v>157</v>
      </c>
      <c r="E5" s="479"/>
    </row>
    <row r="6" ht="15">
      <c r="A6" s="194" t="str">
        <f>'справка № 2-КИС-ОД'!A4:B4</f>
        <v>Отчетен период 31/12/2011 г. </v>
      </c>
    </row>
    <row r="7" spans="2:5" ht="15">
      <c r="B7" s="195" t="s">
        <v>223</v>
      </c>
      <c r="E7" s="196" t="s">
        <v>4</v>
      </c>
    </row>
    <row r="8" spans="1:2" ht="13.5" customHeight="1">
      <c r="A8" s="197" t="s">
        <v>224</v>
      </c>
      <c r="B8" s="124"/>
    </row>
    <row r="9" spans="1:5" ht="13.5" customHeight="1">
      <c r="A9" s="458" t="s">
        <v>225</v>
      </c>
      <c r="B9" s="458" t="s">
        <v>226</v>
      </c>
      <c r="C9" s="459" t="s">
        <v>227</v>
      </c>
      <c r="D9" s="459"/>
      <c r="E9" s="459"/>
    </row>
    <row r="10" spans="1:5" ht="28.5">
      <c r="A10" s="458"/>
      <c r="B10" s="458"/>
      <c r="C10" s="35" t="s">
        <v>228</v>
      </c>
      <c r="D10" s="35" t="s">
        <v>229</v>
      </c>
      <c r="E10" s="198" t="s">
        <v>230</v>
      </c>
    </row>
    <row r="11" spans="1:5" s="200" customFormat="1" ht="19.5" customHeight="1">
      <c r="A11" s="199" t="s">
        <v>11</v>
      </c>
      <c r="B11" s="198">
        <v>1</v>
      </c>
      <c r="C11" s="198">
        <v>2</v>
      </c>
      <c r="D11" s="198">
        <v>3</v>
      </c>
      <c r="E11" s="199">
        <v>4</v>
      </c>
    </row>
    <row r="12" spans="1:5" ht="19.5" customHeight="1">
      <c r="A12" s="201" t="s">
        <v>231</v>
      </c>
      <c r="B12" s="202" t="s">
        <v>223</v>
      </c>
      <c r="C12" s="202" t="s">
        <v>223</v>
      </c>
      <c r="D12" s="202" t="s">
        <v>223</v>
      </c>
      <c r="E12" s="36"/>
    </row>
    <row r="13" spans="1:5" ht="19.5" customHeight="1">
      <c r="A13" s="202" t="s">
        <v>232</v>
      </c>
      <c r="B13" s="202"/>
      <c r="C13" s="202"/>
      <c r="D13" s="202"/>
      <c r="E13" s="36"/>
    </row>
    <row r="14" spans="1:5" ht="19.5" customHeight="1">
      <c r="A14" s="202" t="s">
        <v>233</v>
      </c>
      <c r="B14" s="202" t="s">
        <v>223</v>
      </c>
      <c r="C14" s="202" t="s">
        <v>223</v>
      </c>
      <c r="D14" s="202" t="s">
        <v>223</v>
      </c>
      <c r="E14" s="36"/>
    </row>
    <row r="15" spans="1:5" ht="19.5" customHeight="1">
      <c r="A15" s="202" t="s">
        <v>234</v>
      </c>
      <c r="B15" s="203">
        <f>'справка № 1-КИС-БАЛАНС'!B39</f>
        <v>1323</v>
      </c>
      <c r="C15" s="202" t="s">
        <v>223</v>
      </c>
      <c r="D15" s="202" t="s">
        <v>223</v>
      </c>
      <c r="E15" s="36"/>
    </row>
    <row r="16" spans="1:5" ht="19.5" customHeight="1">
      <c r="A16" s="202" t="s">
        <v>235</v>
      </c>
      <c r="B16" s="203">
        <f>B17</f>
        <v>482</v>
      </c>
      <c r="C16" s="202"/>
      <c r="D16" s="202"/>
      <c r="E16" s="36"/>
    </row>
    <row r="17" spans="1:5" ht="19.5" customHeight="1">
      <c r="A17" s="202" t="s">
        <v>236</v>
      </c>
      <c r="B17" s="203">
        <f>'справка № 1-КИС-БАЛАНС'!B36</f>
        <v>482</v>
      </c>
      <c r="C17" s="202" t="s">
        <v>223</v>
      </c>
      <c r="D17" s="202" t="s">
        <v>223</v>
      </c>
      <c r="E17" s="36"/>
    </row>
    <row r="18" spans="1:5" ht="19.5" customHeight="1">
      <c r="A18" s="202" t="s">
        <v>237</v>
      </c>
      <c r="B18" s="202" t="s">
        <v>223</v>
      </c>
      <c r="C18" s="202" t="s">
        <v>223</v>
      </c>
      <c r="D18" s="202" t="s">
        <v>223</v>
      </c>
      <c r="E18" s="36"/>
    </row>
    <row r="19" spans="1:5" ht="19.5" customHeight="1">
      <c r="A19" s="202" t="s">
        <v>238</v>
      </c>
      <c r="B19" s="202" t="s">
        <v>223</v>
      </c>
      <c r="C19" s="202" t="s">
        <v>223</v>
      </c>
      <c r="D19" s="202" t="s">
        <v>223</v>
      </c>
      <c r="E19" s="36"/>
    </row>
    <row r="20" spans="1:5" ht="19.5" customHeight="1">
      <c r="A20" s="202" t="s">
        <v>239</v>
      </c>
      <c r="B20" s="202"/>
      <c r="C20" s="202"/>
      <c r="D20" s="202"/>
      <c r="E20" s="36"/>
    </row>
    <row r="21" spans="1:5" ht="19.5" customHeight="1">
      <c r="A21" s="202" t="s">
        <v>240</v>
      </c>
      <c r="B21" s="203">
        <f>'справка № 1-КИС-БАЛАНС'!B38</f>
        <v>0</v>
      </c>
      <c r="C21" s="202"/>
      <c r="D21" s="202"/>
      <c r="E21" s="36"/>
    </row>
    <row r="22" spans="1:5" ht="19.5" customHeight="1">
      <c r="A22" s="202" t="s">
        <v>48</v>
      </c>
      <c r="B22" s="202"/>
      <c r="C22" s="202"/>
      <c r="D22" s="202"/>
      <c r="E22" s="36"/>
    </row>
    <row r="23" spans="1:5" ht="19.5" customHeight="1">
      <c r="A23" s="202" t="s">
        <v>241</v>
      </c>
      <c r="B23" s="202"/>
      <c r="C23" s="202"/>
      <c r="D23" s="202"/>
      <c r="E23" s="36"/>
    </row>
    <row r="24" spans="1:5" ht="19.5" customHeight="1">
      <c r="A24" s="201" t="s">
        <v>242</v>
      </c>
      <c r="B24" s="203">
        <f>B21+B15+B16</f>
        <v>1805</v>
      </c>
      <c r="C24" s="202" t="s">
        <v>223</v>
      </c>
      <c r="D24" s="202" t="s">
        <v>223</v>
      </c>
      <c r="E24" s="36"/>
    </row>
    <row r="25" spans="1:5" ht="19.5" customHeight="1">
      <c r="A25" s="197"/>
      <c r="B25" s="478"/>
      <c r="C25" s="195"/>
      <c r="D25" s="195"/>
      <c r="E25" s="124"/>
    </row>
    <row r="26" spans="1:5" ht="19.5" customHeight="1">
      <c r="A26" s="197"/>
      <c r="B26" s="478"/>
      <c r="C26" s="195"/>
      <c r="D26" s="195"/>
      <c r="E26" s="124"/>
    </row>
    <row r="27" spans="1:5" ht="19.5" customHeight="1">
      <c r="A27" s="124"/>
      <c r="B27" s="195" t="s">
        <v>223</v>
      </c>
      <c r="C27" s="195" t="s">
        <v>223</v>
      </c>
      <c r="D27" s="195" t="s">
        <v>223</v>
      </c>
      <c r="E27" s="124"/>
    </row>
    <row r="28" spans="1:5" ht="19.5" customHeight="1">
      <c r="A28" s="124"/>
      <c r="B28" s="195"/>
      <c r="C28" s="195"/>
      <c r="D28" s="195"/>
      <c r="E28" s="124"/>
    </row>
    <row r="29" ht="23.25" customHeight="1">
      <c r="A29" s="197" t="s">
        <v>243</v>
      </c>
    </row>
    <row r="30" spans="1:5" ht="44.25" customHeight="1">
      <c r="A30" s="69" t="s">
        <v>225</v>
      </c>
      <c r="B30" s="69" t="s">
        <v>244</v>
      </c>
      <c r="C30" s="458" t="s">
        <v>245</v>
      </c>
      <c r="D30" s="458"/>
      <c r="E30" s="458"/>
    </row>
    <row r="31" spans="1:5" ht="30.75" customHeight="1">
      <c r="A31" s="69"/>
      <c r="B31" s="69"/>
      <c r="C31" s="69" t="s">
        <v>228</v>
      </c>
      <c r="D31" s="69" t="s">
        <v>246</v>
      </c>
      <c r="E31" s="69" t="s">
        <v>247</v>
      </c>
    </row>
    <row r="32" spans="1:5" ht="19.5" customHeight="1">
      <c r="A32" s="198" t="s">
        <v>11</v>
      </c>
      <c r="B32" s="198">
        <v>1</v>
      </c>
      <c r="C32" s="198">
        <v>2</v>
      </c>
      <c r="D32" s="198">
        <v>3</v>
      </c>
      <c r="E32" s="198">
        <v>4</v>
      </c>
    </row>
    <row r="33" spans="1:5" ht="19.5" customHeight="1">
      <c r="A33" s="201" t="s">
        <v>248</v>
      </c>
      <c r="B33" s="201" t="s">
        <v>223</v>
      </c>
      <c r="C33" s="201" t="s">
        <v>223</v>
      </c>
      <c r="D33" s="201" t="s">
        <v>223</v>
      </c>
      <c r="E33" s="201" t="s">
        <v>223</v>
      </c>
    </row>
    <row r="34" spans="1:5" ht="19.5" customHeight="1">
      <c r="A34" s="204" t="s">
        <v>249</v>
      </c>
      <c r="B34" s="202"/>
      <c r="C34" s="202"/>
      <c r="D34" s="202"/>
      <c r="E34" s="202"/>
    </row>
    <row r="35" spans="1:5" ht="19.5" customHeight="1">
      <c r="A35" s="202" t="s">
        <v>250</v>
      </c>
      <c r="B35" s="205">
        <f>B36+B37</f>
        <v>10806</v>
      </c>
      <c r="C35" s="202" t="s">
        <v>223</v>
      </c>
      <c r="D35" s="202" t="s">
        <v>223</v>
      </c>
      <c r="E35" s="202" t="s">
        <v>223</v>
      </c>
    </row>
    <row r="36" spans="1:5" ht="19.5" customHeight="1">
      <c r="A36" s="204" t="s">
        <v>251</v>
      </c>
      <c r="B36" s="205">
        <f>'справка № 1-КИС-БАЛАНС'!E26</f>
        <v>1033</v>
      </c>
      <c r="C36" s="202" t="s">
        <v>223</v>
      </c>
      <c r="D36" s="202" t="s">
        <v>223</v>
      </c>
      <c r="E36" s="202" t="s">
        <v>223</v>
      </c>
    </row>
    <row r="37" spans="1:5" ht="19.5" customHeight="1">
      <c r="A37" s="204" t="s">
        <v>252</v>
      </c>
      <c r="B37" s="205">
        <f>'справка № 1-КИС-БАЛАНС'!E27</f>
        <v>9773</v>
      </c>
      <c r="C37" s="202"/>
      <c r="D37" s="202"/>
      <c r="E37" s="202"/>
    </row>
    <row r="38" spans="1:5" ht="19.5" customHeight="1">
      <c r="A38" s="204" t="s">
        <v>253</v>
      </c>
      <c r="B38" s="202"/>
      <c r="C38" s="202"/>
      <c r="D38" s="202"/>
      <c r="E38" s="202"/>
    </row>
    <row r="39" spans="1:5" ht="19.5" customHeight="1">
      <c r="A39" s="202" t="s">
        <v>51</v>
      </c>
      <c r="B39" s="203">
        <f>'справка № 1-КИС-БАЛАНС'!E29</f>
        <v>0</v>
      </c>
      <c r="C39" s="202"/>
      <c r="D39" s="202"/>
      <c r="E39" s="202"/>
    </row>
    <row r="40" spans="1:5" ht="19.5" customHeight="1">
      <c r="A40" s="202" t="s">
        <v>53</v>
      </c>
      <c r="B40" s="202"/>
      <c r="C40" s="202"/>
      <c r="D40" s="202"/>
      <c r="E40" s="202"/>
    </row>
    <row r="41" spans="1:5" ht="19.5" customHeight="1">
      <c r="A41" s="202" t="s">
        <v>254</v>
      </c>
      <c r="B41" s="202" t="s">
        <v>223</v>
      </c>
      <c r="C41" s="202" t="s">
        <v>223</v>
      </c>
      <c r="D41" s="202" t="s">
        <v>223</v>
      </c>
      <c r="E41" s="202" t="s">
        <v>223</v>
      </c>
    </row>
    <row r="42" spans="1:5" ht="19.5" customHeight="1">
      <c r="A42" s="202" t="s">
        <v>57</v>
      </c>
      <c r="B42" s="202" t="s">
        <v>223</v>
      </c>
      <c r="C42" s="202" t="s">
        <v>223</v>
      </c>
      <c r="D42" s="202" t="s">
        <v>223</v>
      </c>
      <c r="E42" s="202" t="s">
        <v>223</v>
      </c>
    </row>
    <row r="43" spans="1:5" ht="19.5" customHeight="1">
      <c r="A43" s="202" t="s">
        <v>255</v>
      </c>
      <c r="B43" s="202" t="s">
        <v>223</v>
      </c>
      <c r="C43" s="202" t="s">
        <v>223</v>
      </c>
      <c r="D43" s="202" t="s">
        <v>223</v>
      </c>
      <c r="E43" s="202" t="s">
        <v>223</v>
      </c>
    </row>
    <row r="44" spans="1:5" ht="19.5" customHeight="1">
      <c r="A44" s="202" t="s">
        <v>256</v>
      </c>
      <c r="B44" s="205">
        <f>'справка № 1-КИС-БАЛАНС'!E25-'справка № 6-КИС'!B35</f>
        <v>0</v>
      </c>
      <c r="C44" s="202" t="s">
        <v>223</v>
      </c>
      <c r="D44" s="202" t="s">
        <v>223</v>
      </c>
      <c r="E44" s="202" t="s">
        <v>223</v>
      </c>
    </row>
    <row r="45" spans="1:5" ht="19.5" customHeight="1">
      <c r="A45" s="202" t="s">
        <v>257</v>
      </c>
      <c r="B45" s="202" t="s">
        <v>223</v>
      </c>
      <c r="C45" s="202" t="s">
        <v>223</v>
      </c>
      <c r="D45" s="202" t="s">
        <v>223</v>
      </c>
      <c r="E45" s="202" t="s">
        <v>223</v>
      </c>
    </row>
    <row r="46" spans="1:5" s="70" customFormat="1" ht="19.5" customHeight="1">
      <c r="A46" s="202" t="s">
        <v>258</v>
      </c>
      <c r="B46" s="202" t="s">
        <v>223</v>
      </c>
      <c r="C46" s="202" t="s">
        <v>223</v>
      </c>
      <c r="D46" s="202" t="s">
        <v>223</v>
      </c>
      <c r="E46" s="202" t="s">
        <v>223</v>
      </c>
    </row>
    <row r="47" spans="1:5" s="19" customFormat="1" ht="19.5" customHeight="1">
      <c r="A47" s="201" t="s">
        <v>259</v>
      </c>
      <c r="B47" s="205">
        <f>B34+B35+B39+B44+B48</f>
        <v>10806</v>
      </c>
      <c r="C47" s="202" t="s">
        <v>223</v>
      </c>
      <c r="D47" s="202" t="s">
        <v>223</v>
      </c>
      <c r="E47" s="202" t="s">
        <v>223</v>
      </c>
    </row>
    <row r="48" spans="1:6" ht="15">
      <c r="A48" s="30"/>
      <c r="B48" s="195"/>
      <c r="C48" s="195"/>
      <c r="D48" s="195"/>
      <c r="E48" s="195"/>
      <c r="F48" s="30"/>
    </row>
    <row r="49" spans="1:6" ht="15">
      <c r="A49" s="30"/>
      <c r="B49" s="195"/>
      <c r="C49" s="195"/>
      <c r="D49" s="195"/>
      <c r="E49" s="195"/>
      <c r="F49" s="30"/>
    </row>
    <row r="50" spans="1:6" ht="15">
      <c r="A50" s="21" t="str">
        <f>'справка № 4-КИС-ОСК'!A38</f>
        <v>Дата  22/02/2012 г. </v>
      </c>
      <c r="B50" s="454" t="s">
        <v>260</v>
      </c>
      <c r="C50" s="454"/>
      <c r="D50" s="454" t="s">
        <v>193</v>
      </c>
      <c r="E50" s="454"/>
      <c r="F50" s="30"/>
    </row>
    <row r="51" spans="2:6" ht="15">
      <c r="B51" s="22" t="str">
        <f>'справка № 5-КИС'!E22</f>
        <v>Димитър Моллов</v>
      </c>
      <c r="C51" s="22"/>
      <c r="D51" s="480" t="str">
        <f>'справка № 5-КИС'!I22</f>
        <v>Мария Д. Сивкова</v>
      </c>
      <c r="E51" s="480"/>
      <c r="F51" s="30"/>
    </row>
    <row r="52" spans="2:6" ht="15">
      <c r="B52" s="103"/>
      <c r="C52" s="103"/>
      <c r="D52" s="206"/>
      <c r="E52" s="206"/>
      <c r="F52" s="30"/>
    </row>
    <row r="53" spans="2:6" ht="15">
      <c r="B53" s="103"/>
      <c r="C53" s="103"/>
      <c r="D53" s="206"/>
      <c r="E53" s="206"/>
      <c r="F53" s="30"/>
    </row>
    <row r="54" spans="1:6" ht="31.5" customHeight="1">
      <c r="A54" s="456" t="s">
        <v>261</v>
      </c>
      <c r="B54" s="456"/>
      <c r="C54" s="456"/>
      <c r="D54" s="456"/>
      <c r="E54" s="207"/>
      <c r="F54" s="207"/>
    </row>
    <row r="55" spans="1:6" ht="15">
      <c r="A55" s="30"/>
      <c r="B55" s="195"/>
      <c r="C55" s="195"/>
      <c r="D55" s="195"/>
      <c r="E55" s="195"/>
      <c r="F55" s="30"/>
    </row>
    <row r="56" spans="1:6" ht="15">
      <c r="A56" s="30"/>
      <c r="B56" s="195" t="s">
        <v>223</v>
      </c>
      <c r="C56" s="195" t="s">
        <v>223</v>
      </c>
      <c r="D56" s="195" t="s">
        <v>223</v>
      </c>
      <c r="E56" s="195" t="s">
        <v>223</v>
      </c>
      <c r="F56" s="30"/>
    </row>
    <row r="57" spans="1:6" ht="15">
      <c r="A57" s="30"/>
      <c r="B57" s="195" t="s">
        <v>223</v>
      </c>
      <c r="C57" s="195" t="s">
        <v>223</v>
      </c>
      <c r="D57" s="195" t="s">
        <v>223</v>
      </c>
      <c r="E57" s="195" t="s">
        <v>223</v>
      </c>
      <c r="F57" s="30"/>
    </row>
    <row r="58" spans="1:6" ht="15">
      <c r="A58" s="30"/>
      <c r="B58" s="208"/>
      <c r="C58" s="195" t="s">
        <v>223</v>
      </c>
      <c r="D58" s="195" t="s">
        <v>223</v>
      </c>
      <c r="E58" s="195" t="s">
        <v>223</v>
      </c>
      <c r="F58" s="30"/>
    </row>
    <row r="59" spans="1:5" ht="27" customHeight="1">
      <c r="A59" s="18"/>
      <c r="B59" s="18"/>
      <c r="C59" s="18"/>
      <c r="D59" s="18"/>
      <c r="E59" s="18"/>
    </row>
    <row r="60" spans="1:5" ht="12.75">
      <c r="A60" s="18"/>
      <c r="B60" s="18"/>
      <c r="C60" s="18"/>
      <c r="D60" s="18"/>
      <c r="E60" s="18"/>
    </row>
    <row r="61" spans="1:6" ht="15">
      <c r="A61" s="209"/>
      <c r="B61" s="210"/>
      <c r="C61" s="210"/>
      <c r="D61" s="210"/>
      <c r="E61" s="210"/>
      <c r="F61" s="191"/>
    </row>
    <row r="62" spans="1:6" ht="15">
      <c r="A62" s="209"/>
      <c r="B62" s="210"/>
      <c r="C62" s="210"/>
      <c r="D62" s="210"/>
      <c r="E62" s="210"/>
      <c r="F62" s="191"/>
    </row>
    <row r="63" spans="1:6" ht="16.5" customHeight="1">
      <c r="A63" s="209"/>
      <c r="B63" s="210"/>
      <c r="C63" s="210"/>
      <c r="D63" s="210"/>
      <c r="E63" s="210"/>
      <c r="F63" s="191"/>
    </row>
    <row r="64" spans="1:6" ht="22.5" customHeight="1">
      <c r="A64" s="209"/>
      <c r="B64" s="210"/>
      <c r="C64" s="210"/>
      <c r="D64" s="210"/>
      <c r="E64" s="210"/>
      <c r="F64" s="191"/>
    </row>
    <row r="65" spans="1:6" ht="15">
      <c r="A65" s="209"/>
      <c r="B65" s="210"/>
      <c r="C65" s="210"/>
      <c r="D65" s="210"/>
      <c r="E65" s="210"/>
      <c r="F65" s="191"/>
    </row>
    <row r="66" spans="1:6" s="19" customFormat="1" ht="15">
      <c r="A66" s="209"/>
      <c r="B66" s="210"/>
      <c r="C66" s="210"/>
      <c r="D66" s="210"/>
      <c r="E66" s="210"/>
      <c r="F66" s="211"/>
    </row>
    <row r="67" spans="1:6" ht="15">
      <c r="A67" s="209"/>
      <c r="B67" s="210"/>
      <c r="C67" s="210"/>
      <c r="D67" s="210"/>
      <c r="E67" s="210"/>
      <c r="F67" s="191"/>
    </row>
    <row r="68" spans="1:6" ht="15">
      <c r="A68" s="210"/>
      <c r="B68" s="210"/>
      <c r="C68" s="210"/>
      <c r="D68" s="210"/>
      <c r="E68" s="210"/>
      <c r="F68" s="191"/>
    </row>
    <row r="69" spans="1:6" ht="15">
      <c r="A69" s="209"/>
      <c r="B69" s="210"/>
      <c r="C69" s="210"/>
      <c r="D69" s="210"/>
      <c r="E69" s="210"/>
      <c r="F69" s="191"/>
    </row>
    <row r="70" spans="1:6" ht="15">
      <c r="A70" s="210"/>
      <c r="B70" s="210"/>
      <c r="C70" s="210"/>
      <c r="D70" s="210"/>
      <c r="E70" s="210"/>
      <c r="F70" s="191"/>
    </row>
    <row r="71" spans="1:6" ht="15">
      <c r="A71" s="212"/>
      <c r="B71" s="213"/>
      <c r="C71" s="210"/>
      <c r="D71" s="210"/>
      <c r="E71" s="210"/>
      <c r="F71" s="191"/>
    </row>
    <row r="72" spans="1:6" ht="15" customHeight="1">
      <c r="A72" s="214"/>
      <c r="B72" s="452"/>
      <c r="C72" s="452"/>
      <c r="D72" s="452"/>
      <c r="E72" s="452"/>
      <c r="F72" s="191"/>
    </row>
    <row r="73" spans="1:6" ht="26.25" customHeight="1">
      <c r="A73" s="453"/>
      <c r="B73" s="453"/>
      <c r="C73" s="453"/>
      <c r="D73" s="453"/>
      <c r="E73" s="453"/>
      <c r="F73" s="191"/>
    </row>
    <row r="74" spans="1:6" ht="13.5" customHeight="1">
      <c r="A74" s="214"/>
      <c r="B74" s="214"/>
      <c r="C74" s="214"/>
      <c r="D74" s="214"/>
      <c r="E74" s="214"/>
      <c r="F74" s="191"/>
    </row>
    <row r="75" ht="15">
      <c r="A75" s="195"/>
    </row>
    <row r="76" ht="15">
      <c r="A76" s="195"/>
    </row>
    <row r="77" ht="15">
      <c r="A77" s="195"/>
    </row>
    <row r="78" spans="1:5" ht="13.5" customHeight="1">
      <c r="A78" s="215"/>
      <c r="B78" s="215"/>
      <c r="C78" s="216"/>
      <c r="D78" s="216"/>
      <c r="E78" s="217"/>
    </row>
    <row r="79" spans="1:5" s="219" customFormat="1" ht="35.25" customHeight="1">
      <c r="A79" s="218"/>
      <c r="B79" s="218"/>
      <c r="C79" s="218"/>
      <c r="D79" s="218"/>
      <c r="E79" s="218"/>
    </row>
    <row r="80" spans="1:5" s="70" customFormat="1" ht="14.25">
      <c r="A80" s="217"/>
      <c r="B80" s="217"/>
      <c r="C80" s="217"/>
      <c r="D80" s="217"/>
      <c r="E80" s="217"/>
    </row>
    <row r="81" spans="1:5" ht="15">
      <c r="A81" s="220"/>
      <c r="B81" s="220"/>
      <c r="C81" s="220"/>
      <c r="D81" s="220"/>
      <c r="E81" s="220"/>
    </row>
    <row r="82" spans="1:5" ht="15">
      <c r="A82" s="220"/>
      <c r="B82" s="220"/>
      <c r="C82" s="220"/>
      <c r="D82" s="220"/>
      <c r="E82" s="220"/>
    </row>
    <row r="83" spans="1:5" ht="15">
      <c r="A83" s="220"/>
      <c r="B83" s="220"/>
      <c r="C83" s="220"/>
      <c r="D83" s="220"/>
      <c r="E83" s="220"/>
    </row>
    <row r="84" spans="1:5" ht="15">
      <c r="A84" s="215"/>
      <c r="B84" s="220"/>
      <c r="C84" s="220"/>
      <c r="D84" s="220"/>
      <c r="E84" s="220"/>
    </row>
    <row r="85" spans="1:5" ht="27" customHeight="1">
      <c r="A85" s="124"/>
      <c r="B85" s="124"/>
      <c r="C85" s="124"/>
      <c r="D85" s="124"/>
      <c r="E85" s="124"/>
    </row>
  </sheetData>
  <sheetProtection selectLockedCells="1" selectUnlockedCells="1"/>
  <mergeCells count="14">
    <mergeCell ref="C30:E30"/>
    <mergeCell ref="D51:E51"/>
    <mergeCell ref="C2:D2"/>
    <mergeCell ref="B3:E3"/>
    <mergeCell ref="B4:D4"/>
    <mergeCell ref="A9:A10"/>
    <mergeCell ref="B9:B10"/>
    <mergeCell ref="C9:E9"/>
    <mergeCell ref="B72:C72"/>
    <mergeCell ref="D72:E72"/>
    <mergeCell ref="A73:E73"/>
    <mergeCell ref="B50:C50"/>
    <mergeCell ref="D50:E50"/>
    <mergeCell ref="A54:D54"/>
  </mergeCells>
  <printOptions/>
  <pageMargins left="0.7479166666666667" right="0.7479166666666667" top="0.25972222222222224" bottom="0.6298611111111111" header="0.5118055555555555" footer="0.5"/>
  <pageSetup horizontalDpi="300" verticalDpi="300" orientation="landscape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>
    <tabColor indexed="55"/>
  </sheetPr>
  <dimension ref="A1:T156"/>
  <sheetViews>
    <sheetView zoomScalePageLayoutView="0" workbookViewId="0" topLeftCell="A78">
      <selection activeCell="P100" sqref="P100"/>
    </sheetView>
  </sheetViews>
  <sheetFormatPr defaultColWidth="33.00390625" defaultRowHeight="12.75"/>
  <cols>
    <col min="1" max="1" width="23.8515625" style="221" customWidth="1"/>
    <col min="2" max="2" width="14.140625" style="221" customWidth="1"/>
    <col min="3" max="3" width="7.00390625" style="221" customWidth="1"/>
    <col min="4" max="4" width="8.140625" style="221" customWidth="1"/>
    <col min="5" max="5" width="16.421875" style="221" customWidth="1"/>
    <col min="6" max="6" width="7.7109375" style="221" customWidth="1"/>
    <col min="7" max="7" width="5.00390625" style="221" customWidth="1"/>
    <col min="8" max="8" width="5.57421875" style="221" customWidth="1"/>
    <col min="9" max="9" width="6.8515625" style="221" customWidth="1"/>
    <col min="10" max="10" width="5.421875" style="221" customWidth="1"/>
    <col min="11" max="11" width="4.00390625" style="221" customWidth="1"/>
    <col min="12" max="12" width="6.140625" style="221" customWidth="1"/>
    <col min="13" max="13" width="5.28125" style="221" customWidth="1"/>
    <col min="14" max="14" width="6.140625" style="221" customWidth="1"/>
    <col min="15" max="15" width="10.57421875" style="221" customWidth="1"/>
    <col min="16" max="16" width="8.57421875" style="221" customWidth="1"/>
    <col min="17" max="17" width="8.7109375" style="221" customWidth="1"/>
    <col min="18" max="18" width="7.421875" style="221" customWidth="1"/>
    <col min="19" max="16384" width="33.00390625" style="221" customWidth="1"/>
  </cols>
  <sheetData>
    <row r="1" spans="3:18" ht="24.75" customHeight="1">
      <c r="C1" s="222"/>
      <c r="D1" s="222"/>
      <c r="E1" s="222"/>
      <c r="F1" s="222"/>
      <c r="G1" s="222"/>
      <c r="H1" s="222"/>
      <c r="I1" s="223" t="s">
        <v>262</v>
      </c>
      <c r="J1" s="222"/>
      <c r="K1" s="223"/>
      <c r="L1" s="471"/>
      <c r="M1" s="471"/>
      <c r="N1" s="471"/>
      <c r="O1" s="471"/>
      <c r="P1" s="471"/>
      <c r="Q1" s="471"/>
      <c r="R1" s="222"/>
    </row>
    <row r="2" spans="1:16" s="222" customFormat="1" ht="11.25">
      <c r="A2" s="224"/>
      <c r="B2" s="224"/>
      <c r="C2" s="224"/>
      <c r="D2" s="224"/>
      <c r="E2" s="225"/>
      <c r="F2" s="226"/>
      <c r="G2" s="225" t="s">
        <v>221</v>
      </c>
      <c r="H2" s="226"/>
      <c r="I2" s="226"/>
      <c r="J2" s="226"/>
      <c r="K2" s="226"/>
      <c r="L2" s="224"/>
      <c r="M2" s="224"/>
      <c r="N2" s="224"/>
      <c r="O2" s="224"/>
      <c r="P2" s="224"/>
    </row>
    <row r="3" spans="1:17" s="222" customFormat="1" ht="11.25">
      <c r="A3" s="227"/>
      <c r="B3" s="227"/>
      <c r="C3" s="227"/>
      <c r="D3" s="227"/>
      <c r="E3" s="228"/>
      <c r="F3" s="229" t="s">
        <v>263</v>
      </c>
      <c r="G3" s="230"/>
      <c r="H3" s="230"/>
      <c r="I3" s="228"/>
      <c r="J3" s="228"/>
      <c r="K3" s="224"/>
      <c r="L3" s="224"/>
      <c r="M3" s="224"/>
      <c r="N3" s="224"/>
      <c r="O3" s="224"/>
      <c r="P3" s="224"/>
      <c r="Q3" s="224"/>
    </row>
    <row r="4" spans="1:17" s="222" customFormat="1" ht="11.25">
      <c r="A4" s="224"/>
      <c r="B4" s="224"/>
      <c r="C4" s="224"/>
      <c r="D4" s="224"/>
      <c r="E4" s="224"/>
      <c r="F4" s="224"/>
      <c r="G4" s="224"/>
      <c r="H4" s="224"/>
      <c r="I4" s="224"/>
      <c r="J4" s="224"/>
      <c r="K4" s="231" t="s">
        <v>3</v>
      </c>
      <c r="L4" s="224"/>
      <c r="M4" s="224"/>
      <c r="N4" s="224"/>
      <c r="O4" s="224"/>
      <c r="P4" s="224"/>
      <c r="Q4" s="224"/>
    </row>
    <row r="5" spans="1:19" s="222" customFormat="1" ht="11.25" customHeight="1">
      <c r="A5" s="472" t="s">
        <v>400</v>
      </c>
      <c r="B5" s="472"/>
      <c r="C5" s="224"/>
      <c r="D5" s="224"/>
      <c r="E5" s="232"/>
      <c r="F5" s="233"/>
      <c r="G5" s="233"/>
      <c r="H5" s="233"/>
      <c r="I5" s="233"/>
      <c r="J5" s="233"/>
      <c r="K5" s="234"/>
      <c r="L5" s="235"/>
      <c r="M5" s="235"/>
      <c r="N5" s="235"/>
      <c r="O5" s="235"/>
      <c r="P5" s="235"/>
      <c r="Q5" s="236"/>
      <c r="R5" s="236"/>
      <c r="S5" s="236"/>
    </row>
    <row r="6" spans="1:17" s="222" customFormat="1" ht="11.25" customHeight="1">
      <c r="A6" s="472" t="s">
        <v>399</v>
      </c>
      <c r="B6" s="472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  <c r="P6" s="224"/>
      <c r="Q6" s="224"/>
    </row>
    <row r="7" spans="1:18" ht="11.25">
      <c r="A7" s="237"/>
      <c r="B7" s="238"/>
      <c r="C7" s="239"/>
      <c r="D7" s="237"/>
      <c r="E7" s="237"/>
      <c r="F7" s="237"/>
      <c r="G7" s="237"/>
      <c r="H7" s="240"/>
      <c r="I7" s="240"/>
      <c r="J7" s="240"/>
      <c r="K7" s="241" t="s">
        <v>223</v>
      </c>
      <c r="R7" s="242" t="s">
        <v>4</v>
      </c>
    </row>
    <row r="8" spans="1:18" ht="26.25" customHeight="1">
      <c r="A8" s="465" t="s">
        <v>225</v>
      </c>
      <c r="B8" s="473" t="s">
        <v>264</v>
      </c>
      <c r="C8" s="474"/>
      <c r="D8" s="474"/>
      <c r="E8" s="474"/>
      <c r="F8" s="474"/>
      <c r="G8" s="474"/>
      <c r="H8" s="475"/>
      <c r="I8" s="243"/>
      <c r="J8" s="243"/>
      <c r="K8" s="473" t="s">
        <v>265</v>
      </c>
      <c r="L8" s="474"/>
      <c r="M8" s="474"/>
      <c r="N8" s="474"/>
      <c r="O8" s="474"/>
      <c r="P8" s="475"/>
      <c r="Q8" s="465" t="s">
        <v>266</v>
      </c>
      <c r="R8" s="468" t="s">
        <v>267</v>
      </c>
    </row>
    <row r="9" spans="1:18" ht="12.75" customHeight="1">
      <c r="A9" s="466"/>
      <c r="B9" s="465" t="s">
        <v>268</v>
      </c>
      <c r="C9" s="460" t="s">
        <v>269</v>
      </c>
      <c r="D9" s="460" t="s">
        <v>270</v>
      </c>
      <c r="E9" s="460" t="s">
        <v>271</v>
      </c>
      <c r="F9" s="460" t="s">
        <v>272</v>
      </c>
      <c r="G9" s="460" t="s">
        <v>273</v>
      </c>
      <c r="H9" s="460" t="s">
        <v>274</v>
      </c>
      <c r="I9" s="460" t="s">
        <v>275</v>
      </c>
      <c r="J9" s="460" t="s">
        <v>276</v>
      </c>
      <c r="K9" s="465" t="s">
        <v>277</v>
      </c>
      <c r="L9" s="465" t="s">
        <v>278</v>
      </c>
      <c r="M9" s="465" t="s">
        <v>279</v>
      </c>
      <c r="N9" s="465" t="s">
        <v>280</v>
      </c>
      <c r="O9" s="465" t="s">
        <v>281</v>
      </c>
      <c r="P9" s="465" t="s">
        <v>282</v>
      </c>
      <c r="Q9" s="466"/>
      <c r="R9" s="469"/>
    </row>
    <row r="10" spans="1:18" ht="25.5" customHeight="1">
      <c r="A10" s="466"/>
      <c r="B10" s="466"/>
      <c r="C10" s="461"/>
      <c r="D10" s="461"/>
      <c r="E10" s="461"/>
      <c r="F10" s="461"/>
      <c r="G10" s="461"/>
      <c r="H10" s="461"/>
      <c r="I10" s="461"/>
      <c r="J10" s="461"/>
      <c r="K10" s="466"/>
      <c r="L10" s="466"/>
      <c r="M10" s="466"/>
      <c r="N10" s="466"/>
      <c r="O10" s="466"/>
      <c r="P10" s="466"/>
      <c r="Q10" s="466"/>
      <c r="R10" s="469"/>
    </row>
    <row r="11" spans="1:18" ht="8.25" customHeight="1">
      <c r="A11" s="466"/>
      <c r="B11" s="466"/>
      <c r="C11" s="461"/>
      <c r="D11" s="461"/>
      <c r="E11" s="461"/>
      <c r="F11" s="461"/>
      <c r="G11" s="461"/>
      <c r="H11" s="461"/>
      <c r="I11" s="461"/>
      <c r="J11" s="461"/>
      <c r="K11" s="466"/>
      <c r="L11" s="466"/>
      <c r="M11" s="466"/>
      <c r="N11" s="466"/>
      <c r="O11" s="466"/>
      <c r="P11" s="466"/>
      <c r="Q11" s="466"/>
      <c r="R11" s="469"/>
    </row>
    <row r="12" spans="1:18" ht="74.25" customHeight="1">
      <c r="A12" s="467"/>
      <c r="B12" s="467"/>
      <c r="C12" s="462"/>
      <c r="D12" s="462"/>
      <c r="E12" s="462"/>
      <c r="F12" s="462"/>
      <c r="G12" s="462"/>
      <c r="H12" s="462"/>
      <c r="I12" s="462"/>
      <c r="J12" s="462"/>
      <c r="K12" s="467"/>
      <c r="L12" s="467"/>
      <c r="M12" s="467"/>
      <c r="N12" s="467"/>
      <c r="O12" s="467"/>
      <c r="P12" s="467"/>
      <c r="Q12" s="467"/>
      <c r="R12" s="470"/>
    </row>
    <row r="13" spans="1:18" s="245" customFormat="1" ht="21" customHeight="1">
      <c r="A13" s="243" t="s">
        <v>11</v>
      </c>
      <c r="B13" s="243">
        <v>1</v>
      </c>
      <c r="C13" s="243">
        <v>2</v>
      </c>
      <c r="D13" s="243">
        <v>3</v>
      </c>
      <c r="E13" s="243">
        <v>4</v>
      </c>
      <c r="F13" s="244">
        <v>5</v>
      </c>
      <c r="G13" s="244">
        <v>6</v>
      </c>
      <c r="H13" s="244">
        <v>7</v>
      </c>
      <c r="I13" s="244">
        <v>8</v>
      </c>
      <c r="J13" s="244">
        <v>9</v>
      </c>
      <c r="K13" s="243">
        <v>10</v>
      </c>
      <c r="L13" s="244">
        <v>11</v>
      </c>
      <c r="M13" s="244">
        <v>12</v>
      </c>
      <c r="N13" s="244">
        <v>13</v>
      </c>
      <c r="O13" s="244">
        <v>14</v>
      </c>
      <c r="P13" s="244">
        <v>15</v>
      </c>
      <c r="Q13" s="244">
        <v>16</v>
      </c>
      <c r="R13" s="244">
        <v>17</v>
      </c>
    </row>
    <row r="14" spans="1:18" ht="15" customHeight="1">
      <c r="A14" s="246" t="s">
        <v>283</v>
      </c>
      <c r="B14" s="247"/>
      <c r="C14" s="248" t="s">
        <v>223</v>
      </c>
      <c r="D14" s="248" t="s">
        <v>223</v>
      </c>
      <c r="E14" s="248"/>
      <c r="F14" s="248"/>
      <c r="G14" s="248"/>
      <c r="H14" s="248"/>
      <c r="I14" s="248"/>
      <c r="J14" s="248"/>
      <c r="K14" s="248" t="s">
        <v>223</v>
      </c>
      <c r="L14" s="248"/>
      <c r="M14" s="248"/>
      <c r="N14" s="248"/>
      <c r="O14" s="248"/>
      <c r="P14" s="248"/>
      <c r="Q14" s="249"/>
      <c r="R14" s="249"/>
    </row>
    <row r="15" spans="1:18" ht="10.5" customHeight="1">
      <c r="A15" s="250" t="s">
        <v>388</v>
      </c>
      <c r="B15" s="151"/>
      <c r="C15" s="248" t="s">
        <v>223</v>
      </c>
      <c r="D15" s="248" t="s">
        <v>223</v>
      </c>
      <c r="E15" s="248" t="s">
        <v>223</v>
      </c>
      <c r="F15" s="248"/>
      <c r="G15" s="248"/>
      <c r="H15" s="248"/>
      <c r="I15" s="248"/>
      <c r="J15" s="248"/>
      <c r="K15" s="248" t="s">
        <v>223</v>
      </c>
      <c r="L15" s="248"/>
      <c r="M15" s="248"/>
      <c r="N15" s="248"/>
      <c r="O15" s="248"/>
      <c r="P15" s="248"/>
      <c r="Q15" s="249"/>
      <c r="R15" s="249"/>
    </row>
    <row r="16" spans="1:18" s="253" customFormat="1" ht="11.25">
      <c r="A16" s="251" t="s">
        <v>284</v>
      </c>
      <c r="B16" s="151"/>
      <c r="C16" s="246"/>
      <c r="D16" s="246"/>
      <c r="E16" s="246"/>
      <c r="F16" s="246"/>
      <c r="G16" s="246"/>
      <c r="H16" s="246"/>
      <c r="I16" s="246"/>
      <c r="J16" s="246"/>
      <c r="K16" s="246"/>
      <c r="L16" s="246"/>
      <c r="M16" s="246"/>
      <c r="N16" s="246"/>
      <c r="O16" s="246"/>
      <c r="P16" s="246"/>
      <c r="Q16" s="252"/>
      <c r="R16" s="252"/>
    </row>
    <row r="17" spans="1:18" s="253" customFormat="1" ht="16.5" customHeight="1">
      <c r="A17" s="248" t="s">
        <v>285</v>
      </c>
      <c r="B17" s="158"/>
      <c r="C17" s="246"/>
      <c r="D17" s="246"/>
      <c r="E17" s="246"/>
      <c r="F17" s="246"/>
      <c r="G17" s="246"/>
      <c r="H17" s="246"/>
      <c r="I17" s="246"/>
      <c r="J17" s="246"/>
      <c r="K17" s="246"/>
      <c r="L17" s="246"/>
      <c r="M17" s="246"/>
      <c r="N17" s="246"/>
      <c r="O17" s="246"/>
      <c r="P17" s="246"/>
      <c r="Q17" s="252"/>
      <c r="R17" s="252"/>
    </row>
    <row r="18" spans="1:18" s="253" customFormat="1" ht="11.25">
      <c r="A18" s="248" t="s">
        <v>286</v>
      </c>
      <c r="B18" s="158"/>
      <c r="C18" s="246"/>
      <c r="D18" s="246"/>
      <c r="E18" s="246"/>
      <c r="F18" s="246"/>
      <c r="G18" s="246"/>
      <c r="H18" s="246"/>
      <c r="I18" s="246"/>
      <c r="J18" s="246"/>
      <c r="K18" s="246"/>
      <c r="L18" s="246"/>
      <c r="M18" s="246"/>
      <c r="N18" s="246"/>
      <c r="O18" s="246"/>
      <c r="P18" s="246"/>
      <c r="Q18" s="252"/>
      <c r="R18" s="252"/>
    </row>
    <row r="19" spans="1:18" ht="11.25">
      <c r="A19" s="248" t="s">
        <v>287</v>
      </c>
      <c r="B19" s="254"/>
      <c r="C19" s="248" t="s">
        <v>223</v>
      </c>
      <c r="D19" s="248" t="s">
        <v>223</v>
      </c>
      <c r="E19" s="248" t="s">
        <v>223</v>
      </c>
      <c r="F19" s="248"/>
      <c r="G19" s="248"/>
      <c r="H19" s="248"/>
      <c r="I19" s="248"/>
      <c r="J19" s="248"/>
      <c r="K19" s="248" t="s">
        <v>223</v>
      </c>
      <c r="L19" s="248"/>
      <c r="M19" s="248"/>
      <c r="N19" s="248"/>
      <c r="O19" s="248"/>
      <c r="P19" s="248"/>
      <c r="Q19" s="249"/>
      <c r="R19" s="249"/>
    </row>
    <row r="20" spans="1:18" s="253" customFormat="1" ht="17.25" customHeight="1">
      <c r="A20" s="248" t="s">
        <v>288</v>
      </c>
      <c r="B20" s="255"/>
      <c r="C20" s="246"/>
      <c r="D20" s="246"/>
      <c r="E20" s="246"/>
      <c r="F20" s="246"/>
      <c r="G20" s="246"/>
      <c r="H20" s="246"/>
      <c r="I20" s="246"/>
      <c r="J20" s="246"/>
      <c r="K20" s="246"/>
      <c r="L20" s="246"/>
      <c r="M20" s="246"/>
      <c r="N20" s="246"/>
      <c r="O20" s="246"/>
      <c r="P20" s="246"/>
      <c r="Q20" s="252"/>
      <c r="R20" s="252"/>
    </row>
    <row r="21" spans="1:18" s="253" customFormat="1" ht="15" customHeight="1">
      <c r="A21" s="248" t="s">
        <v>289</v>
      </c>
      <c r="B21" s="250"/>
      <c r="C21" s="246"/>
      <c r="D21" s="246"/>
      <c r="E21" s="246"/>
      <c r="F21" s="246"/>
      <c r="G21" s="246"/>
      <c r="H21" s="246"/>
      <c r="I21" s="246"/>
      <c r="J21" s="246"/>
      <c r="K21" s="246"/>
      <c r="L21" s="246"/>
      <c r="M21" s="246"/>
      <c r="N21" s="246"/>
      <c r="O21" s="246"/>
      <c r="P21" s="246"/>
      <c r="Q21" s="252"/>
      <c r="R21" s="252"/>
    </row>
    <row r="22" spans="1:18" s="253" customFormat="1" ht="15.75" customHeight="1">
      <c r="A22" s="248" t="s">
        <v>290</v>
      </c>
      <c r="B22" s="248"/>
      <c r="C22" s="246"/>
      <c r="D22" s="246"/>
      <c r="E22" s="246"/>
      <c r="F22" s="246"/>
      <c r="G22" s="246"/>
      <c r="H22" s="246"/>
      <c r="I22" s="246"/>
      <c r="J22" s="246"/>
      <c r="K22" s="246"/>
      <c r="L22" s="246"/>
      <c r="M22" s="246"/>
      <c r="N22" s="246"/>
      <c r="O22" s="246"/>
      <c r="P22" s="246"/>
      <c r="Q22" s="252"/>
      <c r="R22" s="252"/>
    </row>
    <row r="23" spans="1:18" s="253" customFormat="1" ht="15.75" customHeight="1">
      <c r="A23" s="246" t="s">
        <v>291</v>
      </c>
      <c r="B23" s="248"/>
      <c r="C23" s="246"/>
      <c r="D23" s="246"/>
      <c r="E23" s="246"/>
      <c r="F23" s="246"/>
      <c r="G23" s="246"/>
      <c r="H23" s="246"/>
      <c r="I23" s="246"/>
      <c r="J23" s="246"/>
      <c r="K23" s="246"/>
      <c r="L23" s="246"/>
      <c r="M23" s="246"/>
      <c r="N23" s="246"/>
      <c r="O23" s="246"/>
      <c r="P23" s="246"/>
      <c r="Q23" s="252"/>
      <c r="R23" s="252"/>
    </row>
    <row r="24" spans="1:18" s="253" customFormat="1" ht="19.5" customHeight="1">
      <c r="A24" s="248" t="s">
        <v>292</v>
      </c>
      <c r="B24" s="248"/>
      <c r="C24" s="246"/>
      <c r="D24" s="246"/>
      <c r="E24" s="246"/>
      <c r="F24" s="246"/>
      <c r="G24" s="246"/>
      <c r="H24" s="246"/>
      <c r="I24" s="246"/>
      <c r="J24" s="246"/>
      <c r="K24" s="246"/>
      <c r="L24" s="246"/>
      <c r="M24" s="246"/>
      <c r="N24" s="246"/>
      <c r="O24" s="246"/>
      <c r="P24" s="246"/>
      <c r="Q24" s="252"/>
      <c r="R24" s="252"/>
    </row>
    <row r="25" spans="1:18" s="253" customFormat="1" ht="18" customHeight="1">
      <c r="A25" s="246" t="s">
        <v>293</v>
      </c>
      <c r="B25" s="248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52"/>
      <c r="R25" s="252"/>
    </row>
    <row r="26" spans="1:18" s="253" customFormat="1" ht="18" customHeight="1">
      <c r="A26" s="246" t="s">
        <v>294</v>
      </c>
      <c r="B26" s="248"/>
      <c r="C26" s="246"/>
      <c r="D26" s="246"/>
      <c r="E26" s="246"/>
      <c r="F26" s="246"/>
      <c r="G26" s="246"/>
      <c r="H26" s="246"/>
      <c r="I26" s="246"/>
      <c r="J26" s="246"/>
      <c r="K26" s="246"/>
      <c r="L26" s="246"/>
      <c r="M26" s="246"/>
      <c r="N26" s="246"/>
      <c r="O26" s="246"/>
      <c r="P26" s="246"/>
      <c r="Q26" s="252"/>
      <c r="R26" s="252"/>
    </row>
    <row r="27" spans="1:18" s="253" customFormat="1" ht="17.25" customHeight="1">
      <c r="A27" s="256" t="s">
        <v>295</v>
      </c>
      <c r="B27" s="248"/>
      <c r="C27" s="246"/>
      <c r="D27" s="246"/>
      <c r="E27" s="246"/>
      <c r="F27" s="246"/>
      <c r="G27" s="246"/>
      <c r="H27" s="246"/>
      <c r="I27" s="246"/>
      <c r="J27" s="246"/>
      <c r="K27" s="246"/>
      <c r="L27" s="246"/>
      <c r="M27" s="246"/>
      <c r="N27" s="246"/>
      <c r="O27" s="246"/>
      <c r="P27" s="246"/>
      <c r="Q27" s="252"/>
      <c r="R27" s="252"/>
    </row>
    <row r="28" spans="1:20" s="253" customFormat="1" ht="11.25">
      <c r="A28" s="248" t="s">
        <v>388</v>
      </c>
      <c r="B28" s="248"/>
      <c r="C28" s="246"/>
      <c r="D28" s="246"/>
      <c r="E28" s="246"/>
      <c r="F28" s="246"/>
      <c r="G28" s="246"/>
      <c r="H28" s="246"/>
      <c r="I28" s="246"/>
      <c r="J28" s="246"/>
      <c r="K28" s="246"/>
      <c r="L28" s="246"/>
      <c r="M28" s="246"/>
      <c r="N28" s="246"/>
      <c r="O28" s="246"/>
      <c r="P28" s="246"/>
      <c r="Q28" s="252"/>
      <c r="R28" s="252"/>
      <c r="T28" s="257"/>
    </row>
    <row r="29" spans="1:20" s="253" customFormat="1" ht="12.75" customHeight="1">
      <c r="A29" s="248"/>
      <c r="B29" s="405" t="s">
        <v>299</v>
      </c>
      <c r="C29" s="258"/>
      <c r="D29" s="263">
        <v>23333</v>
      </c>
      <c r="E29" s="250" t="s">
        <v>296</v>
      </c>
      <c r="F29" s="250" t="s">
        <v>297</v>
      </c>
      <c r="G29" s="246"/>
      <c r="H29" s="246"/>
      <c r="I29" s="246">
        <v>23333</v>
      </c>
      <c r="J29" s="246" t="s">
        <v>298</v>
      </c>
      <c r="K29" s="246"/>
      <c r="L29" s="246"/>
      <c r="M29" s="246"/>
      <c r="N29" s="246"/>
      <c r="O29" s="259">
        <v>13743.14</v>
      </c>
      <c r="P29" s="259">
        <v>14163.131</v>
      </c>
      <c r="Q29" s="270">
        <v>0.004008083644951559</v>
      </c>
      <c r="R29" s="261">
        <v>0.0004003460480536393</v>
      </c>
      <c r="S29" s="262"/>
      <c r="T29" s="262"/>
    </row>
    <row r="30" spans="1:20" s="253" customFormat="1" ht="12.75" customHeight="1">
      <c r="A30" s="248"/>
      <c r="B30" s="405" t="s">
        <v>396</v>
      </c>
      <c r="C30" s="264"/>
      <c r="D30" s="263">
        <v>3300</v>
      </c>
      <c r="E30" s="250" t="s">
        <v>296</v>
      </c>
      <c r="F30" s="250" t="s">
        <v>297</v>
      </c>
      <c r="G30" s="246"/>
      <c r="H30" s="246"/>
      <c r="I30" s="246">
        <v>3300</v>
      </c>
      <c r="J30" s="246" t="s">
        <v>298</v>
      </c>
      <c r="K30" s="246"/>
      <c r="L30" s="246"/>
      <c r="M30" s="246"/>
      <c r="N30" s="246"/>
      <c r="O30" s="259">
        <v>4204.2</v>
      </c>
      <c r="P30" s="259">
        <v>4719</v>
      </c>
      <c r="Q30" s="270">
        <v>0.0013354495358777949</v>
      </c>
      <c r="R30" s="261">
        <v>0.3</v>
      </c>
      <c r="S30" s="262"/>
      <c r="T30" s="262"/>
    </row>
    <row r="31" spans="1:20" s="253" customFormat="1" ht="12.75" customHeight="1">
      <c r="A31" s="248"/>
      <c r="B31" s="405" t="s">
        <v>300</v>
      </c>
      <c r="C31" s="258"/>
      <c r="D31" s="263">
        <v>149450</v>
      </c>
      <c r="E31" s="250" t="s">
        <v>296</v>
      </c>
      <c r="F31" s="250" t="s">
        <v>297</v>
      </c>
      <c r="G31" s="246"/>
      <c r="H31" s="246"/>
      <c r="I31" s="246">
        <v>149450</v>
      </c>
      <c r="J31" s="246" t="s">
        <v>298</v>
      </c>
      <c r="K31" s="246"/>
      <c r="L31" s="246"/>
      <c r="M31" s="246"/>
      <c r="N31" s="246"/>
      <c r="O31" s="259">
        <v>89670</v>
      </c>
      <c r="P31" s="259">
        <v>77254.15385765</v>
      </c>
      <c r="Q31" s="270">
        <v>0.021862475930034</v>
      </c>
      <c r="R31" s="261">
        <v>0.22992307692307692</v>
      </c>
      <c r="S31" s="262"/>
      <c r="T31" s="262"/>
    </row>
    <row r="32" spans="1:20" s="253" customFormat="1" ht="12.75" customHeight="1">
      <c r="A32" s="248"/>
      <c r="B32" s="406" t="s">
        <v>301</v>
      </c>
      <c r="C32" s="266"/>
      <c r="D32" s="263">
        <v>5317</v>
      </c>
      <c r="E32" s="250" t="s">
        <v>296</v>
      </c>
      <c r="F32" s="250" t="s">
        <v>297</v>
      </c>
      <c r="G32" s="246"/>
      <c r="H32" s="246"/>
      <c r="I32" s="246">
        <v>5317</v>
      </c>
      <c r="J32" s="246" t="s">
        <v>298</v>
      </c>
      <c r="K32" s="246"/>
      <c r="L32" s="246"/>
      <c r="M32" s="246"/>
      <c r="N32" s="246"/>
      <c r="O32" s="259">
        <v>31843.51</v>
      </c>
      <c r="P32" s="259">
        <v>30907.721</v>
      </c>
      <c r="Q32" s="270">
        <v>0.008746705163062168</v>
      </c>
      <c r="R32" s="261">
        <v>0.0009667272727272727</v>
      </c>
      <c r="S32" s="262"/>
      <c r="T32" s="262"/>
    </row>
    <row r="33" spans="1:20" s="253" customFormat="1" ht="12.75" customHeight="1">
      <c r="A33" s="248"/>
      <c r="B33" s="405" t="s">
        <v>389</v>
      </c>
      <c r="C33" s="258"/>
      <c r="D33" s="263">
        <v>4972</v>
      </c>
      <c r="E33" s="250" t="s">
        <v>296</v>
      </c>
      <c r="F33" s="250" t="s">
        <v>297</v>
      </c>
      <c r="G33" s="246"/>
      <c r="H33" s="246"/>
      <c r="I33" s="246">
        <v>4972</v>
      </c>
      <c r="J33" s="246" t="s">
        <v>298</v>
      </c>
      <c r="K33" s="246"/>
      <c r="L33" s="246"/>
      <c r="M33" s="246"/>
      <c r="N33" s="246"/>
      <c r="O33" s="259">
        <v>16203.75</v>
      </c>
      <c r="P33" s="259">
        <v>16208.72</v>
      </c>
      <c r="Q33" s="270">
        <v>0.004586973426822023</v>
      </c>
      <c r="R33" s="261">
        <v>0.00020545454545454545</v>
      </c>
      <c r="S33" s="262"/>
      <c r="T33" s="262"/>
    </row>
    <row r="34" spans="1:20" s="253" customFormat="1" ht="12.75" customHeight="1">
      <c r="A34" s="248"/>
      <c r="B34" s="405" t="s">
        <v>302</v>
      </c>
      <c r="C34" s="267"/>
      <c r="D34" s="263">
        <v>282929</v>
      </c>
      <c r="E34" s="250" t="s">
        <v>296</v>
      </c>
      <c r="F34" s="250" t="s">
        <v>297</v>
      </c>
      <c r="G34" s="246"/>
      <c r="H34" s="246"/>
      <c r="I34" s="246">
        <v>282929</v>
      </c>
      <c r="J34" s="246" t="s">
        <v>298</v>
      </c>
      <c r="K34" s="246"/>
      <c r="L34" s="246"/>
      <c r="M34" s="246"/>
      <c r="N34" s="246"/>
      <c r="O34" s="259">
        <v>186733.14</v>
      </c>
      <c r="P34" s="259">
        <v>166928.11</v>
      </c>
      <c r="Q34" s="270">
        <v>0.04723968362459365</v>
      </c>
      <c r="R34" s="260">
        <v>0.007923718737321145</v>
      </c>
      <c r="S34" s="262"/>
      <c r="T34" s="262"/>
    </row>
    <row r="35" spans="1:20" s="253" customFormat="1" ht="12.75" customHeight="1">
      <c r="A35" s="248"/>
      <c r="B35" s="405" t="s">
        <v>397</v>
      </c>
      <c r="C35" s="258"/>
      <c r="D35" s="263">
        <v>3830</v>
      </c>
      <c r="E35" s="250" t="s">
        <v>296</v>
      </c>
      <c r="F35" s="250" t="s">
        <v>297</v>
      </c>
      <c r="G35" s="246"/>
      <c r="H35" s="246"/>
      <c r="I35" s="246">
        <v>3830</v>
      </c>
      <c r="J35" s="246" t="s">
        <v>298</v>
      </c>
      <c r="K35" s="246"/>
      <c r="L35" s="246"/>
      <c r="M35" s="246"/>
      <c r="N35" s="246"/>
      <c r="O35" s="259">
        <v>25649.51</v>
      </c>
      <c r="P35" s="259">
        <v>26748.72</v>
      </c>
      <c r="Q35" s="270">
        <v>0.00756973208504452</v>
      </c>
      <c r="R35" s="261">
        <v>0.0002941989799053647</v>
      </c>
      <c r="S35" s="262"/>
      <c r="T35" s="262"/>
    </row>
    <row r="36" spans="1:20" s="253" customFormat="1" ht="12.75" customHeight="1">
      <c r="A36" s="248"/>
      <c r="B36" s="405" t="s">
        <v>303</v>
      </c>
      <c r="C36" s="258"/>
      <c r="D36" s="263">
        <v>3321</v>
      </c>
      <c r="E36" s="250" t="s">
        <v>296</v>
      </c>
      <c r="F36" s="250" t="s">
        <v>297</v>
      </c>
      <c r="G36" s="246"/>
      <c r="H36" s="246"/>
      <c r="I36" s="246">
        <v>3321</v>
      </c>
      <c r="J36" s="246" t="s">
        <v>298</v>
      </c>
      <c r="K36" s="246"/>
      <c r="L36" s="246"/>
      <c r="M36" s="246"/>
      <c r="N36" s="246"/>
      <c r="O36" s="259">
        <v>10593.99</v>
      </c>
      <c r="P36" s="259">
        <v>10544.175</v>
      </c>
      <c r="Q36" s="270">
        <v>0.0029839401589244006</v>
      </c>
      <c r="R36" s="261">
        <v>0.0001695325197279342</v>
      </c>
      <c r="S36" s="262"/>
      <c r="T36" s="262"/>
    </row>
    <row r="37" spans="1:20" s="253" customFormat="1" ht="12.75" customHeight="1">
      <c r="A37" s="248"/>
      <c r="B37" s="405" t="s">
        <v>304</v>
      </c>
      <c r="C37" s="258"/>
      <c r="D37" s="263">
        <v>9097</v>
      </c>
      <c r="E37" s="250" t="s">
        <v>296</v>
      </c>
      <c r="F37" s="250" t="s">
        <v>297</v>
      </c>
      <c r="G37" s="246"/>
      <c r="H37" s="246"/>
      <c r="I37" s="246">
        <v>9097</v>
      </c>
      <c r="J37" s="246" t="s">
        <v>298</v>
      </c>
      <c r="K37" s="246"/>
      <c r="L37" s="246"/>
      <c r="M37" s="246"/>
      <c r="N37" s="246"/>
      <c r="O37" s="259">
        <v>49851.56</v>
      </c>
      <c r="P37" s="259">
        <v>51398.05</v>
      </c>
      <c r="Q37" s="270">
        <v>0.014545349018335176</v>
      </c>
      <c r="R37" s="261">
        <v>0.00026396946321560625</v>
      </c>
      <c r="S37" s="262"/>
      <c r="T37" s="262"/>
    </row>
    <row r="38" spans="1:20" s="253" customFormat="1" ht="12.75" customHeight="1">
      <c r="A38" s="248"/>
      <c r="B38" s="405" t="s">
        <v>390</v>
      </c>
      <c r="C38" s="258"/>
      <c r="D38" s="263">
        <v>560</v>
      </c>
      <c r="E38" s="250" t="s">
        <v>306</v>
      </c>
      <c r="F38" s="250" t="s">
        <v>307</v>
      </c>
      <c r="G38" s="246"/>
      <c r="H38" s="246"/>
      <c r="I38" s="246">
        <v>560</v>
      </c>
      <c r="J38" s="246" t="s">
        <v>308</v>
      </c>
      <c r="K38" s="246"/>
      <c r="L38" s="246"/>
      <c r="M38" s="246"/>
      <c r="N38" s="246"/>
      <c r="O38" s="259">
        <v>30219.18</v>
      </c>
      <c r="P38" s="259">
        <v>31823.2588968</v>
      </c>
      <c r="Q38" s="270">
        <v>0.009005797059514825</v>
      </c>
      <c r="R38" s="261">
        <v>2.5159090909090908E-05</v>
      </c>
      <c r="S38" s="262"/>
      <c r="T38" s="262"/>
    </row>
    <row r="39" spans="1:20" s="253" customFormat="1" ht="12.75" customHeight="1">
      <c r="A39" s="248"/>
      <c r="B39" s="405" t="s">
        <v>305</v>
      </c>
      <c r="C39" s="258"/>
      <c r="D39" s="263">
        <v>230</v>
      </c>
      <c r="E39" s="250" t="s">
        <v>306</v>
      </c>
      <c r="F39" s="250" t="s">
        <v>307</v>
      </c>
      <c r="G39" s="246"/>
      <c r="H39" s="246"/>
      <c r="I39" s="246">
        <v>230</v>
      </c>
      <c r="J39" s="246" t="s">
        <v>308</v>
      </c>
      <c r="K39" s="246"/>
      <c r="L39" s="246"/>
      <c r="M39" s="246"/>
      <c r="N39" s="246"/>
      <c r="O39" s="259">
        <v>20206.68</v>
      </c>
      <c r="P39" s="259">
        <v>19755.50661</v>
      </c>
      <c r="Q39" s="270">
        <v>0.005590693395498031</v>
      </c>
      <c r="R39" s="261">
        <v>1.00002515909091</v>
      </c>
      <c r="S39" s="262"/>
      <c r="T39" s="262"/>
    </row>
    <row r="40" spans="1:20" s="253" customFormat="1" ht="12.75" customHeight="1">
      <c r="A40" s="248"/>
      <c r="B40" s="405" t="s">
        <v>309</v>
      </c>
      <c r="C40" s="258"/>
      <c r="D40" s="263">
        <v>1000</v>
      </c>
      <c r="E40" s="250" t="s">
        <v>306</v>
      </c>
      <c r="F40" s="250" t="s">
        <v>307</v>
      </c>
      <c r="G40" s="246"/>
      <c r="H40" s="246"/>
      <c r="I40" s="246">
        <v>1000</v>
      </c>
      <c r="J40" s="246" t="s">
        <v>308</v>
      </c>
      <c r="K40" s="246"/>
      <c r="L40" s="246"/>
      <c r="M40" s="246"/>
      <c r="N40" s="246"/>
      <c r="O40" s="259">
        <v>11900.5</v>
      </c>
      <c r="P40" s="259">
        <v>13156.4979</v>
      </c>
      <c r="Q40" s="270">
        <v>0.003723212336158547</v>
      </c>
      <c r="R40" s="261">
        <v>2.00002515909091</v>
      </c>
      <c r="S40" s="262"/>
      <c r="T40" s="262"/>
    </row>
    <row r="41" spans="1:20" s="253" customFormat="1" ht="12.75" customHeight="1">
      <c r="A41" s="248"/>
      <c r="B41" s="405" t="s">
        <v>391</v>
      </c>
      <c r="C41" s="258"/>
      <c r="D41" s="263">
        <v>550</v>
      </c>
      <c r="E41" s="250" t="s">
        <v>306</v>
      </c>
      <c r="F41" s="250" t="s">
        <v>307</v>
      </c>
      <c r="G41" s="246"/>
      <c r="H41" s="246"/>
      <c r="I41" s="246">
        <v>550</v>
      </c>
      <c r="J41" s="246" t="s">
        <v>308</v>
      </c>
      <c r="K41" s="246"/>
      <c r="L41" s="246"/>
      <c r="M41" s="246"/>
      <c r="N41" s="246"/>
      <c r="O41" s="259">
        <v>18639.33</v>
      </c>
      <c r="P41" s="259">
        <v>18411.31215</v>
      </c>
      <c r="Q41" s="270">
        <v>0.005210294186399387</v>
      </c>
      <c r="R41" s="261">
        <v>3.00002515909091</v>
      </c>
      <c r="S41" s="262"/>
      <c r="T41" s="262"/>
    </row>
    <row r="42" spans="1:20" s="253" customFormat="1" ht="12.75" customHeight="1">
      <c r="A42" s="248"/>
      <c r="B42" s="406" t="s">
        <v>310</v>
      </c>
      <c r="C42" s="258"/>
      <c r="D42" s="263">
        <v>20</v>
      </c>
      <c r="E42" s="250" t="s">
        <v>306</v>
      </c>
      <c r="F42" s="250" t="s">
        <v>307</v>
      </c>
      <c r="G42" s="246"/>
      <c r="H42" s="246"/>
      <c r="I42" s="246">
        <v>20</v>
      </c>
      <c r="J42" s="246" t="s">
        <v>308</v>
      </c>
      <c r="K42" s="246"/>
      <c r="L42" s="246"/>
      <c r="M42" s="246"/>
      <c r="N42" s="246"/>
      <c r="O42" s="259">
        <v>4142.36</v>
      </c>
      <c r="P42" s="259">
        <v>3892.455</v>
      </c>
      <c r="Q42" s="270">
        <v>0.0011015421112895109</v>
      </c>
      <c r="R42" s="261">
        <v>8.254595303724887E-05</v>
      </c>
      <c r="S42" s="262"/>
      <c r="T42" s="262"/>
    </row>
    <row r="43" spans="1:20" s="253" customFormat="1" ht="12.75" customHeight="1">
      <c r="A43" s="248"/>
      <c r="B43" s="405" t="s">
        <v>311</v>
      </c>
      <c r="C43" s="258"/>
      <c r="D43" s="263">
        <v>412</v>
      </c>
      <c r="E43" s="250" t="s">
        <v>306</v>
      </c>
      <c r="F43" s="250" t="s">
        <v>307</v>
      </c>
      <c r="G43" s="246"/>
      <c r="H43" s="246"/>
      <c r="I43" s="246">
        <v>412</v>
      </c>
      <c r="J43" s="246" t="s">
        <v>308</v>
      </c>
      <c r="K43" s="246"/>
      <c r="L43" s="246"/>
      <c r="M43" s="246"/>
      <c r="N43" s="246"/>
      <c r="O43" s="259">
        <v>111700.45</v>
      </c>
      <c r="P43" s="259">
        <v>110654.71074</v>
      </c>
      <c r="Q43" s="270">
        <v>0.03131463913973821</v>
      </c>
      <c r="R43" s="261">
        <v>0.00016481311625773904</v>
      </c>
      <c r="S43" s="262"/>
      <c r="T43" s="262"/>
    </row>
    <row r="44" spans="1:20" s="253" customFormat="1" ht="12.75" customHeight="1">
      <c r="A44" s="248"/>
      <c r="B44" s="405" t="s">
        <v>312</v>
      </c>
      <c r="C44" s="258"/>
      <c r="D44" s="263">
        <v>844</v>
      </c>
      <c r="E44" s="269" t="s">
        <v>306</v>
      </c>
      <c r="F44" s="269" t="s">
        <v>307</v>
      </c>
      <c r="G44" s="256"/>
      <c r="H44" s="256"/>
      <c r="I44" s="256">
        <v>844</v>
      </c>
      <c r="J44" s="246" t="s">
        <v>308</v>
      </c>
      <c r="K44" s="246"/>
      <c r="L44" s="246"/>
      <c r="M44" s="246"/>
      <c r="N44" s="246"/>
      <c r="O44" s="259">
        <v>105643.74</v>
      </c>
      <c r="P44" s="259">
        <v>112573.950552</v>
      </c>
      <c r="Q44" s="270">
        <v>0.031857772836744694</v>
      </c>
      <c r="R44" s="261">
        <v>0.0003089215302242647</v>
      </c>
      <c r="S44" s="262"/>
      <c r="T44" s="262"/>
    </row>
    <row r="45" spans="1:20" s="253" customFormat="1" ht="13.5" customHeight="1">
      <c r="A45" s="248"/>
      <c r="B45" s="407" t="s">
        <v>313</v>
      </c>
      <c r="C45" s="258"/>
      <c r="D45" s="263">
        <v>183</v>
      </c>
      <c r="E45" s="269" t="s">
        <v>306</v>
      </c>
      <c r="F45" s="250" t="s">
        <v>307</v>
      </c>
      <c r="G45" s="256"/>
      <c r="H45" s="256"/>
      <c r="I45" s="256">
        <v>183</v>
      </c>
      <c r="J45" s="246" t="s">
        <v>308</v>
      </c>
      <c r="K45" s="246"/>
      <c r="L45" s="246"/>
      <c r="M45" s="246"/>
      <c r="N45" s="246"/>
      <c r="O45" s="259">
        <v>17768.2</v>
      </c>
      <c r="P45" s="259">
        <v>17143.150311</v>
      </c>
      <c r="Q45" s="270">
        <v>0.004851411766541264</v>
      </c>
      <c r="R45" s="261">
        <v>0.00023977553522259017</v>
      </c>
      <c r="S45" s="262"/>
      <c r="T45" s="262"/>
    </row>
    <row r="46" spans="1:20" s="253" customFormat="1" ht="12.75" customHeight="1">
      <c r="A46" s="248"/>
      <c r="B46" s="405" t="s">
        <v>314</v>
      </c>
      <c r="C46" s="258"/>
      <c r="D46" s="263">
        <v>12400</v>
      </c>
      <c r="E46" s="269" t="s">
        <v>315</v>
      </c>
      <c r="F46" s="269" t="s">
        <v>316</v>
      </c>
      <c r="G46" s="269"/>
      <c r="H46" s="256"/>
      <c r="I46" s="256">
        <v>12400</v>
      </c>
      <c r="J46" s="246" t="s">
        <v>317</v>
      </c>
      <c r="K46" s="246"/>
      <c r="L46" s="246"/>
      <c r="M46" s="246"/>
      <c r="N46" s="246"/>
      <c r="O46" s="259">
        <v>56821.77</v>
      </c>
      <c r="P46" s="259">
        <v>60079.599972</v>
      </c>
      <c r="Q46" s="270">
        <v>0.017002177134632545</v>
      </c>
      <c r="R46" s="261">
        <v>0.0001261193088661874</v>
      </c>
      <c r="S46" s="262"/>
      <c r="T46" s="262"/>
    </row>
    <row r="47" spans="1:20" s="253" customFormat="1" ht="12.75" customHeight="1">
      <c r="A47" s="248"/>
      <c r="B47" s="405" t="s">
        <v>392</v>
      </c>
      <c r="C47" s="258"/>
      <c r="D47" s="263">
        <v>880000</v>
      </c>
      <c r="E47" s="269" t="s">
        <v>315</v>
      </c>
      <c r="F47" s="248" t="s">
        <v>316</v>
      </c>
      <c r="G47" s="256"/>
      <c r="H47" s="256"/>
      <c r="I47" s="246">
        <v>880000</v>
      </c>
      <c r="J47" s="246" t="s">
        <v>317</v>
      </c>
      <c r="K47" s="246"/>
      <c r="L47" s="246"/>
      <c r="M47" s="246"/>
      <c r="N47" s="246"/>
      <c r="O47" s="259">
        <v>167230.68</v>
      </c>
      <c r="P47" s="259">
        <v>169991.19368</v>
      </c>
      <c r="Q47" s="270">
        <v>0.04810651847918379</v>
      </c>
      <c r="R47" s="261">
        <v>0.002121655303108328</v>
      </c>
      <c r="S47" s="262"/>
      <c r="T47" s="262"/>
    </row>
    <row r="48" spans="1:20" s="253" customFormat="1" ht="12.75" customHeight="1">
      <c r="A48" s="248"/>
      <c r="B48" s="405" t="s">
        <v>318</v>
      </c>
      <c r="C48" s="258"/>
      <c r="D48" s="263">
        <v>104000</v>
      </c>
      <c r="E48" s="269" t="s">
        <v>315</v>
      </c>
      <c r="F48" s="248" t="s">
        <v>316</v>
      </c>
      <c r="G48" s="256"/>
      <c r="H48" s="256"/>
      <c r="I48" s="246">
        <v>104000</v>
      </c>
      <c r="J48" s="246" t="s">
        <v>317</v>
      </c>
      <c r="K48" s="246"/>
      <c r="L48" s="246"/>
      <c r="M48" s="246"/>
      <c r="N48" s="246"/>
      <c r="O48" s="259">
        <v>9765.01</v>
      </c>
      <c r="P48" s="259">
        <v>9362.725528</v>
      </c>
      <c r="Q48" s="270">
        <v>0.0026495968342697142</v>
      </c>
      <c r="R48" s="261">
        <v>0.00021188755263656153</v>
      </c>
      <c r="S48" s="262"/>
      <c r="T48" s="262"/>
    </row>
    <row r="49" spans="1:20" s="253" customFormat="1" ht="12.75" customHeight="1">
      <c r="A49" s="248"/>
      <c r="B49" s="405" t="s">
        <v>319</v>
      </c>
      <c r="C49" s="258"/>
      <c r="D49" s="263">
        <v>17700</v>
      </c>
      <c r="E49" s="269" t="s">
        <v>315</v>
      </c>
      <c r="F49" s="269" t="s">
        <v>316</v>
      </c>
      <c r="G49" s="246"/>
      <c r="H49" s="246"/>
      <c r="I49" s="246">
        <v>17700</v>
      </c>
      <c r="J49" s="246" t="s">
        <v>317</v>
      </c>
      <c r="K49" s="246"/>
      <c r="L49" s="246"/>
      <c r="M49" s="246"/>
      <c r="N49" s="246"/>
      <c r="O49" s="259">
        <v>21469.9</v>
      </c>
      <c r="P49" s="259">
        <v>22580.744202</v>
      </c>
      <c r="Q49" s="270">
        <v>0.006390219191425325</v>
      </c>
      <c r="R49" s="261">
        <v>1.7793044899064203E-05</v>
      </c>
      <c r="S49" s="262"/>
      <c r="T49" s="262"/>
    </row>
    <row r="50" spans="1:20" s="253" customFormat="1" ht="12.75" customHeight="1">
      <c r="A50" s="248"/>
      <c r="B50" s="405" t="s">
        <v>320</v>
      </c>
      <c r="C50" s="258"/>
      <c r="D50" s="263">
        <v>65000</v>
      </c>
      <c r="E50" s="269" t="s">
        <v>315</v>
      </c>
      <c r="F50" s="269" t="s">
        <v>316</v>
      </c>
      <c r="G50" s="246"/>
      <c r="H50" s="246"/>
      <c r="I50" s="246">
        <v>65000</v>
      </c>
      <c r="J50" s="246" t="s">
        <v>317</v>
      </c>
      <c r="K50" s="246"/>
      <c r="L50" s="246"/>
      <c r="M50" s="246"/>
      <c r="N50" s="246"/>
      <c r="O50" s="259">
        <v>25405.37</v>
      </c>
      <c r="P50" s="259">
        <v>26553.207135</v>
      </c>
      <c r="Q50" s="270">
        <v>0.007514403082115427</v>
      </c>
      <c r="R50" s="261">
        <v>1.4471935258471196E-05</v>
      </c>
      <c r="S50" s="262"/>
      <c r="T50" s="262"/>
    </row>
    <row r="51" spans="1:20" s="253" customFormat="1" ht="12.75" customHeight="1">
      <c r="A51" s="248"/>
      <c r="B51" s="405" t="s">
        <v>321</v>
      </c>
      <c r="C51" s="258"/>
      <c r="D51" s="263">
        <v>234000</v>
      </c>
      <c r="E51" s="269" t="s">
        <v>315</v>
      </c>
      <c r="F51" s="269" t="s">
        <v>316</v>
      </c>
      <c r="G51" s="246"/>
      <c r="H51" s="246"/>
      <c r="I51" s="246">
        <v>234000</v>
      </c>
      <c r="J51" s="246" t="s">
        <v>317</v>
      </c>
      <c r="K51" s="246"/>
      <c r="L51" s="246"/>
      <c r="M51" s="246"/>
      <c r="N51" s="246"/>
      <c r="O51" s="259">
        <v>95033.61</v>
      </c>
      <c r="P51" s="259">
        <v>114328.75896</v>
      </c>
      <c r="Q51" s="270">
        <v>0.032354373403394</v>
      </c>
      <c r="R51" s="261">
        <v>0.00034235858967305395</v>
      </c>
      <c r="S51" s="262"/>
      <c r="T51" s="262"/>
    </row>
    <row r="52" spans="1:20" s="253" customFormat="1" ht="12.75" customHeight="1">
      <c r="A52" s="248"/>
      <c r="B52" s="405" t="s">
        <v>322</v>
      </c>
      <c r="C52" s="264"/>
      <c r="D52" s="263">
        <v>335000</v>
      </c>
      <c r="E52" s="269" t="s">
        <v>315</v>
      </c>
      <c r="F52" s="248" t="s">
        <v>316</v>
      </c>
      <c r="G52" s="246"/>
      <c r="H52" s="246"/>
      <c r="I52" s="246">
        <v>335000</v>
      </c>
      <c r="J52" s="246" t="s">
        <v>317</v>
      </c>
      <c r="K52" s="246"/>
      <c r="L52" s="246"/>
      <c r="M52" s="246"/>
      <c r="N52" s="246"/>
      <c r="O52" s="259">
        <v>153510.43</v>
      </c>
      <c r="P52" s="259">
        <v>160190.099335</v>
      </c>
      <c r="Q52" s="270">
        <v>0.04533286582096707</v>
      </c>
      <c r="R52" s="261">
        <v>0.000980301593555648</v>
      </c>
      <c r="S52" s="262"/>
      <c r="T52" s="262"/>
    </row>
    <row r="53" spans="1:20" s="253" customFormat="1" ht="12.75" customHeight="1">
      <c r="A53" s="248"/>
      <c r="B53" s="406" t="s">
        <v>323</v>
      </c>
      <c r="C53" s="266"/>
      <c r="D53" s="263">
        <v>8275</v>
      </c>
      <c r="E53" s="269" t="s">
        <v>315</v>
      </c>
      <c r="F53" s="248" t="s">
        <v>316</v>
      </c>
      <c r="G53" s="246"/>
      <c r="H53" s="246"/>
      <c r="I53" s="246">
        <v>8275</v>
      </c>
      <c r="J53" s="246" t="s">
        <v>317</v>
      </c>
      <c r="K53" s="246"/>
      <c r="L53" s="246"/>
      <c r="M53" s="246"/>
      <c r="N53" s="246"/>
      <c r="O53" s="259">
        <v>61563.21</v>
      </c>
      <c r="P53" s="259">
        <v>65137.806105</v>
      </c>
      <c r="Q53" s="270">
        <v>0.01843362003200255</v>
      </c>
      <c r="R53" s="261">
        <v>0.001549516371428354</v>
      </c>
      <c r="S53" s="262"/>
      <c r="T53" s="262"/>
    </row>
    <row r="54" spans="1:20" s="253" customFormat="1" ht="12.75" customHeight="1">
      <c r="A54" s="248"/>
      <c r="B54" s="406" t="s">
        <v>324</v>
      </c>
      <c r="C54" s="266"/>
      <c r="D54" s="263">
        <v>132</v>
      </c>
      <c r="E54" s="248" t="s">
        <v>327</v>
      </c>
      <c r="F54" s="248" t="s">
        <v>325</v>
      </c>
      <c r="G54" s="246"/>
      <c r="H54" s="246"/>
      <c r="I54" s="246">
        <v>132</v>
      </c>
      <c r="J54" s="246" t="s">
        <v>328</v>
      </c>
      <c r="K54" s="246"/>
      <c r="L54" s="246"/>
      <c r="M54" s="246"/>
      <c r="N54" s="246"/>
      <c r="O54" s="259">
        <v>8573.86</v>
      </c>
      <c r="P54" s="259">
        <v>7399.119373404</v>
      </c>
      <c r="Q54" s="270">
        <v>0.0020939077205163743</v>
      </c>
      <c r="R54" s="261">
        <v>0.00011842960133090675</v>
      </c>
      <c r="S54" s="262"/>
      <c r="T54" s="262"/>
    </row>
    <row r="55" spans="1:20" s="253" customFormat="1" ht="12.75" customHeight="1">
      <c r="A55" s="248"/>
      <c r="B55" s="406" t="s">
        <v>326</v>
      </c>
      <c r="C55" s="258"/>
      <c r="D55" s="263">
        <v>2673</v>
      </c>
      <c r="E55" s="248" t="s">
        <v>327</v>
      </c>
      <c r="F55" s="248" t="s">
        <v>325</v>
      </c>
      <c r="G55" s="246"/>
      <c r="H55" s="246"/>
      <c r="I55" s="246">
        <v>2673</v>
      </c>
      <c r="J55" s="246" t="s">
        <v>328</v>
      </c>
      <c r="K55" s="246"/>
      <c r="L55" s="246"/>
      <c r="M55" s="246"/>
      <c r="N55" s="246"/>
      <c r="O55" s="259">
        <v>75471.95</v>
      </c>
      <c r="P55" s="259">
        <v>82335.248993151</v>
      </c>
      <c r="Q55" s="270">
        <v>0.023300396281900018</v>
      </c>
      <c r="R55" s="261">
        <v>0.00045078923833086014</v>
      </c>
      <c r="S55" s="262"/>
      <c r="T55" s="262"/>
    </row>
    <row r="56" spans="1:20" s="253" customFormat="1" ht="12.75" customHeight="1">
      <c r="A56" s="248"/>
      <c r="B56" s="406" t="s">
        <v>329</v>
      </c>
      <c r="C56" s="258"/>
      <c r="D56" s="263">
        <v>266</v>
      </c>
      <c r="E56" s="248" t="s">
        <v>327</v>
      </c>
      <c r="F56" s="248" t="s">
        <v>325</v>
      </c>
      <c r="G56" s="246"/>
      <c r="H56" s="246"/>
      <c r="I56" s="246">
        <v>266</v>
      </c>
      <c r="J56" s="246" t="s">
        <v>328</v>
      </c>
      <c r="K56" s="246"/>
      <c r="L56" s="246"/>
      <c r="M56" s="246"/>
      <c r="N56" s="246"/>
      <c r="O56" s="259">
        <v>36026.33</v>
      </c>
      <c r="P56" s="259">
        <v>35796.764133298</v>
      </c>
      <c r="Q56" s="270">
        <v>0.010130275916028757</v>
      </c>
      <c r="R56" s="261">
        <v>0.00014540216045562049</v>
      </c>
      <c r="S56" s="262"/>
      <c r="T56" s="262"/>
    </row>
    <row r="57" spans="1:20" s="253" customFormat="1" ht="12.75" customHeight="1">
      <c r="A57" s="248"/>
      <c r="B57" s="406" t="s">
        <v>330</v>
      </c>
      <c r="C57" s="258"/>
      <c r="D57" s="263">
        <v>42</v>
      </c>
      <c r="E57" s="248" t="s">
        <v>327</v>
      </c>
      <c r="F57" s="248" t="s">
        <v>325</v>
      </c>
      <c r="G57" s="246"/>
      <c r="H57" s="246"/>
      <c r="I57" s="246">
        <v>42</v>
      </c>
      <c r="J57" s="246" t="s">
        <v>328</v>
      </c>
      <c r="K57" s="246"/>
      <c r="L57" s="246"/>
      <c r="M57" s="246"/>
      <c r="N57" s="246"/>
      <c r="O57" s="259">
        <v>4000.82</v>
      </c>
      <c r="P57" s="259">
        <v>3811.25635674</v>
      </c>
      <c r="Q57" s="270">
        <v>0.0010785633678151573</v>
      </c>
      <c r="R57" s="261">
        <v>0.0001982192281014386</v>
      </c>
      <c r="S57" s="262"/>
      <c r="T57" s="262"/>
    </row>
    <row r="58" spans="1:20" s="253" customFormat="1" ht="12.75" customHeight="1">
      <c r="A58" s="248"/>
      <c r="B58" s="406" t="s">
        <v>331</v>
      </c>
      <c r="C58" s="258"/>
      <c r="D58" s="263">
        <v>223</v>
      </c>
      <c r="E58" s="248" t="s">
        <v>327</v>
      </c>
      <c r="F58" s="248" t="s">
        <v>325</v>
      </c>
      <c r="G58" s="246"/>
      <c r="H58" s="246"/>
      <c r="I58" s="246">
        <v>223</v>
      </c>
      <c r="J58" s="246" t="s">
        <v>328</v>
      </c>
      <c r="K58" s="246"/>
      <c r="L58" s="246"/>
      <c r="M58" s="246"/>
      <c r="N58" s="246"/>
      <c r="O58" s="259">
        <v>12183.35</v>
      </c>
      <c r="P58" s="259">
        <v>8940.499776304</v>
      </c>
      <c r="Q58" s="270">
        <v>0.00253010940385266</v>
      </c>
      <c r="R58" s="261">
        <v>0.00016695698631509235</v>
      </c>
      <c r="S58" s="262"/>
      <c r="T58" s="262"/>
    </row>
    <row r="59" spans="1:20" s="253" customFormat="1" ht="12.75" customHeight="1">
      <c r="A59" s="248"/>
      <c r="B59" s="406" t="s">
        <v>332</v>
      </c>
      <c r="C59" s="258"/>
      <c r="D59" s="263">
        <v>1951</v>
      </c>
      <c r="E59" s="248" t="s">
        <v>327</v>
      </c>
      <c r="F59" s="248" t="s">
        <v>325</v>
      </c>
      <c r="G59" s="246"/>
      <c r="H59" s="246"/>
      <c r="I59" s="246">
        <v>1951</v>
      </c>
      <c r="J59" s="246" t="s">
        <v>328</v>
      </c>
      <c r="K59" s="246"/>
      <c r="L59" s="246"/>
      <c r="M59" s="246"/>
      <c r="N59" s="246"/>
      <c r="O59" s="259">
        <v>54315.64</v>
      </c>
      <c r="P59" s="259">
        <v>41935.78208395</v>
      </c>
      <c r="Q59" s="270">
        <v>0.011867582267574351</v>
      </c>
      <c r="R59" s="261">
        <v>0.000306377835163213</v>
      </c>
      <c r="S59" s="262"/>
      <c r="T59" s="262"/>
    </row>
    <row r="60" spans="1:20" s="253" customFormat="1" ht="12.75" customHeight="1">
      <c r="A60" s="248"/>
      <c r="B60" s="406" t="s">
        <v>333</v>
      </c>
      <c r="C60" s="258"/>
      <c r="D60" s="263">
        <v>3017</v>
      </c>
      <c r="E60" s="248" t="s">
        <v>327</v>
      </c>
      <c r="F60" s="248" t="s">
        <v>325</v>
      </c>
      <c r="G60" s="246"/>
      <c r="H60" s="246"/>
      <c r="I60" s="246">
        <v>3017</v>
      </c>
      <c r="J60" s="246" t="s">
        <v>328</v>
      </c>
      <c r="K60" s="246"/>
      <c r="L60" s="246"/>
      <c r="M60" s="246"/>
      <c r="N60" s="246"/>
      <c r="O60" s="259">
        <v>18728.16</v>
      </c>
      <c r="P60" s="259">
        <v>18101.308898827</v>
      </c>
      <c r="Q60" s="270">
        <v>0.005122565070506275</v>
      </c>
      <c r="R60" s="261">
        <v>0.0015216346703887606</v>
      </c>
      <c r="S60" s="262"/>
      <c r="T60" s="262"/>
    </row>
    <row r="61" spans="1:20" s="253" customFormat="1" ht="12.75" customHeight="1">
      <c r="A61" s="248"/>
      <c r="B61" s="406" t="s">
        <v>334</v>
      </c>
      <c r="C61" s="258"/>
      <c r="D61" s="263">
        <v>20666</v>
      </c>
      <c r="E61" s="269" t="s">
        <v>337</v>
      </c>
      <c r="F61" s="248" t="s">
        <v>335</v>
      </c>
      <c r="G61" s="246"/>
      <c r="H61" s="246"/>
      <c r="I61" s="246">
        <v>20666</v>
      </c>
      <c r="J61" s="246" t="s">
        <v>338</v>
      </c>
      <c r="K61" s="246"/>
      <c r="L61" s="246"/>
      <c r="M61" s="246"/>
      <c r="N61" s="246"/>
      <c r="O61" s="259">
        <v>101121.77</v>
      </c>
      <c r="P61" s="259">
        <v>99592.1488464</v>
      </c>
      <c r="Q61" s="270">
        <v>0.028183998506886444</v>
      </c>
      <c r="R61" s="261">
        <v>0.0001378319041477558</v>
      </c>
      <c r="S61" s="262"/>
      <c r="T61" s="262"/>
    </row>
    <row r="62" spans="1:20" s="253" customFormat="1" ht="12.75" customHeight="1">
      <c r="A62" s="248"/>
      <c r="B62" s="406" t="s">
        <v>336</v>
      </c>
      <c r="C62" s="258"/>
      <c r="D62" s="263">
        <v>26457</v>
      </c>
      <c r="E62" s="269" t="s">
        <v>337</v>
      </c>
      <c r="F62" s="248" t="s">
        <v>335</v>
      </c>
      <c r="G62" s="246"/>
      <c r="H62" s="246"/>
      <c r="I62" s="246">
        <v>26457</v>
      </c>
      <c r="J62" s="246" t="s">
        <v>338</v>
      </c>
      <c r="K62" s="246"/>
      <c r="L62" s="246"/>
      <c r="M62" s="246"/>
      <c r="N62" s="246"/>
      <c r="O62" s="259">
        <v>42662.29</v>
      </c>
      <c r="P62" s="259">
        <v>38970.0180576</v>
      </c>
      <c r="Q62" s="270">
        <v>0.011028288308576224</v>
      </c>
      <c r="R62" s="261">
        <v>0.0010126191416804028</v>
      </c>
      <c r="S62" s="262"/>
      <c r="T62" s="262"/>
    </row>
    <row r="63" spans="1:20" s="253" customFormat="1" ht="12.75" customHeight="1">
      <c r="A63" s="248"/>
      <c r="B63" s="406" t="s">
        <v>339</v>
      </c>
      <c r="C63" s="258"/>
      <c r="D63" s="263">
        <v>20000</v>
      </c>
      <c r="E63" s="269" t="s">
        <v>337</v>
      </c>
      <c r="F63" s="248" t="s">
        <v>335</v>
      </c>
      <c r="G63" s="246"/>
      <c r="H63" s="246"/>
      <c r="I63" s="246">
        <v>20000</v>
      </c>
      <c r="J63" s="246" t="s">
        <v>338</v>
      </c>
      <c r="K63" s="246"/>
      <c r="L63" s="246"/>
      <c r="M63" s="246"/>
      <c r="N63" s="246"/>
      <c r="O63" s="259">
        <v>94685.57</v>
      </c>
      <c r="P63" s="259">
        <v>94461.36</v>
      </c>
      <c r="Q63" s="270">
        <v>0.02673201512404859</v>
      </c>
      <c r="R63" s="261">
        <v>0.002509945126340773</v>
      </c>
      <c r="S63" s="262"/>
      <c r="T63" s="262"/>
    </row>
    <row r="64" spans="1:20" s="253" customFormat="1" ht="12.75" customHeight="1">
      <c r="A64" s="248"/>
      <c r="B64" s="406" t="s">
        <v>340</v>
      </c>
      <c r="C64" s="258"/>
      <c r="D64" s="263">
        <v>16800</v>
      </c>
      <c r="E64" s="269" t="s">
        <v>337</v>
      </c>
      <c r="F64" s="248" t="s">
        <v>335</v>
      </c>
      <c r="G64" s="246"/>
      <c r="H64" s="246"/>
      <c r="I64" s="246">
        <v>16800</v>
      </c>
      <c r="J64" s="246" t="s">
        <v>338</v>
      </c>
      <c r="K64" s="246"/>
      <c r="L64" s="246"/>
      <c r="M64" s="246"/>
      <c r="N64" s="246"/>
      <c r="O64" s="259">
        <v>47908.35</v>
      </c>
      <c r="P64" s="259">
        <v>44515.31616</v>
      </c>
      <c r="Q64" s="270">
        <v>0.012597575398458424</v>
      </c>
      <c r="R64" s="261">
        <v>0.0013348399873285325</v>
      </c>
      <c r="S64" s="262"/>
      <c r="T64" s="262"/>
    </row>
    <row r="65" spans="1:20" s="253" customFormat="1" ht="12.75" customHeight="1">
      <c r="A65" s="248"/>
      <c r="B65" s="406" t="s">
        <v>341</v>
      </c>
      <c r="C65" s="258"/>
      <c r="D65" s="263">
        <v>33100</v>
      </c>
      <c r="E65" s="269" t="s">
        <v>337</v>
      </c>
      <c r="F65" s="248" t="s">
        <v>335</v>
      </c>
      <c r="G65" s="246"/>
      <c r="H65" s="246"/>
      <c r="I65" s="246">
        <v>33100</v>
      </c>
      <c r="J65" s="246" t="s">
        <v>338</v>
      </c>
      <c r="K65" s="246"/>
      <c r="L65" s="246"/>
      <c r="M65" s="246"/>
      <c r="N65" s="246"/>
      <c r="O65" s="259">
        <v>152497.78</v>
      </c>
      <c r="P65" s="259">
        <v>150504.16416</v>
      </c>
      <c r="Q65" s="270">
        <v>0.04259180253764514</v>
      </c>
      <c r="R65" s="261">
        <v>0</v>
      </c>
      <c r="S65" s="262"/>
      <c r="T65" s="262"/>
    </row>
    <row r="66" spans="1:20" s="253" customFormat="1" ht="12.75" customHeight="1">
      <c r="A66" s="248"/>
      <c r="B66" s="406" t="s">
        <v>342</v>
      </c>
      <c r="C66" s="258"/>
      <c r="D66" s="263">
        <v>16888</v>
      </c>
      <c r="E66" s="269" t="s">
        <v>337</v>
      </c>
      <c r="F66" s="248" t="s">
        <v>335</v>
      </c>
      <c r="G66" s="246"/>
      <c r="H66" s="246"/>
      <c r="I66" s="246">
        <v>16888</v>
      </c>
      <c r="J66" s="246" t="s">
        <v>338</v>
      </c>
      <c r="K66" s="246"/>
      <c r="L66" s="246"/>
      <c r="M66" s="246"/>
      <c r="N66" s="246"/>
      <c r="O66" s="259">
        <v>74318.26</v>
      </c>
      <c r="P66" s="259">
        <v>73003.581504</v>
      </c>
      <c r="Q66" s="270">
        <v>0.020659588691869797</v>
      </c>
      <c r="R66" s="261">
        <v>0</v>
      </c>
      <c r="S66" s="262"/>
      <c r="T66" s="262"/>
    </row>
    <row r="67" spans="1:20" s="253" customFormat="1" ht="12.75" customHeight="1">
      <c r="A67" s="248"/>
      <c r="B67" s="406" t="s">
        <v>343</v>
      </c>
      <c r="C67" s="258"/>
      <c r="D67" s="263">
        <v>15000</v>
      </c>
      <c r="E67" s="269" t="s">
        <v>337</v>
      </c>
      <c r="F67" s="248" t="s">
        <v>335</v>
      </c>
      <c r="G67" s="246"/>
      <c r="H67" s="246"/>
      <c r="I67" s="246">
        <v>15000</v>
      </c>
      <c r="J67" s="246" t="s">
        <v>338</v>
      </c>
      <c r="K67" s="246"/>
      <c r="L67" s="246"/>
      <c r="M67" s="246"/>
      <c r="N67" s="246"/>
      <c r="O67" s="259">
        <v>106997.87</v>
      </c>
      <c r="P67" s="259">
        <v>106629.264</v>
      </c>
      <c r="Q67" s="270">
        <v>0.030175461140027726</v>
      </c>
      <c r="R67" s="261">
        <v>0</v>
      </c>
      <c r="S67" s="262"/>
      <c r="T67" s="262"/>
    </row>
    <row r="68" spans="1:20" s="253" customFormat="1" ht="12.75" customHeight="1">
      <c r="A68" s="248"/>
      <c r="B68" s="406" t="s">
        <v>344</v>
      </c>
      <c r="C68" s="258"/>
      <c r="D68" s="263">
        <v>15554</v>
      </c>
      <c r="E68" s="269" t="s">
        <v>337</v>
      </c>
      <c r="F68" s="248" t="s">
        <v>335</v>
      </c>
      <c r="G68" s="246"/>
      <c r="H68" s="246"/>
      <c r="I68" s="303">
        <v>15554</v>
      </c>
      <c r="J68" s="303" t="s">
        <v>338</v>
      </c>
      <c r="K68" s="303"/>
      <c r="L68" s="246"/>
      <c r="M68" s="246"/>
      <c r="N68" s="246"/>
      <c r="O68" s="259">
        <v>53868.65</v>
      </c>
      <c r="P68" s="259">
        <v>51050.281128</v>
      </c>
      <c r="Q68" s="270">
        <v>0.014446932451540273</v>
      </c>
      <c r="R68" s="261">
        <v>0</v>
      </c>
      <c r="S68" s="262"/>
      <c r="T68" s="262"/>
    </row>
    <row r="69" spans="1:20" s="253" customFormat="1" ht="12.75" customHeight="1">
      <c r="A69" s="248"/>
      <c r="B69" s="406" t="s">
        <v>398</v>
      </c>
      <c r="C69" s="258"/>
      <c r="D69" s="263">
        <v>18000</v>
      </c>
      <c r="E69" s="269" t="s">
        <v>337</v>
      </c>
      <c r="F69" s="248" t="s">
        <v>335</v>
      </c>
      <c r="G69" s="246"/>
      <c r="H69" s="304"/>
      <c r="I69" s="305">
        <v>18000</v>
      </c>
      <c r="J69" s="305" t="s">
        <v>338</v>
      </c>
      <c r="K69" s="305"/>
      <c r="L69" s="306"/>
      <c r="M69" s="246"/>
      <c r="N69" s="246"/>
      <c r="O69" s="259">
        <v>110381.76</v>
      </c>
      <c r="P69" s="259">
        <v>116139.4416</v>
      </c>
      <c r="Q69" s="270">
        <v>0.03286678605251669</v>
      </c>
      <c r="R69" s="261">
        <v>0</v>
      </c>
      <c r="S69" s="262"/>
      <c r="T69" s="262"/>
    </row>
    <row r="70" spans="1:20" s="253" customFormat="1" ht="12.75" customHeight="1">
      <c r="A70" s="248"/>
      <c r="B70" s="406"/>
      <c r="C70" s="258"/>
      <c r="D70" s="263"/>
      <c r="E70" s="269"/>
      <c r="F70" s="248"/>
      <c r="G70" s="246"/>
      <c r="H70" s="304"/>
      <c r="I70" s="305"/>
      <c r="J70" s="305"/>
      <c r="K70" s="305"/>
      <c r="L70" s="306"/>
      <c r="M70" s="246"/>
      <c r="N70" s="246"/>
      <c r="O70" s="259"/>
      <c r="P70" s="259"/>
      <c r="Q70" s="270"/>
      <c r="R70" s="271"/>
      <c r="S70" s="262"/>
      <c r="T70" s="262"/>
    </row>
    <row r="71" spans="1:20" s="253" customFormat="1" ht="12.75" customHeight="1">
      <c r="A71" s="248"/>
      <c r="B71" s="406"/>
      <c r="C71" s="258"/>
      <c r="D71" s="263"/>
      <c r="E71" s="269"/>
      <c r="F71" s="248"/>
      <c r="G71" s="246"/>
      <c r="H71" s="304"/>
      <c r="I71" s="305"/>
      <c r="J71" s="305"/>
      <c r="K71" s="305"/>
      <c r="L71" s="306"/>
      <c r="M71" s="246"/>
      <c r="N71" s="246"/>
      <c r="O71" s="259"/>
      <c r="P71" s="259"/>
      <c r="Q71" s="270"/>
      <c r="R71" s="271"/>
      <c r="S71" s="262"/>
      <c r="T71" s="262"/>
    </row>
    <row r="72" spans="1:20" s="253" customFormat="1" ht="13.5" customHeight="1">
      <c r="A72" s="248"/>
      <c r="B72" s="408"/>
      <c r="C72" s="258"/>
      <c r="D72" s="272"/>
      <c r="E72" s="269"/>
      <c r="F72" s="248"/>
      <c r="G72" s="246"/>
      <c r="H72" s="304"/>
      <c r="I72" s="307"/>
      <c r="J72" s="305"/>
      <c r="K72" s="305"/>
      <c r="L72" s="306"/>
      <c r="M72" s="246"/>
      <c r="N72" s="246"/>
      <c r="O72" s="259">
        <v>2333255.63</v>
      </c>
      <c r="P72" s="259">
        <v>2327692.3130061235</v>
      </c>
      <c r="Q72" s="270">
        <v>0.658723377637283</v>
      </c>
      <c r="R72" s="271"/>
      <c r="S72" s="262"/>
      <c r="T72" s="262"/>
    </row>
    <row r="73" spans="1:20" s="253" customFormat="1" ht="13.5" customHeight="1">
      <c r="A73" s="248"/>
      <c r="B73" s="408"/>
      <c r="C73" s="258"/>
      <c r="D73" s="272"/>
      <c r="E73" s="269"/>
      <c r="F73" s="248"/>
      <c r="G73" s="246"/>
      <c r="H73" s="304"/>
      <c r="I73" s="307"/>
      <c r="J73" s="305"/>
      <c r="K73" s="305"/>
      <c r="L73" s="306"/>
      <c r="M73" s="246"/>
      <c r="N73" s="246"/>
      <c r="O73" s="259"/>
      <c r="P73" s="259"/>
      <c r="Q73" s="270"/>
      <c r="R73" s="271"/>
      <c r="S73" s="262"/>
      <c r="T73" s="262"/>
    </row>
    <row r="74" spans="1:20" s="253" customFormat="1" ht="13.5" customHeight="1">
      <c r="A74" s="248"/>
      <c r="B74" s="408"/>
      <c r="C74" s="258"/>
      <c r="D74" s="272"/>
      <c r="E74" s="269"/>
      <c r="F74" s="248"/>
      <c r="G74" s="246"/>
      <c r="H74" s="304"/>
      <c r="I74" s="307"/>
      <c r="J74" s="305"/>
      <c r="K74" s="305"/>
      <c r="L74" s="306"/>
      <c r="M74" s="246"/>
      <c r="N74" s="246"/>
      <c r="O74" s="259"/>
      <c r="P74" s="259"/>
      <c r="Q74" s="270"/>
      <c r="R74" s="271"/>
      <c r="S74" s="262"/>
      <c r="T74" s="262"/>
    </row>
    <row r="75" spans="1:20" ht="15.75" customHeight="1">
      <c r="A75" s="251" t="s">
        <v>345</v>
      </c>
      <c r="B75" s="408"/>
      <c r="C75" s="266"/>
      <c r="D75" s="248"/>
      <c r="E75" s="248"/>
      <c r="F75" s="248"/>
      <c r="G75" s="248"/>
      <c r="H75" s="248"/>
      <c r="I75" s="308"/>
      <c r="J75" s="309"/>
      <c r="K75" s="309"/>
      <c r="L75" s="248"/>
      <c r="M75" s="248"/>
      <c r="N75" s="248"/>
      <c r="O75" s="259"/>
      <c r="P75" s="259"/>
      <c r="Q75" s="260"/>
      <c r="R75" s="310"/>
      <c r="T75" s="238"/>
    </row>
    <row r="76" spans="1:20" ht="15.75" customHeight="1">
      <c r="A76" s="248" t="s">
        <v>346</v>
      </c>
      <c r="B76" s="408"/>
      <c r="C76" s="266"/>
      <c r="D76" s="248"/>
      <c r="E76" s="248"/>
      <c r="F76" s="248"/>
      <c r="G76" s="248"/>
      <c r="H76" s="248"/>
      <c r="I76" s="249"/>
      <c r="J76" s="248"/>
      <c r="K76" s="248"/>
      <c r="L76" s="248"/>
      <c r="M76" s="248"/>
      <c r="N76" s="248"/>
      <c r="O76" s="248"/>
      <c r="P76" s="248"/>
      <c r="Q76" s="249"/>
      <c r="R76" s="310"/>
      <c r="T76" s="238"/>
    </row>
    <row r="77" spans="1:20" ht="15.75" customHeight="1">
      <c r="A77" s="251" t="s">
        <v>347</v>
      </c>
      <c r="B77" s="408"/>
      <c r="C77" s="266"/>
      <c r="D77" s="268"/>
      <c r="E77" s="248"/>
      <c r="F77" s="248"/>
      <c r="G77" s="248"/>
      <c r="H77" s="248"/>
      <c r="I77" s="252"/>
      <c r="J77" s="246"/>
      <c r="K77" s="248"/>
      <c r="L77" s="248"/>
      <c r="M77" s="248"/>
      <c r="N77" s="248"/>
      <c r="O77" s="246"/>
      <c r="P77" s="246"/>
      <c r="Q77" s="311"/>
      <c r="R77" s="310"/>
      <c r="T77" s="238"/>
    </row>
    <row r="78" spans="1:20" ht="15.75" customHeight="1">
      <c r="A78" s="248" t="s">
        <v>348</v>
      </c>
      <c r="B78" s="408" t="s">
        <v>349</v>
      </c>
      <c r="C78" s="266"/>
      <c r="D78" s="268">
        <v>255038</v>
      </c>
      <c r="E78" s="248" t="s">
        <v>296</v>
      </c>
      <c r="F78" s="248" t="s">
        <v>297</v>
      </c>
      <c r="G78" s="248"/>
      <c r="H78" s="248"/>
      <c r="I78" s="252">
        <v>255038</v>
      </c>
      <c r="J78" s="246" t="s">
        <v>298</v>
      </c>
      <c r="K78" s="248"/>
      <c r="L78" s="248"/>
      <c r="M78" s="248"/>
      <c r="N78" s="248"/>
      <c r="O78" s="259">
        <v>167279.42</v>
      </c>
      <c r="P78" s="259">
        <v>168365.88608</v>
      </c>
      <c r="Q78" s="311">
        <v>0.047646565887516354</v>
      </c>
      <c r="R78" s="310"/>
      <c r="T78" s="238"/>
    </row>
    <row r="79" spans="1:20" ht="15.75" customHeight="1">
      <c r="A79" s="248"/>
      <c r="B79" s="409" t="s">
        <v>393</v>
      </c>
      <c r="C79" s="264"/>
      <c r="D79" s="268">
        <v>0</v>
      </c>
      <c r="E79" s="269" t="s">
        <v>296</v>
      </c>
      <c r="F79" s="250" t="s">
        <v>297</v>
      </c>
      <c r="G79" s="256"/>
      <c r="H79" s="256"/>
      <c r="I79" s="256">
        <v>0</v>
      </c>
      <c r="J79" s="246" t="s">
        <v>298</v>
      </c>
      <c r="K79" s="246"/>
      <c r="L79" s="246"/>
      <c r="M79" s="246"/>
      <c r="N79" s="246"/>
      <c r="O79" s="259">
        <v>52200.04</v>
      </c>
      <c r="P79" s="259">
        <v>0</v>
      </c>
      <c r="Q79" s="311">
        <v>0</v>
      </c>
      <c r="R79" s="261"/>
      <c r="T79" s="238"/>
    </row>
    <row r="80" spans="1:20" ht="15.75" customHeight="1">
      <c r="A80" s="248"/>
      <c r="B80" s="408" t="s">
        <v>394</v>
      </c>
      <c r="C80" s="266"/>
      <c r="D80" s="268">
        <v>0</v>
      </c>
      <c r="E80" s="269" t="s">
        <v>296</v>
      </c>
      <c r="F80" s="248" t="s">
        <v>297</v>
      </c>
      <c r="G80" s="246"/>
      <c r="H80" s="246"/>
      <c r="I80" s="246">
        <v>0</v>
      </c>
      <c r="J80" s="246" t="s">
        <v>298</v>
      </c>
      <c r="K80" s="246"/>
      <c r="L80" s="246"/>
      <c r="M80" s="246"/>
      <c r="N80" s="246"/>
      <c r="O80" s="259">
        <v>21067.13</v>
      </c>
      <c r="P80" s="259">
        <v>0</v>
      </c>
      <c r="Q80" s="311">
        <v>0</v>
      </c>
      <c r="R80" s="261"/>
      <c r="T80" s="238"/>
    </row>
    <row r="81" spans="1:18" ht="15.75" customHeight="1">
      <c r="A81" s="248"/>
      <c r="B81" s="408" t="s">
        <v>350</v>
      </c>
      <c r="C81" s="266"/>
      <c r="D81" s="268">
        <v>0</v>
      </c>
      <c r="E81" s="248"/>
      <c r="F81" s="248"/>
      <c r="G81" s="248"/>
      <c r="H81" s="248"/>
      <c r="I81" s="246">
        <v>51534.77</v>
      </c>
      <c r="J81" s="246" t="s">
        <v>351</v>
      </c>
      <c r="K81" s="248"/>
      <c r="L81" s="248"/>
      <c r="M81" s="248"/>
      <c r="N81" s="272"/>
      <c r="O81" s="259">
        <v>38531.03</v>
      </c>
      <c r="P81" s="259">
        <v>0</v>
      </c>
      <c r="Q81" s="311">
        <v>0</v>
      </c>
      <c r="R81" s="249"/>
    </row>
    <row r="82" spans="1:18" ht="15.75" customHeight="1">
      <c r="A82" s="248"/>
      <c r="B82" s="265"/>
      <c r="C82" s="266"/>
      <c r="D82" s="248"/>
      <c r="E82" s="248"/>
      <c r="F82" s="248"/>
      <c r="G82" s="248"/>
      <c r="H82" s="248"/>
      <c r="I82" s="248"/>
      <c r="J82" s="248"/>
      <c r="K82" s="248"/>
      <c r="L82" s="248"/>
      <c r="M82" s="248"/>
      <c r="N82" s="248"/>
      <c r="O82" s="246">
        <v>279077.62</v>
      </c>
      <c r="P82" s="312">
        <v>168365.88608</v>
      </c>
      <c r="Q82" s="311">
        <v>0.039519323021820874</v>
      </c>
      <c r="R82" s="249"/>
    </row>
    <row r="83" spans="1:18" ht="15.75" customHeight="1">
      <c r="A83" s="248" t="s">
        <v>352</v>
      </c>
      <c r="B83" s="265"/>
      <c r="C83" s="266"/>
      <c r="D83" s="248"/>
      <c r="E83" s="248"/>
      <c r="F83" s="248"/>
      <c r="G83" s="248"/>
      <c r="H83" s="248"/>
      <c r="I83" s="248"/>
      <c r="J83" s="248"/>
      <c r="K83" s="248"/>
      <c r="L83" s="248"/>
      <c r="M83" s="248"/>
      <c r="N83" s="248"/>
      <c r="O83" s="248"/>
      <c r="P83" s="248"/>
      <c r="Q83" s="249"/>
      <c r="R83" s="249"/>
    </row>
    <row r="84" spans="1:18" ht="15.75" customHeight="1">
      <c r="A84" s="248" t="s">
        <v>353</v>
      </c>
      <c r="B84" s="265"/>
      <c r="C84" s="266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248"/>
      <c r="Q84" s="249"/>
      <c r="R84" s="249"/>
    </row>
    <row r="85" spans="1:18" ht="15.75" customHeight="1">
      <c r="A85" s="221" t="s">
        <v>354</v>
      </c>
      <c r="B85" s="265"/>
      <c r="C85" s="266"/>
      <c r="D85" s="248"/>
      <c r="E85" s="248"/>
      <c r="F85" s="248"/>
      <c r="G85" s="248"/>
      <c r="H85" s="248"/>
      <c r="I85" s="246"/>
      <c r="J85" s="248"/>
      <c r="K85" s="248"/>
      <c r="L85" s="248"/>
      <c r="M85" s="248"/>
      <c r="N85" s="248"/>
      <c r="O85" s="248"/>
      <c r="P85" s="248"/>
      <c r="Q85" s="249"/>
      <c r="R85" s="249"/>
    </row>
    <row r="86" spans="1:18" ht="15.75" customHeight="1">
      <c r="A86" s="248" t="s">
        <v>287</v>
      </c>
      <c r="B86" s="265"/>
      <c r="C86" s="266"/>
      <c r="D86" s="248"/>
      <c r="E86" s="248"/>
      <c r="F86" s="248"/>
      <c r="G86" s="248"/>
      <c r="H86" s="248"/>
      <c r="I86" s="246"/>
      <c r="J86" s="248"/>
      <c r="K86" s="248"/>
      <c r="L86" s="248"/>
      <c r="M86" s="248"/>
      <c r="N86" s="248"/>
      <c r="O86" s="248"/>
      <c r="P86" s="248"/>
      <c r="Q86" s="249"/>
      <c r="R86" s="249"/>
    </row>
    <row r="87" spans="1:18" ht="15.75" customHeight="1">
      <c r="A87" s="251" t="s">
        <v>288</v>
      </c>
      <c r="B87" s="265"/>
      <c r="C87" s="266"/>
      <c r="D87" s="248"/>
      <c r="E87" s="248"/>
      <c r="F87" s="248"/>
      <c r="G87" s="248"/>
      <c r="H87" s="248"/>
      <c r="I87" s="248"/>
      <c r="J87" s="248"/>
      <c r="K87" s="248"/>
      <c r="L87" s="248"/>
      <c r="M87" s="248"/>
      <c r="N87" s="248"/>
      <c r="O87" s="248"/>
      <c r="P87" s="248"/>
      <c r="Q87" s="249"/>
      <c r="R87" s="249"/>
    </row>
    <row r="88" spans="1:18" ht="15.75" customHeight="1">
      <c r="A88" s="248" t="s">
        <v>289</v>
      </c>
      <c r="B88" s="265"/>
      <c r="C88" s="266"/>
      <c r="D88" s="246"/>
      <c r="E88" s="248"/>
      <c r="F88" s="248"/>
      <c r="G88" s="248"/>
      <c r="H88" s="248"/>
      <c r="I88" s="248"/>
      <c r="J88" s="248"/>
      <c r="K88" s="248"/>
      <c r="L88" s="248"/>
      <c r="M88" s="248"/>
      <c r="N88" s="248"/>
      <c r="O88" s="248"/>
      <c r="P88" s="248"/>
      <c r="Q88" s="249"/>
      <c r="R88" s="249"/>
    </row>
    <row r="89" spans="1:18" ht="15.75" customHeight="1">
      <c r="A89" s="251" t="s">
        <v>290</v>
      </c>
      <c r="B89" s="249"/>
      <c r="C89" s="248"/>
      <c r="D89" s="246" t="s">
        <v>223</v>
      </c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9"/>
      <c r="R89" s="249"/>
    </row>
    <row r="90" spans="1:18" s="253" customFormat="1" ht="11.25">
      <c r="A90" s="221" t="s">
        <v>355</v>
      </c>
      <c r="B90" s="249"/>
      <c r="C90" s="303"/>
      <c r="D90" s="313"/>
      <c r="E90" s="303"/>
      <c r="F90" s="303"/>
      <c r="G90" s="303"/>
      <c r="H90" s="303"/>
      <c r="I90" s="313"/>
      <c r="J90" s="303"/>
      <c r="K90" s="303"/>
      <c r="L90" s="303"/>
      <c r="M90" s="303"/>
      <c r="N90" s="303"/>
      <c r="O90" s="303"/>
      <c r="P90" s="303"/>
      <c r="Q90" s="314"/>
      <c r="R90" s="252"/>
    </row>
    <row r="91" spans="1:18" s="253" customFormat="1" ht="11.25">
      <c r="A91" s="248" t="s">
        <v>356</v>
      </c>
      <c r="B91" s="315"/>
      <c r="C91" s="305" t="s">
        <v>223</v>
      </c>
      <c r="D91" s="316"/>
      <c r="E91" s="305" t="s">
        <v>223</v>
      </c>
      <c r="F91" s="305"/>
      <c r="G91" s="305"/>
      <c r="H91" s="305"/>
      <c r="I91" s="316"/>
      <c r="J91" s="305"/>
      <c r="K91" s="305" t="s">
        <v>223</v>
      </c>
      <c r="L91" s="305"/>
      <c r="M91" s="305"/>
      <c r="N91" s="305"/>
      <c r="O91" s="305"/>
      <c r="P91" s="305"/>
      <c r="Q91" s="317"/>
      <c r="R91" s="318"/>
    </row>
    <row r="92" spans="1:18" ht="18.75" customHeight="1">
      <c r="A92" s="221" t="s">
        <v>357</v>
      </c>
      <c r="B92" s="315"/>
      <c r="C92" s="316"/>
      <c r="D92" s="316"/>
      <c r="E92" s="316"/>
      <c r="F92" s="316"/>
      <c r="G92" s="316"/>
      <c r="H92" s="316"/>
      <c r="I92" s="316"/>
      <c r="J92" s="316"/>
      <c r="K92" s="316"/>
      <c r="L92" s="316"/>
      <c r="M92" s="316"/>
      <c r="N92" s="316"/>
      <c r="O92" s="316"/>
      <c r="P92" s="316"/>
      <c r="Q92" s="319"/>
      <c r="R92" s="320"/>
    </row>
    <row r="93" spans="1:18" ht="22.5" customHeight="1">
      <c r="A93" s="248" t="s">
        <v>58</v>
      </c>
      <c r="B93" s="315"/>
      <c r="C93" s="316"/>
      <c r="D93" s="316"/>
      <c r="E93" s="316"/>
      <c r="F93" s="316"/>
      <c r="G93" s="316"/>
      <c r="H93" s="316"/>
      <c r="I93" s="305"/>
      <c r="J93" s="316"/>
      <c r="K93" s="316"/>
      <c r="L93" s="316"/>
      <c r="M93" s="316"/>
      <c r="N93" s="316"/>
      <c r="O93" s="316"/>
      <c r="P93" s="316"/>
      <c r="Q93" s="319"/>
      <c r="R93" s="320"/>
    </row>
    <row r="94" spans="1:18" ht="19.5" customHeight="1">
      <c r="A94" s="251" t="s">
        <v>358</v>
      </c>
      <c r="B94" s="315"/>
      <c r="C94" s="316"/>
      <c r="D94" s="316" t="s">
        <v>223</v>
      </c>
      <c r="E94" s="316"/>
      <c r="F94" s="316"/>
      <c r="G94" s="316"/>
      <c r="H94" s="316"/>
      <c r="I94" s="321"/>
      <c r="J94" s="316"/>
      <c r="K94" s="316"/>
      <c r="L94" s="316"/>
      <c r="M94" s="316"/>
      <c r="N94" s="316"/>
      <c r="O94" s="316"/>
      <c r="P94" s="316"/>
      <c r="Q94" s="319"/>
      <c r="R94" s="320"/>
    </row>
    <row r="95" spans="1:18" ht="24" customHeight="1">
      <c r="A95" s="254" t="s">
        <v>359</v>
      </c>
      <c r="B95" s="315"/>
      <c r="C95" s="316"/>
      <c r="D95" s="316"/>
      <c r="E95" s="316"/>
      <c r="F95" s="316"/>
      <c r="G95" s="316"/>
      <c r="H95" s="316"/>
      <c r="I95" s="322"/>
      <c r="J95" s="316"/>
      <c r="K95" s="316"/>
      <c r="L95" s="316"/>
      <c r="M95" s="316"/>
      <c r="N95" s="316"/>
      <c r="O95" s="316"/>
      <c r="P95" s="316"/>
      <c r="Q95" s="319"/>
      <c r="R95" s="320"/>
    </row>
    <row r="96" spans="1:18" ht="21">
      <c r="A96" s="246" t="s">
        <v>360</v>
      </c>
      <c r="B96" s="315"/>
      <c r="C96" s="316" t="s">
        <v>223</v>
      </c>
      <c r="D96" s="305"/>
      <c r="E96" s="316" t="s">
        <v>223</v>
      </c>
      <c r="F96" s="316"/>
      <c r="G96" s="316"/>
      <c r="H96" s="316"/>
      <c r="I96" s="317"/>
      <c r="J96" s="316"/>
      <c r="K96" s="316" t="s">
        <v>223</v>
      </c>
      <c r="L96" s="316"/>
      <c r="M96" s="316"/>
      <c r="N96" s="316"/>
      <c r="O96" s="316"/>
      <c r="P96" s="323"/>
      <c r="Q96" s="319"/>
      <c r="R96" s="320"/>
    </row>
    <row r="97" spans="1:18" ht="11.25">
      <c r="A97" s="303" t="s">
        <v>361</v>
      </c>
      <c r="B97" s="324"/>
      <c r="C97" s="325"/>
      <c r="D97" s="326"/>
      <c r="E97" s="325"/>
      <c r="F97" s="325"/>
      <c r="G97" s="325"/>
      <c r="H97" s="325"/>
      <c r="I97" s="327"/>
      <c r="J97" s="325"/>
      <c r="K97" s="325"/>
      <c r="L97" s="325"/>
      <c r="M97" s="325"/>
      <c r="N97" s="325"/>
      <c r="O97" s="325"/>
      <c r="P97" s="328"/>
      <c r="Q97" s="329"/>
      <c r="R97" s="330"/>
    </row>
    <row r="98" spans="1:19" s="253" customFormat="1" ht="18.75" customHeight="1">
      <c r="A98" s="317" t="s">
        <v>362</v>
      </c>
      <c r="B98" s="316"/>
      <c r="C98" s="305" t="s">
        <v>223</v>
      </c>
      <c r="D98" s="322"/>
      <c r="E98" s="305" t="s">
        <v>223</v>
      </c>
      <c r="F98" s="305"/>
      <c r="G98" s="305"/>
      <c r="H98" s="305"/>
      <c r="I98" s="331"/>
      <c r="J98" s="305"/>
      <c r="K98" s="305" t="s">
        <v>223</v>
      </c>
      <c r="L98" s="305"/>
      <c r="M98" s="305"/>
      <c r="N98" s="305"/>
      <c r="O98" s="305"/>
      <c r="P98" s="305"/>
      <c r="Q98" s="317"/>
      <c r="R98" s="317"/>
      <c r="S98" s="257"/>
    </row>
    <row r="99" spans="1:19" s="253" customFormat="1" ht="49.5" customHeight="1">
      <c r="A99" s="321" t="s">
        <v>363</v>
      </c>
      <c r="B99" s="321"/>
      <c r="C99" s="321"/>
      <c r="D99" s="317"/>
      <c r="E99" s="321"/>
      <c r="F99" s="321"/>
      <c r="G99" s="321"/>
      <c r="H99" s="321"/>
      <c r="I99" s="305"/>
      <c r="J99" s="332"/>
      <c r="K99" s="332"/>
      <c r="L99" s="305"/>
      <c r="M99" s="305"/>
      <c r="N99" s="305"/>
      <c r="O99" s="305"/>
      <c r="P99" s="305">
        <v>2496058</v>
      </c>
      <c r="Q99" s="317"/>
      <c r="R99" s="317"/>
      <c r="S99" s="257"/>
    </row>
    <row r="100" spans="1:19" s="253" customFormat="1" ht="14.25" customHeight="1">
      <c r="A100" s="274" t="s">
        <v>364</v>
      </c>
      <c r="B100" s="274"/>
      <c r="C100" s="274" t="s">
        <v>223</v>
      </c>
      <c r="D100" s="276"/>
      <c r="E100" s="274" t="s">
        <v>223</v>
      </c>
      <c r="F100" s="274"/>
      <c r="G100" s="274"/>
      <c r="H100" s="274"/>
      <c r="J100" s="238"/>
      <c r="K100" s="238" t="s">
        <v>223</v>
      </c>
      <c r="L100" s="273"/>
      <c r="M100" s="273"/>
      <c r="N100" s="273"/>
      <c r="O100" s="273"/>
      <c r="P100" s="273"/>
      <c r="Q100" s="257"/>
      <c r="R100" s="257"/>
      <c r="S100" s="257"/>
    </row>
    <row r="101" spans="4:19" s="253" customFormat="1" ht="13.5" customHeight="1">
      <c r="D101" s="241"/>
      <c r="I101" s="241"/>
      <c r="K101" s="238"/>
      <c r="L101" s="273"/>
      <c r="M101" s="273"/>
      <c r="N101" s="273"/>
      <c r="O101" s="273"/>
      <c r="P101" s="273"/>
      <c r="Q101" s="257"/>
      <c r="R101" s="257"/>
      <c r="S101" s="257"/>
    </row>
    <row r="102" spans="1:19" s="253" customFormat="1" ht="38.25" customHeight="1">
      <c r="A102" s="464" t="s">
        <v>395</v>
      </c>
      <c r="B102" s="464"/>
      <c r="C102" s="464"/>
      <c r="D102" s="464"/>
      <c r="E102" s="464"/>
      <c r="F102" s="464"/>
      <c r="G102" s="464"/>
      <c r="H102" s="464"/>
      <c r="I102" s="464"/>
      <c r="J102" s="464"/>
      <c r="K102" s="464"/>
      <c r="L102" s="464"/>
      <c r="M102" s="464"/>
      <c r="N102" s="464"/>
      <c r="O102" s="464"/>
      <c r="P102" s="464"/>
      <c r="Q102" s="464"/>
      <c r="R102" s="464"/>
      <c r="S102" s="257"/>
    </row>
    <row r="103" spans="1:19" s="253" customFormat="1" ht="15" customHeight="1">
      <c r="A103" s="257" t="s">
        <v>365</v>
      </c>
      <c r="B103" s="257"/>
      <c r="C103" s="273"/>
      <c r="E103" s="241"/>
      <c r="F103" s="275"/>
      <c r="G103" s="275"/>
      <c r="H103" s="241"/>
      <c r="I103" s="275"/>
      <c r="J103" s="241"/>
      <c r="K103" s="241"/>
      <c r="L103" s="273"/>
      <c r="M103" s="273"/>
      <c r="N103" s="273"/>
      <c r="O103" s="273"/>
      <c r="P103" s="273"/>
      <c r="Q103" s="257"/>
      <c r="R103" s="257"/>
      <c r="S103" s="257"/>
    </row>
    <row r="104" spans="1:19" s="253" customFormat="1" ht="15" customHeight="1">
      <c r="A104" s="257"/>
      <c r="B104" s="257"/>
      <c r="C104" s="273"/>
      <c r="E104" s="241"/>
      <c r="F104" s="275"/>
      <c r="G104" s="275"/>
      <c r="H104" s="241"/>
      <c r="I104" s="275"/>
      <c r="J104" s="241"/>
      <c r="K104" s="241"/>
      <c r="L104" s="273"/>
      <c r="M104" s="273"/>
      <c r="N104" s="273"/>
      <c r="O104" s="273"/>
      <c r="P104" s="273"/>
      <c r="Q104" s="257"/>
      <c r="R104" s="257"/>
      <c r="S104" s="257"/>
    </row>
    <row r="105" spans="1:19" s="253" customFormat="1" ht="15.75" customHeight="1">
      <c r="A105" s="55" t="s">
        <v>401</v>
      </c>
      <c r="B105" s="275"/>
      <c r="C105" s="273"/>
      <c r="D105" s="273" t="s">
        <v>366</v>
      </c>
      <c r="E105" s="273"/>
      <c r="F105" s="273"/>
      <c r="G105" s="273"/>
      <c r="H105" s="273"/>
      <c r="I105" s="273"/>
      <c r="J105" s="273"/>
      <c r="K105" s="273"/>
      <c r="L105" s="273" t="s">
        <v>154</v>
      </c>
      <c r="M105" s="273"/>
      <c r="N105" s="273"/>
      <c r="O105" s="273"/>
      <c r="P105" s="273"/>
      <c r="Q105" s="257"/>
      <c r="R105" s="257"/>
      <c r="S105" s="257"/>
    </row>
    <row r="106" spans="4:19" s="253" customFormat="1" ht="10.5">
      <c r="D106" s="463" t="s">
        <v>76</v>
      </c>
      <c r="E106" s="463"/>
      <c r="I106" s="273"/>
      <c r="K106" s="273"/>
      <c r="L106" s="273"/>
      <c r="M106" s="463" t="s">
        <v>77</v>
      </c>
      <c r="N106" s="463"/>
      <c r="O106" s="463"/>
      <c r="P106" s="273"/>
      <c r="Q106" s="257"/>
      <c r="R106" s="257"/>
      <c r="S106" s="257"/>
    </row>
    <row r="107" spans="1:19" s="253" customFormat="1" ht="11.25">
      <c r="A107" s="277"/>
      <c r="B107" s="275"/>
      <c r="C107" s="273"/>
      <c r="D107" s="275"/>
      <c r="E107" s="273"/>
      <c r="F107" s="273"/>
      <c r="G107" s="273"/>
      <c r="H107" s="241"/>
      <c r="I107" s="273"/>
      <c r="J107" s="241"/>
      <c r="K107" s="273"/>
      <c r="L107" s="273"/>
      <c r="M107" s="273"/>
      <c r="N107" s="273"/>
      <c r="O107" s="273"/>
      <c r="P107" s="273"/>
      <c r="Q107" s="257"/>
      <c r="R107" s="257"/>
      <c r="S107" s="257"/>
    </row>
    <row r="108" spans="1:19" s="253" customFormat="1" ht="11.25">
      <c r="A108" s="238"/>
      <c r="B108" s="273"/>
      <c r="C108" s="273"/>
      <c r="D108" s="273"/>
      <c r="E108" s="273"/>
      <c r="F108" s="273"/>
      <c r="G108" s="273"/>
      <c r="H108" s="273"/>
      <c r="I108" s="273"/>
      <c r="J108" s="273"/>
      <c r="K108" s="273"/>
      <c r="L108" s="273"/>
      <c r="M108" s="273"/>
      <c r="N108" s="273"/>
      <c r="O108" s="273"/>
      <c r="P108" s="273"/>
      <c r="Q108" s="257"/>
      <c r="R108" s="257"/>
      <c r="S108" s="257"/>
    </row>
    <row r="109" spans="1:19" ht="17.25" customHeight="1">
      <c r="A109" s="278"/>
      <c r="B109" s="238"/>
      <c r="C109" s="275"/>
      <c r="D109" s="273"/>
      <c r="E109" s="275"/>
      <c r="F109" s="275"/>
      <c r="G109" s="275"/>
      <c r="H109" s="275"/>
      <c r="I109" s="273"/>
      <c r="J109" s="275"/>
      <c r="K109" s="275"/>
      <c r="L109" s="275"/>
      <c r="M109" s="275"/>
      <c r="N109" s="275"/>
      <c r="O109" s="275"/>
      <c r="P109" s="275"/>
      <c r="Q109" s="238"/>
      <c r="R109" s="238"/>
      <c r="S109" s="238"/>
    </row>
    <row r="110" spans="1:19" s="253" customFormat="1" ht="11.25">
      <c r="A110" s="279"/>
      <c r="B110" s="275"/>
      <c r="C110" s="273"/>
      <c r="D110" s="273"/>
      <c r="E110" s="273"/>
      <c r="F110" s="273"/>
      <c r="G110" s="273"/>
      <c r="H110" s="273"/>
      <c r="I110" s="273"/>
      <c r="J110" s="273"/>
      <c r="K110" s="273"/>
      <c r="L110" s="273"/>
      <c r="M110" s="273"/>
      <c r="N110" s="273"/>
      <c r="O110" s="273"/>
      <c r="P110" s="273"/>
      <c r="Q110" s="257"/>
      <c r="R110" s="257"/>
      <c r="S110" s="257"/>
    </row>
    <row r="111" spans="1:19" s="253" customFormat="1" ht="11.25">
      <c r="A111" s="280"/>
      <c r="B111" s="277"/>
      <c r="C111" s="273"/>
      <c r="D111" s="273"/>
      <c r="E111" s="273"/>
      <c r="F111" s="273"/>
      <c r="G111" s="273"/>
      <c r="H111" s="273"/>
      <c r="I111" s="273"/>
      <c r="J111" s="273"/>
      <c r="K111" s="273"/>
      <c r="L111" s="273"/>
      <c r="M111" s="273"/>
      <c r="N111" s="273"/>
      <c r="O111" s="273"/>
      <c r="P111" s="273"/>
      <c r="Q111" s="257"/>
      <c r="R111" s="257"/>
      <c r="S111" s="257"/>
    </row>
    <row r="112" spans="1:19" s="253" customFormat="1" ht="11.25">
      <c r="A112" s="281"/>
      <c r="B112" s="275"/>
      <c r="C112" s="273"/>
      <c r="D112" s="273"/>
      <c r="E112" s="273"/>
      <c r="F112" s="273"/>
      <c r="G112" s="273"/>
      <c r="H112" s="273"/>
      <c r="I112" s="275"/>
      <c r="J112" s="273"/>
      <c r="K112" s="273"/>
      <c r="L112" s="273"/>
      <c r="M112" s="273"/>
      <c r="N112" s="273"/>
      <c r="O112" s="273"/>
      <c r="P112" s="273"/>
      <c r="Q112" s="257"/>
      <c r="R112" s="257"/>
      <c r="S112" s="257"/>
    </row>
    <row r="113" spans="1:19" s="253" customFormat="1" ht="22.5" customHeight="1">
      <c r="A113" s="281"/>
      <c r="B113" s="277"/>
      <c r="C113" s="273"/>
      <c r="D113" s="273"/>
      <c r="E113" s="273"/>
      <c r="F113" s="273"/>
      <c r="G113" s="273"/>
      <c r="H113" s="273"/>
      <c r="I113" s="275"/>
      <c r="J113" s="273"/>
      <c r="K113" s="273"/>
      <c r="L113" s="273"/>
      <c r="M113" s="273"/>
      <c r="N113" s="273"/>
      <c r="O113" s="273"/>
      <c r="P113" s="273"/>
      <c r="Q113" s="257"/>
      <c r="R113" s="257"/>
      <c r="S113" s="257"/>
    </row>
    <row r="114" spans="1:19" s="253" customFormat="1" ht="11.25">
      <c r="A114" s="281"/>
      <c r="B114" s="275"/>
      <c r="C114" s="273"/>
      <c r="D114" s="273"/>
      <c r="E114" s="273"/>
      <c r="F114" s="273"/>
      <c r="G114" s="273"/>
      <c r="H114" s="273"/>
      <c r="I114" s="275"/>
      <c r="J114" s="273"/>
      <c r="K114" s="273"/>
      <c r="L114" s="273"/>
      <c r="M114" s="273"/>
      <c r="N114" s="273"/>
      <c r="O114" s="273"/>
      <c r="P114" s="273"/>
      <c r="Q114" s="257"/>
      <c r="R114" s="257"/>
      <c r="S114" s="257"/>
    </row>
    <row r="115" spans="1:19" s="253" customFormat="1" ht="11.25">
      <c r="A115" s="282"/>
      <c r="B115" s="283"/>
      <c r="C115" s="273"/>
      <c r="D115" s="275"/>
      <c r="E115" s="273"/>
      <c r="F115" s="273"/>
      <c r="G115" s="273"/>
      <c r="H115" s="273"/>
      <c r="I115" s="275"/>
      <c r="J115" s="273"/>
      <c r="K115" s="273"/>
      <c r="L115" s="273"/>
      <c r="M115" s="273"/>
      <c r="N115" s="273"/>
      <c r="O115" s="273"/>
      <c r="P115" s="273"/>
      <c r="Q115" s="257"/>
      <c r="R115" s="257"/>
      <c r="S115" s="257"/>
    </row>
    <row r="116" spans="1:19" s="253" customFormat="1" ht="11.25">
      <c r="A116" s="280"/>
      <c r="B116" s="283"/>
      <c r="C116" s="273"/>
      <c r="D116" s="275"/>
      <c r="E116" s="273"/>
      <c r="F116" s="273"/>
      <c r="G116" s="273"/>
      <c r="H116" s="273"/>
      <c r="I116" s="275"/>
      <c r="J116" s="273"/>
      <c r="K116" s="273"/>
      <c r="L116" s="273"/>
      <c r="M116" s="273"/>
      <c r="N116" s="273"/>
      <c r="O116" s="273"/>
      <c r="P116" s="273"/>
      <c r="Q116" s="257"/>
      <c r="R116" s="257"/>
      <c r="S116" s="257"/>
    </row>
    <row r="117" spans="1:19" ht="11.25">
      <c r="A117" s="280"/>
      <c r="B117" s="275"/>
      <c r="C117" s="275"/>
      <c r="D117" s="275"/>
      <c r="E117" s="275"/>
      <c r="F117" s="275"/>
      <c r="G117" s="275"/>
      <c r="H117" s="275"/>
      <c r="I117" s="275"/>
      <c r="J117" s="275"/>
      <c r="K117" s="275"/>
      <c r="L117" s="275"/>
      <c r="M117" s="275"/>
      <c r="N117" s="275"/>
      <c r="O117" s="275"/>
      <c r="P117" s="275"/>
      <c r="Q117" s="238"/>
      <c r="R117" s="238"/>
      <c r="S117" s="238"/>
    </row>
    <row r="118" spans="1:19" ht="11.25">
      <c r="A118" s="280"/>
      <c r="B118" s="277"/>
      <c r="C118" s="275"/>
      <c r="D118" s="275"/>
      <c r="E118" s="275"/>
      <c r="F118" s="275"/>
      <c r="G118" s="275"/>
      <c r="H118" s="275"/>
      <c r="I118" s="273"/>
      <c r="J118" s="275"/>
      <c r="K118" s="275"/>
      <c r="L118" s="275"/>
      <c r="M118" s="275"/>
      <c r="N118" s="275"/>
      <c r="O118" s="275"/>
      <c r="P118" s="275"/>
      <c r="Q118" s="238"/>
      <c r="R118" s="238"/>
      <c r="S118" s="238"/>
    </row>
    <row r="119" spans="1:19" ht="11.25">
      <c r="A119" s="280"/>
      <c r="B119" s="275"/>
      <c r="C119" s="275"/>
      <c r="D119" s="275"/>
      <c r="E119" s="275"/>
      <c r="F119" s="275"/>
      <c r="G119" s="275"/>
      <c r="H119" s="275"/>
      <c r="I119" s="273"/>
      <c r="J119" s="275"/>
      <c r="K119" s="275"/>
      <c r="L119" s="275"/>
      <c r="M119" s="275"/>
      <c r="N119" s="275"/>
      <c r="O119" s="275"/>
      <c r="P119" s="275"/>
      <c r="Q119" s="238"/>
      <c r="R119" s="238"/>
      <c r="S119" s="238"/>
    </row>
    <row r="120" spans="1:19" ht="11.25">
      <c r="A120" s="280"/>
      <c r="B120" s="275"/>
      <c r="C120" s="275"/>
      <c r="D120" s="275"/>
      <c r="E120" s="275"/>
      <c r="F120" s="275"/>
      <c r="G120" s="275"/>
      <c r="H120" s="275"/>
      <c r="I120" s="273"/>
      <c r="J120" s="275"/>
      <c r="K120" s="275"/>
      <c r="L120" s="275"/>
      <c r="M120" s="275"/>
      <c r="N120" s="275"/>
      <c r="O120" s="275"/>
      <c r="P120" s="275"/>
      <c r="Q120" s="238"/>
      <c r="R120" s="238"/>
      <c r="S120" s="238"/>
    </row>
    <row r="121" spans="1:19" ht="38.25" customHeight="1">
      <c r="A121" s="280"/>
      <c r="B121" s="275"/>
      <c r="C121" s="275"/>
      <c r="D121" s="273"/>
      <c r="E121" s="275"/>
      <c r="F121" s="275"/>
      <c r="G121" s="275"/>
      <c r="H121" s="275"/>
      <c r="I121" s="273"/>
      <c r="J121" s="275"/>
      <c r="K121" s="275"/>
      <c r="L121" s="275"/>
      <c r="M121" s="275"/>
      <c r="N121" s="275"/>
      <c r="O121" s="275"/>
      <c r="P121" s="275"/>
      <c r="Q121" s="238"/>
      <c r="R121" s="238"/>
      <c r="S121" s="238"/>
    </row>
    <row r="122" spans="1:19" ht="15" customHeight="1">
      <c r="A122" s="280"/>
      <c r="B122" s="275"/>
      <c r="C122" s="275"/>
      <c r="D122" s="273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38"/>
      <c r="R122" s="238"/>
      <c r="S122" s="238"/>
    </row>
    <row r="123" spans="1:19" s="253" customFormat="1" ht="11.25">
      <c r="A123" s="280"/>
      <c r="B123" s="273"/>
      <c r="C123" s="273"/>
      <c r="D123" s="273"/>
      <c r="E123" s="273"/>
      <c r="F123" s="273"/>
      <c r="G123" s="273"/>
      <c r="H123" s="273"/>
      <c r="I123" s="275"/>
      <c r="J123" s="273"/>
      <c r="K123" s="273"/>
      <c r="L123" s="273"/>
      <c r="M123" s="273"/>
      <c r="N123" s="273"/>
      <c r="O123" s="273"/>
      <c r="P123" s="273"/>
      <c r="Q123" s="257"/>
      <c r="R123" s="257"/>
      <c r="S123" s="257"/>
    </row>
    <row r="124" spans="1:19" s="253" customFormat="1" ht="11.25">
      <c r="A124" s="280"/>
      <c r="B124" s="273"/>
      <c r="C124" s="273"/>
      <c r="D124" s="273"/>
      <c r="E124" s="273"/>
      <c r="F124" s="273"/>
      <c r="G124" s="273"/>
      <c r="H124" s="273"/>
      <c r="I124" s="273"/>
      <c r="J124" s="273"/>
      <c r="K124" s="273"/>
      <c r="L124" s="273"/>
      <c r="M124" s="273"/>
      <c r="N124" s="273"/>
      <c r="O124" s="273"/>
      <c r="P124" s="273"/>
      <c r="Q124" s="257"/>
      <c r="R124" s="257"/>
      <c r="S124" s="257"/>
    </row>
    <row r="125" spans="1:19" s="253" customFormat="1" ht="11.25">
      <c r="A125" s="280"/>
      <c r="B125" s="273"/>
      <c r="C125" s="273"/>
      <c r="D125" s="275"/>
      <c r="E125" s="273"/>
      <c r="F125" s="273"/>
      <c r="G125" s="273"/>
      <c r="H125" s="273"/>
      <c r="I125" s="273"/>
      <c r="J125" s="273"/>
      <c r="K125" s="273"/>
      <c r="L125" s="273"/>
      <c r="M125" s="273"/>
      <c r="N125" s="273"/>
      <c r="O125" s="273"/>
      <c r="P125" s="273"/>
      <c r="Q125" s="257"/>
      <c r="R125" s="257"/>
      <c r="S125" s="257"/>
    </row>
    <row r="126" spans="1:19" s="253" customFormat="1" ht="11.25">
      <c r="A126" s="282"/>
      <c r="B126" s="273"/>
      <c r="C126" s="273"/>
      <c r="D126" s="275"/>
      <c r="E126" s="273"/>
      <c r="F126" s="273"/>
      <c r="G126" s="273"/>
      <c r="H126" s="273"/>
      <c r="I126" s="273"/>
      <c r="J126" s="273"/>
      <c r="K126" s="273"/>
      <c r="L126" s="273"/>
      <c r="M126" s="273"/>
      <c r="N126" s="273"/>
      <c r="O126" s="273"/>
      <c r="P126" s="273"/>
      <c r="Q126" s="257"/>
      <c r="R126" s="257"/>
      <c r="S126" s="257"/>
    </row>
    <row r="127" spans="1:19" ht="27.75" customHeight="1">
      <c r="A127" s="280"/>
      <c r="B127" s="275"/>
      <c r="C127" s="275"/>
      <c r="D127" s="273"/>
      <c r="E127" s="275"/>
      <c r="F127" s="275"/>
      <c r="G127" s="275"/>
      <c r="H127" s="275"/>
      <c r="I127" s="273"/>
      <c r="J127" s="275"/>
      <c r="K127" s="275"/>
      <c r="L127" s="275"/>
      <c r="M127" s="275"/>
      <c r="N127" s="275"/>
      <c r="O127" s="275"/>
      <c r="P127" s="275"/>
      <c r="Q127" s="238"/>
      <c r="R127" s="238"/>
      <c r="S127" s="238"/>
    </row>
    <row r="128" spans="1:19" ht="14.25" customHeight="1">
      <c r="A128" s="280"/>
      <c r="B128" s="275"/>
      <c r="C128" s="275"/>
      <c r="D128" s="273"/>
      <c r="E128" s="275"/>
      <c r="F128" s="275"/>
      <c r="G128" s="275"/>
      <c r="H128" s="275"/>
      <c r="I128" s="273"/>
      <c r="J128" s="275"/>
      <c r="K128" s="275"/>
      <c r="L128" s="275"/>
      <c r="M128" s="275"/>
      <c r="N128" s="275"/>
      <c r="O128" s="275"/>
      <c r="P128" s="275"/>
      <c r="Q128" s="238"/>
      <c r="R128" s="238"/>
      <c r="S128" s="238"/>
    </row>
    <row r="129" spans="1:19" s="253" customFormat="1" ht="16.5" customHeight="1">
      <c r="A129" s="282"/>
      <c r="B129" s="275"/>
      <c r="C129" s="273"/>
      <c r="D129" s="273"/>
      <c r="E129" s="273"/>
      <c r="F129" s="273"/>
      <c r="G129" s="273"/>
      <c r="H129" s="273"/>
      <c r="I129" s="273"/>
      <c r="J129" s="273"/>
      <c r="K129" s="273"/>
      <c r="L129" s="273"/>
      <c r="M129" s="273"/>
      <c r="N129" s="273"/>
      <c r="O129" s="273"/>
      <c r="P129" s="273"/>
      <c r="Q129" s="257"/>
      <c r="R129" s="257"/>
      <c r="S129" s="257"/>
    </row>
    <row r="130" spans="1:19" s="253" customFormat="1" ht="16.5" customHeight="1">
      <c r="A130" s="278"/>
      <c r="B130" s="275"/>
      <c r="C130" s="273"/>
      <c r="D130" s="273"/>
      <c r="E130" s="273"/>
      <c r="F130" s="273"/>
      <c r="G130" s="273"/>
      <c r="H130" s="273"/>
      <c r="I130" s="273"/>
      <c r="J130" s="273"/>
      <c r="K130" s="273"/>
      <c r="L130" s="273"/>
      <c r="M130" s="273"/>
      <c r="N130" s="273"/>
      <c r="O130" s="273"/>
      <c r="P130" s="273"/>
      <c r="Q130" s="257"/>
      <c r="R130" s="257"/>
      <c r="S130" s="257"/>
    </row>
    <row r="131" spans="1:19" s="253" customFormat="1" ht="15.75" customHeight="1">
      <c r="A131" s="257"/>
      <c r="B131" s="275"/>
      <c r="C131" s="273"/>
      <c r="D131" s="273"/>
      <c r="E131" s="273"/>
      <c r="F131" s="273"/>
      <c r="G131" s="273"/>
      <c r="H131" s="273"/>
      <c r="I131" s="273"/>
      <c r="J131" s="273"/>
      <c r="K131" s="273"/>
      <c r="L131" s="273"/>
      <c r="M131" s="273"/>
      <c r="N131" s="273"/>
      <c r="O131" s="273"/>
      <c r="P131" s="273"/>
      <c r="Q131" s="257"/>
      <c r="R131" s="257"/>
      <c r="S131" s="257"/>
    </row>
    <row r="132" spans="1:19" s="253" customFormat="1" ht="9.75" customHeight="1">
      <c r="A132" s="257"/>
      <c r="B132" s="275"/>
      <c r="C132" s="273"/>
      <c r="D132" s="273"/>
      <c r="E132" s="273"/>
      <c r="F132" s="273"/>
      <c r="G132" s="273"/>
      <c r="H132" s="273"/>
      <c r="I132" s="273"/>
      <c r="J132" s="273"/>
      <c r="K132" s="273"/>
      <c r="L132" s="273"/>
      <c r="M132" s="273"/>
      <c r="N132" s="273"/>
      <c r="O132" s="273"/>
      <c r="P132" s="273"/>
      <c r="Q132" s="257"/>
      <c r="R132" s="257"/>
      <c r="S132" s="257"/>
    </row>
    <row r="133" spans="1:19" s="253" customFormat="1" ht="14.25" customHeight="1">
      <c r="A133" s="257"/>
      <c r="B133" s="275"/>
      <c r="C133" s="273"/>
      <c r="D133" s="273"/>
      <c r="E133" s="273"/>
      <c r="F133" s="273"/>
      <c r="G133" s="273"/>
      <c r="H133" s="273"/>
      <c r="I133" s="275"/>
      <c r="J133" s="273"/>
      <c r="K133" s="273"/>
      <c r="L133" s="273"/>
      <c r="M133" s="273"/>
      <c r="N133" s="273"/>
      <c r="O133" s="273"/>
      <c r="P133" s="273"/>
      <c r="Q133" s="257"/>
      <c r="R133" s="257"/>
      <c r="S133" s="257"/>
    </row>
    <row r="134" spans="1:19" s="253" customFormat="1" ht="9.75" customHeight="1">
      <c r="A134" s="257"/>
      <c r="B134" s="275"/>
      <c r="C134" s="273"/>
      <c r="D134" s="273"/>
      <c r="E134" s="273"/>
      <c r="F134" s="273"/>
      <c r="G134" s="273"/>
      <c r="H134" s="273"/>
      <c r="I134" s="275"/>
      <c r="J134" s="273"/>
      <c r="K134" s="273"/>
      <c r="L134" s="273"/>
      <c r="M134" s="273"/>
      <c r="N134" s="273"/>
      <c r="O134" s="273"/>
      <c r="P134" s="273"/>
      <c r="Q134" s="257"/>
      <c r="R134" s="257"/>
      <c r="S134" s="257"/>
    </row>
    <row r="135" spans="1:19" s="253" customFormat="1" ht="9.75" customHeight="1">
      <c r="A135" s="257"/>
      <c r="B135" s="275"/>
      <c r="C135" s="273"/>
      <c r="D135" s="273"/>
      <c r="E135" s="273"/>
      <c r="F135" s="273"/>
      <c r="G135" s="273"/>
      <c r="H135" s="273"/>
      <c r="I135" s="275"/>
      <c r="J135" s="273"/>
      <c r="K135" s="273"/>
      <c r="L135" s="273"/>
      <c r="M135" s="273"/>
      <c r="N135" s="273"/>
      <c r="O135" s="273"/>
      <c r="P135" s="273"/>
      <c r="Q135" s="257"/>
      <c r="R135" s="257"/>
      <c r="S135" s="257"/>
    </row>
    <row r="136" spans="1:19" s="253" customFormat="1" ht="9.75" customHeight="1">
      <c r="A136" s="257"/>
      <c r="B136" s="275"/>
      <c r="C136" s="273"/>
      <c r="D136" s="275"/>
      <c r="E136" s="273"/>
      <c r="F136" s="273"/>
      <c r="G136" s="273"/>
      <c r="H136" s="273"/>
      <c r="I136" s="275"/>
      <c r="J136" s="273"/>
      <c r="K136" s="273"/>
      <c r="L136" s="273"/>
      <c r="M136" s="273"/>
      <c r="N136" s="273"/>
      <c r="O136" s="273"/>
      <c r="P136" s="273"/>
      <c r="Q136" s="257"/>
      <c r="R136" s="257"/>
      <c r="S136" s="257"/>
    </row>
    <row r="137" spans="1:19" s="253" customFormat="1" ht="11.25">
      <c r="A137" s="257"/>
      <c r="B137" s="273"/>
      <c r="C137" s="273"/>
      <c r="D137" s="275"/>
      <c r="E137" s="273"/>
      <c r="F137" s="273"/>
      <c r="G137" s="273"/>
      <c r="H137" s="273"/>
      <c r="I137" s="275"/>
      <c r="J137" s="273"/>
      <c r="K137" s="273"/>
      <c r="L137" s="273"/>
      <c r="M137" s="273"/>
      <c r="N137" s="273"/>
      <c r="O137" s="273"/>
      <c r="P137" s="273"/>
      <c r="Q137" s="257"/>
      <c r="R137" s="257"/>
      <c r="S137" s="257"/>
    </row>
    <row r="138" spans="1:19" ht="28.5" customHeight="1">
      <c r="A138" s="238"/>
      <c r="B138" s="275"/>
      <c r="C138" s="275"/>
      <c r="D138" s="275"/>
      <c r="E138" s="275"/>
      <c r="F138" s="275"/>
      <c r="G138" s="275"/>
      <c r="H138" s="275"/>
      <c r="J138" s="275"/>
      <c r="K138" s="275"/>
      <c r="L138" s="275"/>
      <c r="M138" s="275"/>
      <c r="N138" s="275"/>
      <c r="O138" s="275"/>
      <c r="P138" s="275"/>
      <c r="Q138" s="238"/>
      <c r="R138" s="238"/>
      <c r="S138" s="238"/>
    </row>
    <row r="139" spans="1:19" ht="11.25">
      <c r="A139" s="238"/>
      <c r="B139" s="275"/>
      <c r="C139" s="275"/>
      <c r="D139" s="275"/>
      <c r="E139" s="275"/>
      <c r="F139" s="275"/>
      <c r="G139" s="275"/>
      <c r="H139" s="275"/>
      <c r="J139" s="275"/>
      <c r="K139" s="275"/>
      <c r="L139" s="275"/>
      <c r="M139" s="275"/>
      <c r="N139" s="275"/>
      <c r="O139" s="275"/>
      <c r="P139" s="275"/>
      <c r="Q139" s="238"/>
      <c r="R139" s="238"/>
      <c r="S139" s="238"/>
    </row>
    <row r="140" spans="1:19" ht="11.25">
      <c r="A140" s="238"/>
      <c r="B140" s="275"/>
      <c r="C140" s="275"/>
      <c r="D140" s="275"/>
      <c r="E140" s="275"/>
      <c r="F140" s="275"/>
      <c r="G140" s="275"/>
      <c r="H140" s="275"/>
      <c r="J140" s="275"/>
      <c r="K140" s="275"/>
      <c r="L140" s="275"/>
      <c r="M140" s="275"/>
      <c r="N140" s="275"/>
      <c r="O140" s="275"/>
      <c r="P140" s="275"/>
      <c r="Q140" s="238"/>
      <c r="R140" s="238"/>
      <c r="S140" s="238"/>
    </row>
    <row r="141" spans="1:19" ht="11.25">
      <c r="A141" s="238"/>
      <c r="B141" s="275"/>
      <c r="C141" s="275"/>
      <c r="E141" s="275"/>
      <c r="F141" s="275"/>
      <c r="G141" s="275"/>
      <c r="H141" s="275"/>
      <c r="I141" s="238"/>
      <c r="J141" s="275"/>
      <c r="K141" s="275"/>
      <c r="L141" s="275"/>
      <c r="M141" s="275"/>
      <c r="N141" s="275"/>
      <c r="O141" s="275"/>
      <c r="P141" s="275"/>
      <c r="Q141" s="238"/>
      <c r="R141" s="238"/>
      <c r="S141" s="238"/>
    </row>
    <row r="142" spans="1:19" ht="11.25">
      <c r="A142" s="238"/>
      <c r="B142" s="275"/>
      <c r="C142" s="275"/>
      <c r="E142" s="275"/>
      <c r="F142" s="275"/>
      <c r="G142" s="275"/>
      <c r="H142" s="275"/>
      <c r="I142" s="238"/>
      <c r="J142" s="275"/>
      <c r="K142" s="275"/>
      <c r="L142" s="275"/>
      <c r="M142" s="275"/>
      <c r="N142" s="275"/>
      <c r="O142" s="275"/>
      <c r="P142" s="275"/>
      <c r="Q142" s="238"/>
      <c r="R142" s="238"/>
      <c r="S142" s="238"/>
    </row>
    <row r="143" spans="12:16" ht="49.5" customHeight="1">
      <c r="L143" s="275"/>
      <c r="M143" s="275"/>
      <c r="N143" s="275"/>
      <c r="O143" s="275"/>
      <c r="P143" s="275"/>
    </row>
    <row r="144" ht="11.25">
      <c r="D144" s="238"/>
    </row>
    <row r="145" spans="4:16" ht="15" customHeight="1">
      <c r="D145" s="238"/>
      <c r="E145" s="221" t="s">
        <v>367</v>
      </c>
      <c r="L145" s="237"/>
      <c r="M145" s="237"/>
      <c r="N145" s="237"/>
      <c r="O145" s="237"/>
      <c r="P145" s="237"/>
    </row>
    <row r="146" spans="1:11" ht="11.25">
      <c r="A146" s="238"/>
      <c r="B146" s="238"/>
      <c r="C146" s="238"/>
      <c r="E146" s="238"/>
      <c r="F146" s="238"/>
      <c r="G146" s="238"/>
      <c r="H146" s="238"/>
      <c r="J146" s="238"/>
      <c r="K146" s="238"/>
    </row>
    <row r="147" spans="1:11" ht="11.25">
      <c r="A147" s="238"/>
      <c r="B147" s="238"/>
      <c r="C147" s="238"/>
      <c r="E147" s="238"/>
      <c r="F147" s="238"/>
      <c r="G147" s="238"/>
      <c r="H147" s="238"/>
      <c r="J147" s="238"/>
      <c r="K147" s="238"/>
    </row>
    <row r="151" ht="11.25">
      <c r="I151" s="238"/>
    </row>
    <row r="156" spans="5:10" ht="11.25">
      <c r="E156" s="238"/>
      <c r="F156" s="238"/>
      <c r="G156" s="238"/>
      <c r="H156" s="238"/>
      <c r="J156" s="238"/>
    </row>
  </sheetData>
  <sheetProtection selectLockedCells="1" selectUnlockedCells="1"/>
  <mergeCells count="26">
    <mergeCell ref="L1:Q1"/>
    <mergeCell ref="A5:B5"/>
    <mergeCell ref="A6:B6"/>
    <mergeCell ref="A8:A12"/>
    <mergeCell ref="B8:H8"/>
    <mergeCell ref="K8:P8"/>
    <mergeCell ref="Q8:Q12"/>
    <mergeCell ref="K9:K12"/>
    <mergeCell ref="L9:L12"/>
    <mergeCell ref="M9:M12"/>
    <mergeCell ref="D106:E106"/>
    <mergeCell ref="A102:R102"/>
    <mergeCell ref="N9:N12"/>
    <mergeCell ref="O9:O12"/>
    <mergeCell ref="P9:P12"/>
    <mergeCell ref="M106:O106"/>
    <mergeCell ref="R8:R12"/>
    <mergeCell ref="B9:B12"/>
    <mergeCell ref="E9:E12"/>
    <mergeCell ref="F9:F12"/>
    <mergeCell ref="C9:C12"/>
    <mergeCell ref="D9:D12"/>
    <mergeCell ref="I9:I12"/>
    <mergeCell ref="J9:J12"/>
    <mergeCell ref="G9:G12"/>
    <mergeCell ref="H9:H12"/>
  </mergeCells>
  <printOptions/>
  <pageMargins left="0.17" right="0.17" top="0.5701388888888889" bottom="0.41944444444444445" header="0.5118055555555555" footer="0.30972222222222223"/>
  <pageSetup horizontalDpi="300" verticalDpi="300" orientation="landscape" paperSize="9" scale="94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tabColor indexed="55"/>
  </sheetPr>
  <dimension ref="A1:G40"/>
  <sheetViews>
    <sheetView zoomScalePageLayoutView="0" workbookViewId="0" topLeftCell="A1">
      <selection activeCell="A30" sqref="A30"/>
    </sheetView>
  </sheetViews>
  <sheetFormatPr defaultColWidth="9.140625" defaultRowHeight="12" customHeight="1"/>
  <cols>
    <col min="1" max="1" width="48.57421875" style="18" customWidth="1"/>
    <col min="2" max="2" width="11.421875" style="18" customWidth="1"/>
    <col min="3" max="3" width="12.8515625" style="18" customWidth="1"/>
    <col min="4" max="16384" width="9.140625" style="18" customWidth="1"/>
  </cols>
  <sheetData>
    <row r="1" ht="12" customHeight="1">
      <c r="C1" s="284" t="s">
        <v>368</v>
      </c>
    </row>
    <row r="2" spans="1:5" ht="14.25" customHeight="1">
      <c r="A2" s="285"/>
      <c r="B2" s="285"/>
      <c r="C2" s="20"/>
      <c r="D2" s="285"/>
      <c r="E2" s="285"/>
    </row>
    <row r="3" spans="1:5" ht="12" customHeight="1">
      <c r="A3" s="457" t="s">
        <v>369</v>
      </c>
      <c r="B3" s="457"/>
      <c r="C3" s="20"/>
      <c r="D3" s="20"/>
      <c r="E3" s="20"/>
    </row>
    <row r="4" spans="1:5" ht="12" customHeight="1">
      <c r="A4" s="476" t="s">
        <v>370</v>
      </c>
      <c r="B4" s="476"/>
      <c r="C4" s="286"/>
      <c r="D4" s="287"/>
      <c r="E4" s="287"/>
    </row>
    <row r="5" spans="1:5" ht="12" customHeight="1">
      <c r="A5" s="286"/>
      <c r="B5" s="286"/>
      <c r="C5" s="286"/>
      <c r="D5" s="287"/>
      <c r="E5" s="287"/>
    </row>
    <row r="6" spans="1:5" ht="12" customHeight="1">
      <c r="A6" s="286"/>
      <c r="B6" s="286"/>
      <c r="C6" s="286"/>
      <c r="D6" s="287"/>
      <c r="E6" s="287"/>
    </row>
    <row r="7" spans="1:5" ht="12" customHeight="1">
      <c r="A7" s="288" t="str">
        <f>'справка № 1-КИС-БАЛАНС'!A3</f>
        <v>Наименование на КИС: ДФ Статус Нови Акции</v>
      </c>
      <c r="B7" s="477" t="s">
        <v>3</v>
      </c>
      <c r="C7" s="477"/>
      <c r="D7" s="20"/>
      <c r="E7" s="20"/>
    </row>
    <row r="8" spans="1:4" ht="12" customHeight="1">
      <c r="A8" s="289" t="str">
        <f>'справка № 1-КИС-БАЛАНС'!A4</f>
        <v>Отчетен период 31/12/2011 г. </v>
      </c>
      <c r="B8" s="287"/>
      <c r="C8" s="290"/>
      <c r="D8" s="20"/>
    </row>
    <row r="9" spans="1:4" ht="12" customHeight="1">
      <c r="A9" s="289"/>
      <c r="B9" s="287"/>
      <c r="C9" s="290"/>
      <c r="D9" s="20"/>
    </row>
    <row r="10" spans="1:4" ht="12" customHeight="1">
      <c r="A10" s="289"/>
      <c r="B10" s="287"/>
      <c r="C10" s="290" t="s">
        <v>4</v>
      </c>
      <c r="D10" s="20"/>
    </row>
    <row r="11" spans="1:5" ht="12" customHeight="1">
      <c r="A11" s="458" t="s">
        <v>225</v>
      </c>
      <c r="B11" s="459" t="s">
        <v>371</v>
      </c>
      <c r="C11" s="459"/>
      <c r="D11" s="287"/>
      <c r="E11" s="287"/>
    </row>
    <row r="12" spans="1:3" ht="26.25" customHeight="1">
      <c r="A12" s="458"/>
      <c r="B12" s="198" t="s">
        <v>372</v>
      </c>
      <c r="C12" s="198" t="s">
        <v>373</v>
      </c>
    </row>
    <row r="13" spans="1:3" ht="18.75" customHeight="1">
      <c r="A13" s="198" t="s">
        <v>11</v>
      </c>
      <c r="B13" s="198">
        <v>1</v>
      </c>
      <c r="C13" s="198">
        <v>2</v>
      </c>
    </row>
    <row r="14" spans="1:3" ht="19.5" customHeight="1">
      <c r="A14" s="201" t="s">
        <v>374</v>
      </c>
      <c r="B14" s="202"/>
      <c r="C14" s="202"/>
    </row>
    <row r="15" spans="1:3" ht="18" customHeight="1">
      <c r="A15" s="202" t="s">
        <v>375</v>
      </c>
      <c r="B15" s="291">
        <v>79</v>
      </c>
      <c r="C15" s="292">
        <v>79</v>
      </c>
    </row>
    <row r="16" spans="1:7" ht="16.5" customHeight="1">
      <c r="A16" s="202" t="s">
        <v>376</v>
      </c>
      <c r="B16" s="293">
        <v>46454</v>
      </c>
      <c r="C16" s="294">
        <v>46725</v>
      </c>
      <c r="G16" s="295"/>
    </row>
    <row r="17" spans="1:7" ht="14.25" customHeight="1">
      <c r="A17" s="202" t="s">
        <v>377</v>
      </c>
      <c r="B17" s="292"/>
      <c r="C17" s="292"/>
      <c r="G17" s="295"/>
    </row>
    <row r="18" spans="1:3" ht="16.5" customHeight="1">
      <c r="A18" s="202" t="s">
        <v>378</v>
      </c>
      <c r="B18" s="292"/>
      <c r="C18" s="292"/>
    </row>
    <row r="19" spans="1:3" ht="18.75" customHeight="1">
      <c r="A19" s="202" t="s">
        <v>379</v>
      </c>
      <c r="B19" s="292"/>
      <c r="C19" s="292"/>
    </row>
    <row r="20" spans="1:3" ht="16.5" customHeight="1">
      <c r="A20" s="296" t="s">
        <v>380</v>
      </c>
      <c r="B20" s="294">
        <f>SUM(B15:B19)</f>
        <v>46533</v>
      </c>
      <c r="C20" s="294">
        <f>SUM(C15:C19)</f>
        <v>46804</v>
      </c>
    </row>
    <row r="21" spans="1:3" ht="15.75" customHeight="1">
      <c r="A21" s="201" t="s">
        <v>381</v>
      </c>
      <c r="B21" s="202"/>
      <c r="C21" s="202"/>
    </row>
    <row r="22" spans="1:3" ht="15.75" customHeight="1">
      <c r="A22" s="202" t="s">
        <v>382</v>
      </c>
      <c r="B22" s="292"/>
      <c r="C22" s="292"/>
    </row>
    <row r="23" spans="1:3" ht="17.25" customHeight="1">
      <c r="A23" s="204" t="s">
        <v>383</v>
      </c>
      <c r="B23" s="292"/>
      <c r="C23" s="292"/>
    </row>
    <row r="24" spans="1:3" ht="15" customHeight="1">
      <c r="A24" s="204" t="s">
        <v>384</v>
      </c>
      <c r="B24" s="292"/>
      <c r="C24" s="292"/>
    </row>
    <row r="25" spans="1:3" ht="14.25" customHeight="1">
      <c r="A25" s="202" t="s">
        <v>385</v>
      </c>
      <c r="B25" s="292"/>
      <c r="C25" s="292"/>
    </row>
    <row r="26" spans="1:3" ht="16.5" customHeight="1">
      <c r="A26" s="296" t="s">
        <v>386</v>
      </c>
      <c r="B26" s="292"/>
      <c r="C26" s="292"/>
    </row>
    <row r="27" spans="1:3" ht="15" customHeight="1">
      <c r="A27" s="209"/>
      <c r="B27" s="297"/>
      <c r="C27" s="297"/>
    </row>
    <row r="28" spans="1:3" ht="15" customHeight="1">
      <c r="A28" s="209"/>
      <c r="B28" s="297"/>
      <c r="C28" s="297"/>
    </row>
    <row r="29" spans="1:3" ht="12.75" customHeight="1">
      <c r="A29" s="298" t="s">
        <v>402</v>
      </c>
      <c r="B29" s="299" t="s">
        <v>387</v>
      </c>
      <c r="C29" s="300"/>
    </row>
    <row r="30" spans="1:3" ht="12.75" customHeight="1">
      <c r="A30" s="301" t="str">
        <f>'справка № 6-КИС'!B51</f>
        <v>Димитър Моллов</v>
      </c>
      <c r="C30" s="18" t="str">
        <f>'справка № 6-КИС'!D51</f>
        <v>Мария Д. Сивкова</v>
      </c>
    </row>
    <row r="31" spans="1:3" ht="12.75" customHeight="1">
      <c r="A31" s="30"/>
      <c r="B31" s="297"/>
      <c r="C31" s="297"/>
    </row>
    <row r="32" spans="1:4" ht="12" customHeight="1">
      <c r="A32" s="302"/>
      <c r="B32" s="302"/>
      <c r="C32" s="302"/>
      <c r="D32" s="30"/>
    </row>
    <row r="33" spans="3:4" ht="12" customHeight="1">
      <c r="C33" s="455"/>
      <c r="D33" s="455"/>
    </row>
    <row r="34" spans="1:5" ht="12" customHeight="1">
      <c r="A34" s="30"/>
      <c r="B34" s="30"/>
      <c r="C34" s="30"/>
      <c r="D34" s="30"/>
      <c r="E34" s="30"/>
    </row>
    <row r="35" spans="1:5" ht="12" customHeight="1">
      <c r="A35" s="30"/>
      <c r="B35" s="30"/>
      <c r="C35" s="30"/>
      <c r="D35" s="30"/>
      <c r="E35" s="30"/>
    </row>
    <row r="36" spans="1:5" ht="12" customHeight="1">
      <c r="A36" s="30"/>
      <c r="B36" s="30"/>
      <c r="C36" s="30"/>
      <c r="D36" s="30"/>
      <c r="E36" s="30"/>
    </row>
    <row r="37" spans="4:5" ht="12" customHeight="1">
      <c r="D37" s="30"/>
      <c r="E37" s="30"/>
    </row>
    <row r="38" spans="4:5" ht="12" customHeight="1">
      <c r="D38" s="30"/>
      <c r="E38" s="30"/>
    </row>
    <row r="39" spans="4:5" ht="12" customHeight="1">
      <c r="D39" s="30"/>
      <c r="E39" s="30"/>
    </row>
    <row r="40" spans="4:5" ht="12" customHeight="1">
      <c r="D40" s="30"/>
      <c r="E40" s="30"/>
    </row>
  </sheetData>
  <sheetProtection selectLockedCells="1" selectUnlockedCells="1"/>
  <mergeCells count="6">
    <mergeCell ref="C33:D33"/>
    <mergeCell ref="A3:B3"/>
    <mergeCell ref="A4:B4"/>
    <mergeCell ref="B7:C7"/>
    <mergeCell ref="A11:A12"/>
    <mergeCell ref="B11:C11"/>
  </mergeCells>
  <printOptions/>
  <pageMargins left="1.3298611111111112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ina_pandova</cp:lastModifiedBy>
  <cp:lastPrinted>2012-03-24T08:16:02Z</cp:lastPrinted>
  <dcterms:created xsi:type="dcterms:W3CDTF">2012-01-19T09:47:38Z</dcterms:created>
  <dcterms:modified xsi:type="dcterms:W3CDTF">2012-03-24T08:19:25Z</dcterms:modified>
  <cp:category/>
  <cp:version/>
  <cp:contentType/>
  <cp:contentStatus/>
</cp:coreProperties>
</file>