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8800" windowHeight="121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<sst xmlns="http://schemas.openxmlformats.org/spreadsheetml/2006/main" count="4189" uniqueCount="972">
  <si>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</si>
  <si>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</si>
  <si>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</si>
  <si>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</si>
  <si>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</si>
  <si>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</si>
  <si>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</si>
  <si>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</si>
  <si>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</si>
  <si>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</si>
  <si>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</si>
  <si>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</si>
  <si>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</si>
  <si>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</si>
  <si>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</si>
  <si>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</si>
  <si>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</si>
  <si>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</si>
  <si>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</si>
  <si>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</si>
  <si>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</si>
  <si>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</si>
  <si>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</si>
  <si>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</si>
  <si>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</si>
  <si>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</si>
  <si>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</si>
  <si>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</si>
  <si>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</si>
  <si>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</si>
  <si>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</si>
  <si>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</si>
  <si>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</si>
  <si>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</si>
  <si>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</si>
  <si>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</si>
  <si>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</si>
  <si>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</si>
  <si>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</si>
  <si>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</si>
  <si>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</si>
  <si>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</si>
  <si>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</si>
  <si>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</si>
  <si>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</si>
  <si>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</si>
  <si>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</si>
  <si>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</si>
  <si>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</si>
  <si>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</si>
  <si>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</si>
  <si>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</si>
  <si>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</si>
  <si>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</si>
  <si>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</si>
  <si>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</si>
  <si>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</si>
  <si>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</si>
  <si>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</si>
  <si>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</si>
  <si>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</si>
  <si>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</si>
  <si>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</si>
  <si>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</si>
  <si>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</si>
  <si>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</si>
  <si>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</si>
  <si>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</si>
  <si>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</si>
  <si>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</si>
  <si>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</si>
  <si>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</si>
  <si>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</si>
  <si>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</si>
  <si>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</si>
  <si>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</si>
  <si>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</si>
  <si>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</si>
  <si>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</si>
  <si>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</si>
  <si>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</si>
  <si>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</si>
  <si>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</si>
  <si>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</si>
  <si>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</si>
  <si>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</si>
  <si>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</si>
  <si>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</si>
  <si>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</si>
  <si>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</si>
  <si>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</si>
  <si>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</si>
  <si>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</si>
  <si>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</si>
  <si>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</si>
  <si>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</si>
  <si>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</si>
  <si>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</si>
  <si>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</si>
  <si>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</si>
  <si>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</si>
  <si>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</si>
  <si>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</si>
  <si>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</si>
  <si>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</si>
  <si>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</si>
  <si>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</si>
  <si>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</si>
  <si>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</si>
  <si>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</si>
  <si>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</si>
  <si>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</si>
  <si>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</si>
  <si>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</si>
  <si>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</si>
  <si>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</si>
  <si>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</si>
  <si>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</si>
  <si>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</si>
  <si>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</si>
  <si>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</si>
  <si>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</si>
  <si>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</si>
  <si>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</si>
  <si>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</si>
  <si>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</si>
  <si>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</si>
  <si>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</si>
  <si>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</si>
  <si>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</si>
  <si>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</si>
  <si>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</si>
  <si>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</si>
  <si>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</si>
  <si>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</si>
  <si>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</si>
  <si>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</si>
  <si>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</si>
  <si>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</si>
  <si>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</si>
  <si>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</si>
  <si>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</si>
  <si>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</si>
  <si>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</si>
  <si>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</si>
  <si>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</si>
  <si>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</si>
  <si>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</si>
  <si>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</si>
  <si>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</si>
  <si>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</si>
  <si>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</si>
  <si>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</si>
  <si>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</si>
  <si>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</si>
  <si>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</si>
  <si>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</si>
  <si>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</si>
  <si>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</si>
  <si>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</si>
  <si>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</si>
  <si>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</si>
  <si>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</si>
  <si>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</si>
  <si>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</si>
  <si>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</si>
  <si>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</si>
  <si>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</si>
  <si>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</si>
  <si>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</si>
  <si>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</si>
  <si>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</si>
  <si>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</si>
  <si>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</si>
  <si>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</si>
  <si>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</si>
  <si>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</si>
  <si>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</si>
  <si>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</si>
  <si>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</si>
  <si>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</si>
  <si>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</si>
  <si>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</si>
  <si>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</si>
  <si>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</si>
  <si>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</si>
  <si>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</si>
  <si>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</si>
  <si>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</si>
  <si>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</si>
  <si>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</si>
  <si>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</si>
  <si>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</si>
  <si>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</si>
  <si>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</si>
  <si>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</si>
  <si>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</si>
  <si>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</si>
  <si>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</si>
  <si>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</si>
  <si>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</si>
  <si>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</si>
  <si>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</si>
  <si>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</si>
  <si>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</si>
  <si>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</si>
  <si>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</si>
  <si>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</si>
  <si>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</si>
  <si>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</si>
  <si>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</si>
  <si>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</si>
  <si>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</si>
  <si>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</si>
  <si>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</si>
  <si>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</si>
  <si>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</si>
  <si>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</si>
  <si>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</si>
  <si>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</si>
  <si>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</si>
  <si>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</si>
  <si>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</si>
  <si>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</si>
  <si>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</si>
  <si>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</si>
  <si>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</si>
  <si>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</si>
  <si>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</si>
  <si>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</si>
  <si>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</si>
  <si>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</si>
  <si>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</si>
  <si>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</si>
  <si>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</si>
  <si>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</si>
  <si>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</si>
  <si>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</si>
  <si>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</si>
  <si>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</si>
  <si>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</si>
  <si>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</si>
  <si>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</si>
  <si>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</si>
  <si>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</si>
  <si>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</si>
  <si>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</si>
  <si>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</si>
  <si>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</si>
  <si>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</si>
  <si>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</si>
  <si>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</si>
  <si>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</si>
  <si>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</si>
  <si>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</si>
  <si>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</si>
  <si>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</si>
  <si>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</si>
  <si>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</si>
  <si>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</si>
  <si>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</si>
  <si>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</si>
  <si>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</si>
  <si>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</si>
  <si>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</si>
  <si>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</si>
  <si>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</si>
  <si>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</si>
  <si>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</si>
  <si>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</si>
  <si>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</si>
  <si>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</si>
  <si>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</si>
  <si>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</si>
  <si>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</si>
  <si>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</si>
  <si>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</si>
  <si>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</si>
  <si>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</si>
  <si>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</si>
  <si>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</si>
  <si>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</si>
  <si>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</si>
  <si>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</si>
  <si>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</si>
  <si>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</si>
  <si>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</si>
  <si>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</si>
  <si>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</si>
  <si>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</si>
  <si>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</si>
  <si>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</si>
  <si>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</si>
  <si>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</si>
  <si>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</si>
  <si>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</si>
  <si>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</si>
  <si>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</si>
  <si>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</si>
  <si>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</si>
  <si>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</si>
  <si>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</si>
  <si>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</si>
  <si>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</si>
  <si>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</si>
  <si>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</si>
  <si>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</si>
  <si>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</si>
  <si>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</si>
  <si>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</si>
  <si>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</si>
  <si>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</si>
  <si>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</si>
  <si>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</si>
  <si>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</si>
  <si>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</si>
  <si>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</si>
  <si>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</si>
  <si>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</si>
  <si>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</si>
  <si>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</si>
  <si>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</si>
  <si>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</si>
  <si>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</si>
  <si>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</si>
  <si>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</si>
  <si>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</si>
  <si>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</si>
  <si>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</si>
  <si>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</si>
  <si>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</si>
  <si>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</si>
  <si>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</si>
  <si>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</si>
  <si>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</si>
  <si>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</si>
  <si>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</si>
  <si>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</si>
  <si>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</si>
  <si>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</si>
  <si>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</si>
  <si>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</si>
  <si>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</si>
  <si>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</si>
  <si>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</si>
  <si>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</si>
  <si>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</si>
  <si>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</si>
  <si>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</si>
  <si>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</si>
  <si>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</si>
  <si>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</si>
  <si>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</si>
  <si>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</si>
  <si>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</si>
  <si>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</si>
  <si>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</si>
  <si>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</si>
  <si>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</si>
  <si>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</si>
  <si>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</si>
  <si>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</si>
  <si>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</si>
  <si>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</si>
  <si>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</si>
  <si>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</si>
  <si>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</si>
  <si>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</si>
  <si>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</si>
  <si>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</si>
  <si>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</si>
  <si>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</si>
  <si>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</si>
  <si>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</si>
  <si>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</si>
  <si>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</si>
  <si>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</si>
  <si>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</si>
  <si>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</si>
  <si>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</si>
  <si>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</si>
  <si>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</si>
  <si>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</si>
  <si>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</si>
  <si>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</si>
  <si>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</si>
  <si>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</si>
  <si>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</si>
  <si>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</si>
  <si>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</si>
  <si>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</si>
  <si>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</si>
  <si>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</si>
  <si>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</si>
  <si>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</si>
  <si>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</si>
  <si>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</si>
  <si>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</si>
  <si>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</si>
  <si>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</si>
  <si>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</si>
  <si>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</si>
  <si>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</si>
  <si>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</si>
  <si>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</si>
  <si>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</si>
  <si>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</si>
  <si>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</si>
  <si>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</si>
  <si>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</si>
  <si>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</si>
  <si>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</si>
  <si>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</si>
  <si>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</si>
  <si>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</si>
  <si>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</si>
  <si>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</si>
  <si>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</si>
  <si>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</si>
  <si>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</si>
  <si>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</si>
  <si>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</si>
  <si>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</si>
  <si>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</si>
  <si>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</si>
  <si>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</si>
  <si>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</si>
  <si>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</si>
  <si>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</si>
  <si>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</si>
  <si>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</si>
  <si>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</si>
  <si>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</si>
  <si>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</si>
  <si>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</si>
  <si>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</si>
  <si>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</si>
  <si>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</si>
  <si>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</si>
  <si>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</si>
  <si>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</si>
  <si>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</si>
  <si>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</si>
  <si>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</si>
  <si>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</si>
  <si>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</si>
  <si>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</si>
  <si>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</si>
  <si>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</si>
  <si>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</si>
  <si>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</si>
  <si>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</si>
  <si>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</si>
  <si>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</si>
  <si>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</si>
  <si>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</si>
  <si>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</si>
  <si>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</si>
  <si>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</si>
  <si>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</si>
  <si>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</si>
  <si>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</si>
  <si>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</si>
  <si>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</si>
  <si>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</si>
  <si>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</si>
  <si>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</si>
  <si>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</si>
  <si>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</si>
  <si>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</si>
  <si>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</si>
  <si>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</si>
  <si>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</si>
  <si>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</si>
  <si>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</si>
  <si>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</si>
  <si>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</si>
  <si>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</si>
  <si>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</si>
  <si>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</si>
  <si>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</si>
  <si>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</si>
  <si>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</si>
  <si>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</si>
  <si>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</si>
  <si>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</si>
  <si>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</si>
  <si>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</si>
  <si>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</si>
  <si>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</si>
  <si>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</si>
  <si>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</si>
  <si>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</si>
  <si>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</si>
  <si>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</si>
  <si>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</si>
  <si>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</si>
  <si>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</si>
  <si>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</si>
  <si>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</si>
  <si>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</si>
  <si>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</si>
  <si>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</si>
  <si>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</si>
  <si>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</si>
  <si>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</si>
  <si>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</si>
  <si>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</si>
  <si>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</si>
  <si>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</si>
  <si>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</si>
  <si>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</si>
  <si>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</si>
  <si>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</si>
  <si>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</si>
  <si>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</si>
  <si>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</si>
  <si>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</si>
  <si>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</si>
  <si>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</si>
  <si>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</si>
  <si>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</si>
  <si>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</si>
  <si>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</si>
  <si>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</si>
  <si>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</si>
  <si>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</si>
  <si>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</si>
  <si>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</si>
  <si>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</si>
  <si>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</si>
  <si>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</si>
  <si>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</si>
  <si>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</si>
  <si>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</si>
  <si>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</si>
  <si>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</si>
  <si>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</si>
  <si>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</si>
  <si>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</si>
  <si>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</si>
  <si>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</si>
  <si>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</si>
  <si>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</si>
  <si>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</si>
  <si>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</si>
  <si>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</si>
  <si>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</si>
  <si>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</si>
  <si>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</si>
  <si>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</si>
  <si>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</si>
  <si>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</si>
  <si>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</si>
  <si>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</si>
  <si>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</si>
  <si>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</si>
  <si>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</si>
  <si>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</si>
  <si>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</si>
  <si>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</si>
  <si>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</si>
  <si>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</si>
  <si>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</si>
  <si>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</si>
  <si>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</si>
  <si>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</si>
  <si>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</si>
  <si>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</si>
  <si>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</si>
  <si>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</si>
  <si>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</si>
  <si>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</si>
  <si>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</si>
  <si>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</si>
  <si>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</si>
  <si>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</si>
  <si>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</si>
  <si>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</si>
  <si>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</si>
  <si>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</si>
  <si>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</si>
  <si>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</si>
  <si>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</si>
  <si>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</si>
  <si>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</si>
  <si>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</si>
  <si>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</si>
  <si>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</si>
  <si>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</si>
  <si>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</si>
  <si>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</si>
  <si>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</si>
  <si>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</si>
  <si>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</si>
  <si>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</si>
  <si>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</si>
  <si>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</si>
  <si>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</si>
  <si>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</si>
  <si>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</si>
  <si>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</si>
  <si>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</si>
  <si>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</si>
  <si>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</si>
  <si>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</si>
  <si>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</si>
  <si>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</si>
  <si>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</si>
  <si>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</si>
  <si>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</si>
  <si>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</si>
  <si>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</si>
  <si>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</si>
  <si>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</si>
  <si>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</si>
  <si>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</si>
  <si>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</si>
  <si>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</si>
  <si>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</si>
  <si>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</si>
  <si>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</si>
  <si>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</si>
  <si>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</si>
  <si>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</si>
  <si>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</si>
  <si>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</si>
  <si>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</si>
  <si>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</si>
  <si>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</si>
  <si>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</si>
  <si>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</si>
  <si>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</si>
  <si>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</si>
  <si>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</si>
  <si>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</si>
  <si>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</si>
  <si>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</si>
  <si>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</si>
  <si>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</si>
  <si>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</si>
  <si>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</si>
  <si>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</si>
  <si>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</si>
  <si>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</si>
  <si>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</si>
  <si>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</si>
  <si>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</si>
  <si>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</si>
  <si>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</si>
  <si>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</si>
  <si>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</si>
  <si>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</si>
  <si>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</si>
  <si>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</si>
  <si>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</si>
  <si>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</si>
  <si>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</si>
  <si>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</si>
  <si>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</si>
  <si>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</si>
  <si>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</si>
  <si>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</si>
  <si>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</si>
  <si>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</si>
  <si>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</si>
  <si>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</si>
  <si>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</si>
  <si>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</si>
  <si>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</si>
  <si>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</si>
  <si>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</si>
  <si>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</si>
  <si>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</si>
  <si>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</si>
  <si>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</si>
  <si>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</si>
  <si>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</si>
  <si>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</si>
  <si>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</si>
  <si>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</si>
  <si>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</si>
  <si>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</si>
  <si>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</si>
  <si>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</si>
  <si>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</si>
  <si>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</si>
  <si>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</si>
  <si>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</si>
  <si>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</si>
  <si>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</si>
  <si>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</si>
  <si>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</si>
  <si>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</si>
  <si>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</si>
  <si>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</si>
  <si>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</si>
  <si>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</si>
  <si>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</si>
  <si>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</si>
  <si>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</si>
  <si>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</si>
  <si>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</si>
  <si>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</si>
  <si>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</si>
  <si>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</si>
  <si>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</si>
  <si>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</si>
  <si>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</si>
  <si>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</si>
  <si>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</si>
  <si>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</si>
  <si>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</si>
  <si>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</si>
  <si>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</si>
  <si>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</si>
  <si>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</si>
  <si>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</si>
  <si>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</si>
  <si>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</si>
  <si>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</si>
  <si>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</si>
  <si>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</si>
  <si>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</si>
  <si>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</si>
  <si>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</si>
  <si>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</si>
  <si>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</si>
  <si>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</si>
  <si>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</si>
  <si>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</si>
  <si>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</si>
  <si>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</si>
  <si>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</si>
  <si>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</si>
  <si>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</si>
  <si>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</si>
  <si>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</si>
  <si>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</si>
  <si>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</si>
  <si>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</si>
  <si>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</si>
  <si>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</si>
  <si>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</si>
  <si>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</si>
  <si>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</si>
  <si>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</si>
  <si>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</si>
  <si>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</si>
  <si>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</si>
  <si>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</si>
  <si>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</si>
  <si>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</si>
  <si>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</si>
  <si>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</si>
  <si>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</si>
  <si>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</si>
  <si>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</si>
  <si>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</si>
  <si>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</si>
  <si>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</si>
  <si>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</si>
  <si>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</si>
  <si>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</si>
  <si>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</si>
  <si>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</si>
  <si>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</si>
  <si>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</si>
  <si>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</si>
  <si>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</si>
  <si>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</si>
  <si>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</si>
  <si>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</si>
  <si>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</si>
  <si>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</si>
  <si>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</si>
  <si>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</si>
  <si>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</si>
  <si>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</si>
  <si>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</si>
  <si>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</si>
  <si>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</si>
  <si>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</si>
  <si>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</si>
  <si>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</si>
  <si>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</si>
  <si>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</si>
  <si>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</si>
  <si>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</si>
  <si>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</si>
  <si>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</si>
  <si>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</si>
  <si>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</si>
  <si>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</si>
  <si>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</si>
  <si>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</si>
  <si>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</si>
  <si>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</si>
  <si>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</si>
  <si>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</si>
  <si>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</si>
  <si>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</si>
  <si>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</si>
  <si>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</si>
  <si>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</si>
  <si>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</si>
  <si>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</si>
  <si>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</si>
  <si>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</si>
  <si>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</si>
  <si>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</si>
  <si>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</si>
  <si>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</si>
  <si>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</si>
  <si>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</si>
  <si>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</si>
  <si>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</si>
  <si>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</si>
  <si>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</si>
  <si>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</si>
  <si>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</si>
  <si>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</si>
  <si>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</si>
  <si>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</si>
  <si>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</si>
  <si>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</si>
  <si>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</si>
  <si>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</si>
  <si>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</si>
  <si>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</si>
  <si>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</si>
  <si>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</si>
  <si>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</si>
  <si>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</si>
  <si>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</si>
  <si>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</si>
  <si>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</si>
  <si>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</si>
  <si>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</si>
  <si>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</si>
  <si>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</si>
  <si>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</si>
  <si>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</si>
  <si>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</si>
  <si>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</si>
  <si>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</si>
  <si>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</si>
  <si>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</si>
  <si>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</si>
  <si>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</si>
  <si>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</si>
  <si>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</si>
  <si>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</si>
  <si>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</si>
  <si>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</si>
  <si>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</si>
  <si>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</si>
  <si>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</si>
  <si>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</si>
  <si>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</si>
  <si>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</si>
  <si>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</si>
  <si>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</si>
  <si>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</si>
  <si>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</si>
  <si>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</si>
  <si>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</si>
  <si>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</si>
  <si>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</si>
  <si>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</si>
  <si>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</si>
  <si>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</si>
  <si>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</si>
  <si>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</si>
  <si>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</si>
  <si>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</si>
  <si>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</si>
  <si>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</si>
  <si>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</si>
  <si>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</si>
  <si>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</si>
  <si>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</si>
  <si>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</si>
  <si>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</si>
  <si>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</si>
  <si>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</si>
  <si>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</si>
  <si>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</si>
  <si>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</si>
  <si>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</si>
  <si>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</si>
  <si>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</si>
  <si>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</si>
  <si>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</si>
  <si>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</si>
  <si>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</si>
  <si>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</si>
  <si>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</si>
  <si>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</si>
  <si>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</si>
  <si>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</si>
  <si>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</si>
  <si>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</si>
  <si>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</si>
  <si>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</si>
  <si>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</si>
  <si>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</si>
  <si>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</si>
  <si>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</si>
  <si>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</si>
  <si>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</si>
  <si>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</si>
  <si>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</si>
  <si>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</si>
  <si>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</si>
  <si>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</si>
  <si>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</si>
  <si>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</si>
  <si>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</si>
  <si>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</si>
  <si>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</si>
  <si>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</si>
  <si>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</si>
  <si>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</si>
  <si>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</si>
  <si>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</si>
  <si>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</si>
  <si>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</si>
  <si>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</si>
  <si>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</si>
  <si>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</si>
  <si>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</si>
  <si>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</si>
  <si>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</si>
  <si>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</si>
  <si>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</si>
  <si>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</si>
  <si>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</si>
  <si>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</si>
  <si>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</si>
  <si>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</si>
  <si>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</si>
  <si>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</si>
  <si>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</si>
  <si>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</si>
  <si>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</si>
  <si>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</si>
  <si>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</si>
  <si>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</si>
  <si>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</si>
  <si>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</si>
  <si>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</si>
  <si>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</si>
  <si>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</si>
  <si>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</si>
  <si>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</si>
  <si>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</si>
  <si>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</si>
  <si>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</si>
  <si>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</si>
  <si>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</si>
  <si>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</si>
  <si>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</si>
  <si>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Гюляй Рахман</t>
  </si>
  <si>
    <t>Нео Лондон Капитал АД</t>
  </si>
  <si>
    <t>гр. София, район Витоша, п.код 1618, бул. "Братя Бъкстон" 40</t>
  </si>
  <si>
    <t>0884274451</t>
  </si>
  <si>
    <t>info@neolondoncapital.com</t>
  </si>
  <si>
    <t>www.neolondoncapital.com</t>
  </si>
  <si>
    <t>www.investor.bg</t>
  </si>
  <si>
    <t>Гл. счетоводител</t>
  </si>
  <si>
    <t>Християн Дънков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</si>
</sst>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44256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Гюляй Рахман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44196</v>
      </c>
    </row>
    <row r="11" spans="1:2" ht="15.75">
      <c r="A11" s="7" t="s">
        <v>950</v>
      </c>
      <c r="B11" s="546">
        <v>44256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964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971</v>
      </c>
    </row>
    <row r="18" spans="1:2" ht="15.75">
      <c r="A18" s="7" t="s">
        <v>893</v>
      </c>
      <c r="B18" s="545"/>
    </row>
    <row r="19" spans="1:2" ht="15.75">
      <c r="A19" s="7" t="s">
        <v>4</v>
      </c>
      <c r="B19" s="545" t="s">
        <v>965</v>
      </c>
    </row>
    <row r="20" spans="1:2" ht="15.75">
      <c r="A20" s="7" t="s">
        <v>5</v>
      </c>
      <c r="B20" s="545" t="s">
        <v>965</v>
      </c>
    </row>
    <row r="21" spans="1:2" ht="15.75">
      <c r="A21" s="10" t="s">
        <v>6</v>
      </c>
      <c r="B21" s="547" t="s">
        <v>966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967</v>
      </c>
    </row>
    <row r="24" spans="1:2" ht="15.75">
      <c r="A24" s="10" t="s">
        <v>892</v>
      </c>
      <c r="B24" s="655" t="s">
        <v>968</v>
      </c>
    </row>
    <row r="25" spans="1:2" ht="15.75">
      <c r="A25" s="7" t="s">
        <v>895</v>
      </c>
      <c r="B25" s="656" t="s">
        <v>969</v>
      </c>
    </row>
    <row r="26" spans="1:2" ht="15.75">
      <c r="A26" s="10" t="s">
        <v>943</v>
      </c>
      <c r="B26" s="547" t="s">
        <v>963</v>
      </c>
    </row>
    <row r="27" spans="1:2" ht="15.75">
      <c r="A27" s="10" t="s">
        <v>944</v>
      </c>
      <c r="B27" s="547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0.3715062111801242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0.05128342532554526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0.009555952749458297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0.00750782555484949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1.4564922743290865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1.932490172620065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1.930370876773201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1.616099811997949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0.006016065629806871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0.03696316597552051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0.020209152172719215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0.7916206045581946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5.366647017844703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0.7856700165533039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4502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0.24125180858474893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0.8382654010794715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22.2351243339254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9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9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9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1380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9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9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9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9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9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9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1380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9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68311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9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9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9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9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9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9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9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441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9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9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441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9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9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9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9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9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9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9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9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9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9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9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9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9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9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800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9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9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9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800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9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9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9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70932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9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9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9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9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9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9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9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9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9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3433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9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4927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9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352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9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9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457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9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9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9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9194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9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47103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9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9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9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47103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9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9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9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47103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9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9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175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9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9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9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176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9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62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9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56535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9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127467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9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9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9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9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9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9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9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9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9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9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9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9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9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9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9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6710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9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6710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9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9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9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957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9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9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7667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9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18661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9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8659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9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9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35169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9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9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9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33991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9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9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69160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9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9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9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1732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9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9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70892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9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1152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9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8464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9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19636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9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9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8126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9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274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9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11048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9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9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9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168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9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9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9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29255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9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9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9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9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29255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9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127467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9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11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9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284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9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9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51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9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10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9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9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9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304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9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287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9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9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662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9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2818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9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9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9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208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9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3027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9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3689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9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1684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9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9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9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3689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9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1684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9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280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9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9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280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9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9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1404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9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447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9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957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9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5373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9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9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9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47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9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2529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9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2576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9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9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9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74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9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9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9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9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2723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9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2797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9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5373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9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9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9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9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5373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9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9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9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9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9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5373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9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231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9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-140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9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5382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9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-56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9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931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9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9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9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9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9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-30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9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6318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9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-8531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9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1191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9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-900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9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2128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9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134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9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-13152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9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2505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9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9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9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9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-16625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9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9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9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31244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9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-17802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9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9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-2948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9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9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-14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9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10480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9">
        <f t="shared" si="20"/>
        <v>44196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173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9">
        <f t="shared" si="20"/>
        <v>44196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9">
        <f t="shared" si="20"/>
        <v>44196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176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9">
        <f t="shared" si="20"/>
        <v>44196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176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9">
        <f t="shared" si="20"/>
        <v>44196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9">
        <f aca="true" t="shared" si="23" ref="C218:C281">endDate</f>
        <v>44196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9">
        <f t="shared" si="23"/>
        <v>44196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9">
        <f t="shared" si="23"/>
        <v>44196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9">
        <f t="shared" si="23"/>
        <v>44196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9">
        <f t="shared" si="23"/>
        <v>44196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9">
        <f t="shared" si="23"/>
        <v>44196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9">
        <f t="shared" si="23"/>
        <v>44196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9">
        <f t="shared" si="23"/>
        <v>44196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9">
        <f t="shared" si="23"/>
        <v>44196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9">
        <f t="shared" si="23"/>
        <v>44196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9">
        <f t="shared" si="23"/>
        <v>44196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9">
        <f t="shared" si="23"/>
        <v>44196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9">
        <f t="shared" si="23"/>
        <v>44196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9">
        <f t="shared" si="23"/>
        <v>44196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9">
        <f t="shared" si="23"/>
        <v>44196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9">
        <f t="shared" si="23"/>
        <v>44196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9">
        <f t="shared" si="23"/>
        <v>44196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9">
        <f t="shared" si="23"/>
        <v>44196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9">
        <f t="shared" si="23"/>
        <v>44196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9">
        <f t="shared" si="23"/>
        <v>44196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9">
        <f t="shared" si="23"/>
        <v>44196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9">
        <f t="shared" si="23"/>
        <v>44196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9">
        <f t="shared" si="23"/>
        <v>44196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9">
        <f t="shared" si="23"/>
        <v>44196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9">
        <f t="shared" si="23"/>
        <v>44196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9">
        <f t="shared" si="23"/>
        <v>44196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9">
        <f t="shared" si="23"/>
        <v>44196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9">
        <f t="shared" si="23"/>
        <v>44196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9">
        <f t="shared" si="23"/>
        <v>44196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9">
        <f t="shared" si="23"/>
        <v>44196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9">
        <f t="shared" si="23"/>
        <v>44196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9">
        <f t="shared" si="23"/>
        <v>44196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9">
        <f t="shared" si="23"/>
        <v>44196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9">
        <f t="shared" si="23"/>
        <v>44196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9">
        <f t="shared" si="23"/>
        <v>44196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9">
        <f t="shared" si="23"/>
        <v>44196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9">
        <f t="shared" si="23"/>
        <v>44196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9">
        <f t="shared" si="23"/>
        <v>44196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9">
        <f t="shared" si="23"/>
        <v>44196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9">
        <f t="shared" si="23"/>
        <v>44196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9">
        <f t="shared" si="23"/>
        <v>44196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9">
        <f t="shared" si="23"/>
        <v>44196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9">
        <f t="shared" si="23"/>
        <v>44196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9">
        <f t="shared" si="23"/>
        <v>44196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9">
        <f t="shared" si="23"/>
        <v>44196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9">
        <f t="shared" si="23"/>
        <v>44196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9">
        <f t="shared" si="23"/>
        <v>44196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9">
        <f t="shared" si="23"/>
        <v>44196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9">
        <f t="shared" si="23"/>
        <v>44196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9">
        <f t="shared" si="23"/>
        <v>44196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9">
        <f t="shared" si="23"/>
        <v>44196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9">
        <f t="shared" si="23"/>
        <v>44196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9">
        <f t="shared" si="23"/>
        <v>44196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9">
        <f t="shared" si="23"/>
        <v>44196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9">
        <f t="shared" si="23"/>
        <v>44196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9">
        <f t="shared" si="23"/>
        <v>44196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9">
        <f t="shared" si="23"/>
        <v>44196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9">
        <f t="shared" si="23"/>
        <v>44196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9">
        <f t="shared" si="23"/>
        <v>44196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9">
        <f t="shared" si="23"/>
        <v>44196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9">
        <f t="shared" si="23"/>
        <v>44196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9">
        <f t="shared" si="23"/>
        <v>44196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9">
        <f t="shared" si="23"/>
        <v>44196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9">
        <f t="shared" si="23"/>
        <v>44196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9">
        <f aca="true" t="shared" si="26" ref="C282:C345">endDate</f>
        <v>44196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9">
        <f t="shared" si="26"/>
        <v>44196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9">
        <f t="shared" si="26"/>
        <v>44196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9">
        <f t="shared" si="26"/>
        <v>44196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9">
        <f t="shared" si="26"/>
        <v>44196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9">
        <f t="shared" si="26"/>
        <v>44196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9">
        <f t="shared" si="26"/>
        <v>44196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9">
        <f t="shared" si="26"/>
        <v>44196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9">
        <f t="shared" si="26"/>
        <v>44196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9">
        <f t="shared" si="26"/>
        <v>44196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9">
        <f t="shared" si="26"/>
        <v>44196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9">
        <f t="shared" si="26"/>
        <v>44196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9">
        <f t="shared" si="26"/>
        <v>44196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9">
        <f t="shared" si="26"/>
        <v>44196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9">
        <f t="shared" si="26"/>
        <v>44196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9">
        <f t="shared" si="26"/>
        <v>44196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9">
        <f t="shared" si="26"/>
        <v>44196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9">
        <f t="shared" si="26"/>
        <v>44196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9">
        <f t="shared" si="26"/>
        <v>44196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9">
        <f t="shared" si="26"/>
        <v>44196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9">
        <f t="shared" si="26"/>
        <v>44196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9">
        <f t="shared" si="26"/>
        <v>44196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9">
        <f t="shared" si="26"/>
        <v>44196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9">
        <f t="shared" si="26"/>
        <v>44196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9">
        <f t="shared" si="26"/>
        <v>44196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9">
        <f t="shared" si="26"/>
        <v>44196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9">
        <f t="shared" si="26"/>
        <v>44196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9">
        <f t="shared" si="26"/>
        <v>44196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9">
        <f t="shared" si="26"/>
        <v>44196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9">
        <f t="shared" si="26"/>
        <v>44196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9">
        <f t="shared" si="26"/>
        <v>44196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9">
        <f t="shared" si="26"/>
        <v>44196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9">
        <f t="shared" si="26"/>
        <v>44196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9">
        <f t="shared" si="26"/>
        <v>44196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9">
        <f t="shared" si="26"/>
        <v>44196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9">
        <f t="shared" si="26"/>
        <v>44196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9">
        <f t="shared" si="26"/>
        <v>44196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9">
        <f t="shared" si="26"/>
        <v>44196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9">
        <f t="shared" si="26"/>
        <v>44196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9">
        <f t="shared" si="26"/>
        <v>44196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9">
        <f t="shared" si="26"/>
        <v>44196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9">
        <f t="shared" si="26"/>
        <v>44196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9">
        <f t="shared" si="26"/>
        <v>44196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9">
        <f t="shared" si="26"/>
        <v>44196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9">
        <f t="shared" si="26"/>
        <v>44196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9">
        <f t="shared" si="26"/>
        <v>44196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9">
        <f t="shared" si="26"/>
        <v>44196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9">
        <f t="shared" si="26"/>
        <v>44196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9">
        <f t="shared" si="26"/>
        <v>44196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9">
        <f t="shared" si="26"/>
        <v>44196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9">
        <f t="shared" si="26"/>
        <v>44196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9">
        <f t="shared" si="26"/>
        <v>44196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9">
        <f t="shared" si="26"/>
        <v>44196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9">
        <f t="shared" si="26"/>
        <v>44196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9">
        <f t="shared" si="26"/>
        <v>44196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9">
        <f t="shared" si="26"/>
        <v>44196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9">
        <f t="shared" si="26"/>
        <v>44196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9">
        <f t="shared" si="26"/>
        <v>44196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9">
        <f t="shared" si="26"/>
        <v>44196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9">
        <f t="shared" si="26"/>
        <v>44196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9">
        <f t="shared" si="26"/>
        <v>44196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9">
        <f t="shared" si="26"/>
        <v>44196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9">
        <f t="shared" si="26"/>
        <v>44196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9">
        <f t="shared" si="26"/>
        <v>44196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9">
        <f aca="true" t="shared" si="29" ref="C346:C409">endDate</f>
        <v>44196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9">
        <f t="shared" si="29"/>
        <v>44196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9">
        <f t="shared" si="29"/>
        <v>44196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9">
        <f t="shared" si="29"/>
        <v>44196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9">
        <f t="shared" si="29"/>
        <v>44196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6646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9">
        <f t="shared" si="29"/>
        <v>44196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9">
        <f t="shared" si="29"/>
        <v>44196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9">
        <f t="shared" si="29"/>
        <v>44196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9">
        <f t="shared" si="29"/>
        <v>44196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6646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9">
        <f t="shared" si="29"/>
        <v>44196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957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9">
        <f t="shared" si="29"/>
        <v>44196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9">
        <f t="shared" si="29"/>
        <v>44196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9">
        <f t="shared" si="29"/>
        <v>44196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9">
        <f t="shared" si="29"/>
        <v>44196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9">
        <f t="shared" si="29"/>
        <v>44196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9">
        <f t="shared" si="29"/>
        <v>44196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9">
        <f t="shared" si="29"/>
        <v>44196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9">
        <f t="shared" si="29"/>
        <v>44196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9">
        <f t="shared" si="29"/>
        <v>44196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9">
        <f t="shared" si="29"/>
        <v>44196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9">
        <f t="shared" si="29"/>
        <v>44196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9">
        <f t="shared" si="29"/>
        <v>44196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64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9">
        <f t="shared" si="29"/>
        <v>44196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7667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9">
        <f t="shared" si="29"/>
        <v>44196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9">
        <f t="shared" si="29"/>
        <v>44196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9">
        <f t="shared" si="29"/>
        <v>44196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7667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9">
        <f t="shared" si="29"/>
        <v>44196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9">
        <f t="shared" si="29"/>
        <v>44196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9">
        <f t="shared" si="29"/>
        <v>44196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9">
        <f t="shared" si="29"/>
        <v>44196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9">
        <f t="shared" si="29"/>
        <v>44196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9">
        <f t="shared" si="29"/>
        <v>44196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9">
        <f t="shared" si="29"/>
        <v>44196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9">
        <f t="shared" si="29"/>
        <v>44196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9">
        <f t="shared" si="29"/>
        <v>44196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9">
        <f t="shared" si="29"/>
        <v>44196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9">
        <f t="shared" si="29"/>
        <v>44196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9">
        <f t="shared" si="29"/>
        <v>44196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9">
        <f t="shared" si="29"/>
        <v>44196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9">
        <f t="shared" si="29"/>
        <v>44196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9">
        <f t="shared" si="29"/>
        <v>44196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9">
        <f t="shared" si="29"/>
        <v>44196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9">
        <f t="shared" si="29"/>
        <v>44196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9">
        <f t="shared" si="29"/>
        <v>44196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9">
        <f t="shared" si="29"/>
        <v>44196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9">
        <f t="shared" si="29"/>
        <v>44196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9">
        <f t="shared" si="29"/>
        <v>44196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9">
        <f t="shared" si="29"/>
        <v>44196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9">
        <f t="shared" si="29"/>
        <v>44196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9">
        <f t="shared" si="29"/>
        <v>44196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9">
        <f t="shared" si="29"/>
        <v>44196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9">
        <f t="shared" si="29"/>
        <v>44196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9">
        <f t="shared" si="29"/>
        <v>44196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9">
        <f t="shared" si="29"/>
        <v>44196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9">
        <f t="shared" si="29"/>
        <v>44196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9">
        <f t="shared" si="29"/>
        <v>44196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9">
        <f t="shared" si="29"/>
        <v>44196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9">
        <f t="shared" si="29"/>
        <v>44196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9">
        <f t="shared" si="29"/>
        <v>44196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9">
        <f t="shared" si="29"/>
        <v>44196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9">
        <f t="shared" si="29"/>
        <v>44196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9">
        <f t="shared" si="29"/>
        <v>44196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9">
        <f t="shared" si="29"/>
        <v>44196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9">
        <f t="shared" si="29"/>
        <v>44196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9">
        <f aca="true" t="shared" si="32" ref="C410:C459">endDate</f>
        <v>44196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9">
        <f t="shared" si="32"/>
        <v>44196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9">
        <f t="shared" si="32"/>
        <v>44196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9">
        <f t="shared" si="32"/>
        <v>44196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9">
        <f t="shared" si="32"/>
        <v>44196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9">
        <f t="shared" si="32"/>
        <v>44196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9">
        <f t="shared" si="32"/>
        <v>44196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17640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9">
        <f t="shared" si="32"/>
        <v>44196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9">
        <f t="shared" si="32"/>
        <v>44196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9">
        <f t="shared" si="32"/>
        <v>44196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9">
        <f t="shared" si="32"/>
        <v>44196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17640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9">
        <f t="shared" si="32"/>
        <v>44196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957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9">
        <f t="shared" si="32"/>
        <v>44196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9">
        <f t="shared" si="32"/>
        <v>44196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9">
        <f t="shared" si="32"/>
        <v>44196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9">
        <f t="shared" si="32"/>
        <v>44196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9">
        <f t="shared" si="32"/>
        <v>44196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9">
        <f t="shared" si="32"/>
        <v>44196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9">
        <f t="shared" si="32"/>
        <v>44196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9">
        <f t="shared" si="32"/>
        <v>44196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9">
        <f t="shared" si="32"/>
        <v>44196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9">
        <f t="shared" si="32"/>
        <v>44196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9">
        <f t="shared" si="32"/>
        <v>44196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9">
        <f t="shared" si="32"/>
        <v>44196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64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9">
        <f t="shared" si="32"/>
        <v>44196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18661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9">
        <f t="shared" si="32"/>
        <v>44196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9">
        <f t="shared" si="32"/>
        <v>44196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9">
        <f t="shared" si="32"/>
        <v>44196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18661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9">
        <f t="shared" si="32"/>
        <v>44196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9">
        <f t="shared" si="32"/>
        <v>44196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9">
        <f t="shared" si="32"/>
        <v>44196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9">
        <f t="shared" si="32"/>
        <v>44196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9">
        <f t="shared" si="32"/>
        <v>44196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9">
        <f t="shared" si="32"/>
        <v>44196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447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9">
        <f t="shared" si="32"/>
        <v>44196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9">
        <f t="shared" si="32"/>
        <v>44196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9">
        <f t="shared" si="32"/>
        <v>44196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9">
        <f t="shared" si="32"/>
        <v>44196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9">
        <f t="shared" si="32"/>
        <v>44196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9">
        <f t="shared" si="32"/>
        <v>44196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9">
        <f t="shared" si="32"/>
        <v>44196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9">
        <f t="shared" si="32"/>
        <v>44196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9">
        <f t="shared" si="32"/>
        <v>44196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9">
        <f t="shared" si="32"/>
        <v>44196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9">
        <f t="shared" si="32"/>
        <v>44196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9">
        <f t="shared" si="32"/>
        <v>44196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8212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9">
        <f t="shared" si="32"/>
        <v>44196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8659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9">
        <f t="shared" si="32"/>
        <v>44196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9">
        <f t="shared" si="32"/>
        <v>44196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9">
        <f t="shared" si="32"/>
        <v>44196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8659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9">
        <f aca="true" t="shared" si="35" ref="C461:C524">endDate</f>
        <v>44196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9">
        <f t="shared" si="35"/>
        <v>44196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9">
        <f t="shared" si="35"/>
        <v>44196</v>
      </c>
      <c r="D463" s="99" t="s">
        <v>529</v>
      </c>
      <c r="E463" s="481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9">
        <f t="shared" si="35"/>
        <v>44196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9">
        <f t="shared" si="35"/>
        <v>44196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9">
        <f t="shared" si="35"/>
        <v>44196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9">
        <f t="shared" si="35"/>
        <v>44196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9">
        <f t="shared" si="35"/>
        <v>44196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9">
        <f t="shared" si="35"/>
        <v>44196</v>
      </c>
      <c r="D469" s="99" t="s">
        <v>545</v>
      </c>
      <c r="E469" s="481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9">
        <f t="shared" si="35"/>
        <v>44196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9">
        <f t="shared" si="35"/>
        <v>44196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9">
        <f t="shared" si="35"/>
        <v>44196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9">
        <f t="shared" si="35"/>
        <v>44196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9">
        <f t="shared" si="35"/>
        <v>44196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9">
        <f t="shared" si="35"/>
        <v>44196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9">
        <f t="shared" si="35"/>
        <v>44196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9">
        <f t="shared" si="35"/>
        <v>44196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9">
        <f t="shared" si="35"/>
        <v>44196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9">
        <f t="shared" si="35"/>
        <v>44196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9">
        <f t="shared" si="35"/>
        <v>44196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9">
        <f t="shared" si="35"/>
        <v>44196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9">
        <f t="shared" si="35"/>
        <v>44196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9">
        <f t="shared" si="35"/>
        <v>44196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9">
        <f t="shared" si="35"/>
        <v>44196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9">
        <f t="shared" si="35"/>
        <v>44196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9">
        <f t="shared" si="35"/>
        <v>44196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9">
        <f t="shared" si="35"/>
        <v>44196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9">
        <f t="shared" si="35"/>
        <v>44196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9">
        <f t="shared" si="35"/>
        <v>44196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9">
        <f t="shared" si="35"/>
        <v>44196</v>
      </c>
      <c r="D490" s="99" t="s">
        <v>583</v>
      </c>
      <c r="E490" s="481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9">
        <f t="shared" si="35"/>
        <v>44196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9">
        <f t="shared" si="35"/>
        <v>44196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9">
        <f t="shared" si="35"/>
        <v>44196</v>
      </c>
      <c r="D493" s="99" t="s">
        <v>529</v>
      </c>
      <c r="E493" s="481">
        <v>2</v>
      </c>
      <c r="F493" s="99" t="s">
        <v>528</v>
      </c>
      <c r="H493" s="99">
        <f>'Справка 6'!E13</f>
        <v>1382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9">
        <f t="shared" si="35"/>
        <v>44196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9">
        <f t="shared" si="35"/>
        <v>44196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9">
        <f t="shared" si="35"/>
        <v>44196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9">
        <f t="shared" si="35"/>
        <v>44196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9">
        <f t="shared" si="35"/>
        <v>44196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9">
        <f t="shared" si="35"/>
        <v>44196</v>
      </c>
      <c r="D499" s="99" t="s">
        <v>545</v>
      </c>
      <c r="E499" s="481">
        <v>2</v>
      </c>
      <c r="F499" s="99" t="s">
        <v>804</v>
      </c>
      <c r="H499" s="99">
        <f>'Справка 6'!E19</f>
        <v>1382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9">
        <f t="shared" si="35"/>
        <v>44196</v>
      </c>
      <c r="D500" s="99" t="s">
        <v>547</v>
      </c>
      <c r="E500" s="481">
        <v>2</v>
      </c>
      <c r="F500" s="99" t="s">
        <v>546</v>
      </c>
      <c r="H500" s="99">
        <f>'Справка 6'!E20</f>
        <v>69296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9">
        <f t="shared" si="35"/>
        <v>44196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9">
        <f t="shared" si="35"/>
        <v>44196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9">
        <f t="shared" si="35"/>
        <v>44196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9">
        <f t="shared" si="35"/>
        <v>44196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9">
        <f t="shared" si="35"/>
        <v>44196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9">
        <f t="shared" si="35"/>
        <v>44196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9">
        <f t="shared" si="35"/>
        <v>44196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9">
        <f t="shared" si="35"/>
        <v>44196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9">
        <f t="shared" si="35"/>
        <v>44196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9">
        <f t="shared" si="35"/>
        <v>44196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9">
        <f t="shared" si="35"/>
        <v>44196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9">
        <f t="shared" si="35"/>
        <v>44196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9">
        <f t="shared" si="35"/>
        <v>44196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9">
        <f t="shared" si="35"/>
        <v>44196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9">
        <f t="shared" si="35"/>
        <v>44196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9">
        <f t="shared" si="35"/>
        <v>44196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9">
        <f t="shared" si="35"/>
        <v>44196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9">
        <f t="shared" si="35"/>
        <v>44196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9">
        <f t="shared" si="35"/>
        <v>44196</v>
      </c>
      <c r="D519" s="99" t="s">
        <v>581</v>
      </c>
      <c r="E519" s="481">
        <v>2</v>
      </c>
      <c r="F519" s="99" t="s">
        <v>580</v>
      </c>
      <c r="H519" s="99">
        <f>'Справка 6'!E41</f>
        <v>728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9">
        <f t="shared" si="35"/>
        <v>44196</v>
      </c>
      <c r="D520" s="99" t="s">
        <v>583</v>
      </c>
      <c r="E520" s="481">
        <v>2</v>
      </c>
      <c r="F520" s="99" t="s">
        <v>582</v>
      </c>
      <c r="H520" s="99">
        <f>'Справка 6'!E42</f>
        <v>71406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9">
        <f t="shared" si="35"/>
        <v>44196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9">
        <f t="shared" si="35"/>
        <v>44196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9">
        <f t="shared" si="35"/>
        <v>44196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9">
        <f t="shared" si="35"/>
        <v>44196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9">
        <f aca="true" t="shared" si="38" ref="C525:C588">endDate</f>
        <v>44196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9">
        <f t="shared" si="38"/>
        <v>44196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9">
        <f t="shared" si="38"/>
        <v>44196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9">
        <f t="shared" si="38"/>
        <v>44196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9">
        <f t="shared" si="38"/>
        <v>44196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9">
        <f t="shared" si="38"/>
        <v>44196</v>
      </c>
      <c r="D530" s="99" t="s">
        <v>547</v>
      </c>
      <c r="E530" s="481">
        <v>3</v>
      </c>
      <c r="F530" s="99" t="s">
        <v>546</v>
      </c>
      <c r="H530" s="99">
        <f>'Справка 6'!F20</f>
        <v>2465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9">
        <f t="shared" si="38"/>
        <v>44196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9">
        <f t="shared" si="38"/>
        <v>44196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9">
        <f t="shared" si="38"/>
        <v>44196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9">
        <f t="shared" si="38"/>
        <v>44196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9">
        <f t="shared" si="38"/>
        <v>44196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9">
        <f t="shared" si="38"/>
        <v>44196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9">
        <f t="shared" si="38"/>
        <v>44196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9">
        <f t="shared" si="38"/>
        <v>44196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9">
        <f t="shared" si="38"/>
        <v>44196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9">
        <f t="shared" si="38"/>
        <v>44196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9">
        <f t="shared" si="38"/>
        <v>44196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9">
        <f t="shared" si="38"/>
        <v>44196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9">
        <f t="shared" si="38"/>
        <v>44196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9">
        <f t="shared" si="38"/>
        <v>44196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9">
        <f t="shared" si="38"/>
        <v>44196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9">
        <f t="shared" si="38"/>
        <v>44196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9">
        <f t="shared" si="38"/>
        <v>44196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9">
        <f t="shared" si="38"/>
        <v>44196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9">
        <f t="shared" si="38"/>
        <v>44196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9">
        <f t="shared" si="38"/>
        <v>44196</v>
      </c>
      <c r="D550" s="99" t="s">
        <v>583</v>
      </c>
      <c r="E550" s="481">
        <v>3</v>
      </c>
      <c r="F550" s="99" t="s">
        <v>582</v>
      </c>
      <c r="H550" s="99">
        <f>'Справка 6'!F42</f>
        <v>2465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9">
        <f t="shared" si="38"/>
        <v>44196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9">
        <f t="shared" si="38"/>
        <v>44196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9">
        <f t="shared" si="38"/>
        <v>44196</v>
      </c>
      <c r="D553" s="99" t="s">
        <v>529</v>
      </c>
      <c r="E553" s="481">
        <v>4</v>
      </c>
      <c r="F553" s="99" t="s">
        <v>528</v>
      </c>
      <c r="H553" s="99">
        <f>'Справка 6'!G13</f>
        <v>1382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9">
        <f t="shared" si="38"/>
        <v>44196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9">
        <f t="shared" si="38"/>
        <v>44196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9">
        <f t="shared" si="38"/>
        <v>44196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9">
        <f t="shared" si="38"/>
        <v>44196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9">
        <f t="shared" si="38"/>
        <v>44196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9">
        <f t="shared" si="38"/>
        <v>44196</v>
      </c>
      <c r="D559" s="99" t="s">
        <v>545</v>
      </c>
      <c r="E559" s="481">
        <v>4</v>
      </c>
      <c r="F559" s="99" t="s">
        <v>804</v>
      </c>
      <c r="H559" s="99">
        <f>'Справка 6'!G19</f>
        <v>1382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9">
        <f t="shared" si="38"/>
        <v>44196</v>
      </c>
      <c r="D560" s="99" t="s">
        <v>547</v>
      </c>
      <c r="E560" s="481">
        <v>4</v>
      </c>
      <c r="F560" s="99" t="s">
        <v>546</v>
      </c>
      <c r="H560" s="99">
        <f>'Справка 6'!G20</f>
        <v>66831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9">
        <f t="shared" si="38"/>
        <v>44196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9">
        <f t="shared" si="38"/>
        <v>44196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9">
        <f t="shared" si="38"/>
        <v>44196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9">
        <f t="shared" si="38"/>
        <v>44196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9">
        <f t="shared" si="38"/>
        <v>44196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9">
        <f t="shared" si="38"/>
        <v>44196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9">
        <f t="shared" si="38"/>
        <v>44196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9">
        <f t="shared" si="38"/>
        <v>44196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9">
        <f t="shared" si="38"/>
        <v>44196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9">
        <f t="shared" si="38"/>
        <v>44196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9">
        <f t="shared" si="38"/>
        <v>44196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9">
        <f t="shared" si="38"/>
        <v>44196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9">
        <f t="shared" si="38"/>
        <v>44196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9">
        <f t="shared" si="38"/>
        <v>44196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9">
        <f t="shared" si="38"/>
        <v>44196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9">
        <f t="shared" si="38"/>
        <v>44196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9">
        <f t="shared" si="38"/>
        <v>44196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9">
        <f t="shared" si="38"/>
        <v>44196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9">
        <f t="shared" si="38"/>
        <v>44196</v>
      </c>
      <c r="D579" s="99" t="s">
        <v>581</v>
      </c>
      <c r="E579" s="481">
        <v>4</v>
      </c>
      <c r="F579" s="99" t="s">
        <v>580</v>
      </c>
      <c r="H579" s="99">
        <f>'Справка 6'!G41</f>
        <v>728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9">
        <f t="shared" si="38"/>
        <v>44196</v>
      </c>
      <c r="D580" s="99" t="s">
        <v>583</v>
      </c>
      <c r="E580" s="481">
        <v>4</v>
      </c>
      <c r="F580" s="99" t="s">
        <v>582</v>
      </c>
      <c r="H580" s="99">
        <f>'Справка 6'!G42</f>
        <v>68941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9">
        <f t="shared" si="38"/>
        <v>44196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9">
        <f t="shared" si="38"/>
        <v>44196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9">
        <f t="shared" si="38"/>
        <v>44196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9">
        <f t="shared" si="38"/>
        <v>44196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9">
        <f t="shared" si="38"/>
        <v>44196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9">
        <f t="shared" si="38"/>
        <v>44196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9">
        <f t="shared" si="38"/>
        <v>44196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9">
        <f t="shared" si="38"/>
        <v>44196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9">
        <f aca="true" t="shared" si="41" ref="C589:C652">endDate</f>
        <v>44196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9">
        <f t="shared" si="41"/>
        <v>44196</v>
      </c>
      <c r="D590" s="99" t="s">
        <v>547</v>
      </c>
      <c r="E590" s="481">
        <v>5</v>
      </c>
      <c r="F590" s="99" t="s">
        <v>546</v>
      </c>
      <c r="H590" s="99">
        <f>'Справка 6'!H20</f>
        <v>1480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9">
        <f t="shared" si="41"/>
        <v>44196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9">
        <f t="shared" si="41"/>
        <v>44196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9">
        <f t="shared" si="41"/>
        <v>44196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9">
        <f t="shared" si="41"/>
        <v>44196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9">
        <f t="shared" si="41"/>
        <v>44196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9">
        <f t="shared" si="41"/>
        <v>44196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9">
        <f t="shared" si="41"/>
        <v>44196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9">
        <f t="shared" si="41"/>
        <v>44196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9">
        <f t="shared" si="41"/>
        <v>44196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9">
        <f t="shared" si="41"/>
        <v>44196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9">
        <f t="shared" si="41"/>
        <v>44196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9">
        <f t="shared" si="41"/>
        <v>44196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9">
        <f t="shared" si="41"/>
        <v>44196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9">
        <f t="shared" si="41"/>
        <v>44196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9">
        <f t="shared" si="41"/>
        <v>44196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9">
        <f t="shared" si="41"/>
        <v>44196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9">
        <f t="shared" si="41"/>
        <v>44196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9">
        <f t="shared" si="41"/>
        <v>44196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9">
        <f t="shared" si="41"/>
        <v>44196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9">
        <f t="shared" si="41"/>
        <v>44196</v>
      </c>
      <c r="D610" s="99" t="s">
        <v>583</v>
      </c>
      <c r="E610" s="481">
        <v>5</v>
      </c>
      <c r="F610" s="99" t="s">
        <v>582</v>
      </c>
      <c r="H610" s="99">
        <f>'Справка 6'!H42</f>
        <v>1480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9">
        <f t="shared" si="41"/>
        <v>44196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9">
        <f t="shared" si="41"/>
        <v>44196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9">
        <f t="shared" si="41"/>
        <v>44196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9">
        <f t="shared" si="41"/>
        <v>44196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9">
        <f t="shared" si="41"/>
        <v>44196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9">
        <f t="shared" si="41"/>
        <v>44196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9">
        <f t="shared" si="41"/>
        <v>44196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9">
        <f t="shared" si="41"/>
        <v>44196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9">
        <f t="shared" si="41"/>
        <v>44196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9">
        <f t="shared" si="41"/>
        <v>44196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9">
        <f t="shared" si="41"/>
        <v>44196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9">
        <f t="shared" si="41"/>
        <v>44196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9">
        <f t="shared" si="41"/>
        <v>44196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9">
        <f t="shared" si="41"/>
        <v>44196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9">
        <f t="shared" si="41"/>
        <v>44196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9">
        <f t="shared" si="41"/>
        <v>44196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9">
        <f t="shared" si="41"/>
        <v>44196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9">
        <f t="shared" si="41"/>
        <v>44196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9">
        <f t="shared" si="41"/>
        <v>44196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9">
        <f t="shared" si="41"/>
        <v>44196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9">
        <f t="shared" si="41"/>
        <v>44196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9">
        <f t="shared" si="41"/>
        <v>44196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9">
        <f t="shared" si="41"/>
        <v>44196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9">
        <f t="shared" si="41"/>
        <v>44196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9">
        <f t="shared" si="41"/>
        <v>44196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9">
        <f t="shared" si="41"/>
        <v>44196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9">
        <f t="shared" si="41"/>
        <v>44196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9">
        <f t="shared" si="41"/>
        <v>44196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9">
        <f t="shared" si="41"/>
        <v>44196</v>
      </c>
      <c r="D639" s="99" t="s">
        <v>581</v>
      </c>
      <c r="E639" s="481">
        <v>6</v>
      </c>
      <c r="F639" s="99" t="s">
        <v>580</v>
      </c>
      <c r="H639" s="99">
        <f>'Справка 6'!I41</f>
        <v>287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9">
        <f t="shared" si="41"/>
        <v>44196</v>
      </c>
      <c r="D640" s="99" t="s">
        <v>583</v>
      </c>
      <c r="E640" s="481">
        <v>6</v>
      </c>
      <c r="F640" s="99" t="s">
        <v>582</v>
      </c>
      <c r="H640" s="99">
        <f>'Справка 6'!I42</f>
        <v>287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9">
        <f t="shared" si="41"/>
        <v>44196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9">
        <f t="shared" si="41"/>
        <v>44196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9">
        <f t="shared" si="41"/>
        <v>44196</v>
      </c>
      <c r="D643" s="99" t="s">
        <v>529</v>
      </c>
      <c r="E643" s="481">
        <v>7</v>
      </c>
      <c r="F643" s="99" t="s">
        <v>528</v>
      </c>
      <c r="H643" s="99">
        <f>'Справка 6'!J13</f>
        <v>1382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9">
        <f t="shared" si="41"/>
        <v>44196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9">
        <f t="shared" si="41"/>
        <v>44196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9">
        <f t="shared" si="41"/>
        <v>44196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9">
        <f t="shared" si="41"/>
        <v>44196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9">
        <f t="shared" si="41"/>
        <v>44196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9">
        <f t="shared" si="41"/>
        <v>44196</v>
      </c>
      <c r="D649" s="99" t="s">
        <v>545</v>
      </c>
      <c r="E649" s="481">
        <v>7</v>
      </c>
      <c r="F649" s="99" t="s">
        <v>804</v>
      </c>
      <c r="H649" s="99">
        <f>'Справка 6'!J19</f>
        <v>1382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9">
        <f t="shared" si="41"/>
        <v>44196</v>
      </c>
      <c r="D650" s="99" t="s">
        <v>547</v>
      </c>
      <c r="E650" s="481">
        <v>7</v>
      </c>
      <c r="F650" s="99" t="s">
        <v>546</v>
      </c>
      <c r="H650" s="99">
        <f>'Справка 6'!J20</f>
        <v>68311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9">
        <f t="shared" si="41"/>
        <v>44196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9">
        <f t="shared" si="41"/>
        <v>44196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9">
        <f aca="true" t="shared" si="44" ref="C653:C716">endDate</f>
        <v>44196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9">
        <f t="shared" si="44"/>
        <v>44196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9">
        <f t="shared" si="44"/>
        <v>44196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9">
        <f t="shared" si="44"/>
        <v>44196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9">
        <f t="shared" si="44"/>
        <v>44196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9">
        <f t="shared" si="44"/>
        <v>44196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9">
        <f t="shared" si="44"/>
        <v>44196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9">
        <f t="shared" si="44"/>
        <v>44196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9">
        <f t="shared" si="44"/>
        <v>44196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9">
        <f t="shared" si="44"/>
        <v>44196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9">
        <f t="shared" si="44"/>
        <v>44196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9">
        <f t="shared" si="44"/>
        <v>44196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9">
        <f t="shared" si="44"/>
        <v>44196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9">
        <f t="shared" si="44"/>
        <v>44196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9">
        <f t="shared" si="44"/>
        <v>44196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9">
        <f t="shared" si="44"/>
        <v>44196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9">
        <f t="shared" si="44"/>
        <v>44196</v>
      </c>
      <c r="D669" s="99" t="s">
        <v>581</v>
      </c>
      <c r="E669" s="481">
        <v>7</v>
      </c>
      <c r="F669" s="99" t="s">
        <v>580</v>
      </c>
      <c r="H669" s="99">
        <f>'Справка 6'!J41</f>
        <v>441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9">
        <f t="shared" si="44"/>
        <v>44196</v>
      </c>
      <c r="D670" s="99" t="s">
        <v>583</v>
      </c>
      <c r="E670" s="481">
        <v>7</v>
      </c>
      <c r="F670" s="99" t="s">
        <v>582</v>
      </c>
      <c r="H670" s="99">
        <f>'Справка 6'!J42</f>
        <v>70134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9">
        <f t="shared" si="44"/>
        <v>44196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9">
        <f t="shared" si="44"/>
        <v>44196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9">
        <f t="shared" si="44"/>
        <v>44196</v>
      </c>
      <c r="D673" s="99" t="s">
        <v>529</v>
      </c>
      <c r="E673" s="481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9">
        <f t="shared" si="44"/>
        <v>44196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9">
        <f t="shared" si="44"/>
        <v>44196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9">
        <f t="shared" si="44"/>
        <v>44196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9">
        <f t="shared" si="44"/>
        <v>44196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9">
        <f t="shared" si="44"/>
        <v>44196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9">
        <f t="shared" si="44"/>
        <v>44196</v>
      </c>
      <c r="D679" s="99" t="s">
        <v>545</v>
      </c>
      <c r="E679" s="481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9">
        <f t="shared" si="44"/>
        <v>44196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9">
        <f t="shared" si="44"/>
        <v>44196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9">
        <f t="shared" si="44"/>
        <v>44196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9">
        <f t="shared" si="44"/>
        <v>44196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9">
        <f t="shared" si="44"/>
        <v>44196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9">
        <f t="shared" si="44"/>
        <v>44196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9">
        <f t="shared" si="44"/>
        <v>44196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9">
        <f t="shared" si="44"/>
        <v>44196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9">
        <f t="shared" si="44"/>
        <v>44196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9">
        <f t="shared" si="44"/>
        <v>44196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9">
        <f t="shared" si="44"/>
        <v>44196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9">
        <f t="shared" si="44"/>
        <v>44196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9">
        <f t="shared" si="44"/>
        <v>44196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9">
        <f t="shared" si="44"/>
        <v>44196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9">
        <f t="shared" si="44"/>
        <v>44196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9">
        <f t="shared" si="44"/>
        <v>44196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9">
        <f t="shared" si="44"/>
        <v>44196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9">
        <f t="shared" si="44"/>
        <v>44196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9">
        <f t="shared" si="44"/>
        <v>44196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9">
        <f t="shared" si="44"/>
        <v>44196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9">
        <f t="shared" si="44"/>
        <v>44196</v>
      </c>
      <c r="D700" s="99" t="s">
        <v>583</v>
      </c>
      <c r="E700" s="481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9">
        <f t="shared" si="44"/>
        <v>44196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9">
        <f t="shared" si="44"/>
        <v>44196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9">
        <f t="shared" si="44"/>
        <v>44196</v>
      </c>
      <c r="D703" s="99" t="s">
        <v>529</v>
      </c>
      <c r="E703" s="481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9">
        <f t="shared" si="44"/>
        <v>44196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9">
        <f t="shared" si="44"/>
        <v>44196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9">
        <f t="shared" si="44"/>
        <v>44196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9">
        <f t="shared" si="44"/>
        <v>44196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9">
        <f t="shared" si="44"/>
        <v>44196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9">
        <f t="shared" si="44"/>
        <v>44196</v>
      </c>
      <c r="D709" s="99" t="s">
        <v>545</v>
      </c>
      <c r="E709" s="481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9">
        <f t="shared" si="44"/>
        <v>44196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9">
        <f t="shared" si="44"/>
        <v>44196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9">
        <f t="shared" si="44"/>
        <v>44196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9">
        <f t="shared" si="44"/>
        <v>44196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9">
        <f t="shared" si="44"/>
        <v>44196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9">
        <f t="shared" si="44"/>
        <v>44196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9">
        <f t="shared" si="44"/>
        <v>44196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9">
        <f aca="true" t="shared" si="47" ref="C717:C780">endDate</f>
        <v>44196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9">
        <f t="shared" si="47"/>
        <v>44196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9">
        <f t="shared" si="47"/>
        <v>44196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9">
        <f t="shared" si="47"/>
        <v>44196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9">
        <f t="shared" si="47"/>
        <v>44196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9">
        <f t="shared" si="47"/>
        <v>44196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9">
        <f t="shared" si="47"/>
        <v>44196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9">
        <f t="shared" si="47"/>
        <v>44196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9">
        <f t="shared" si="47"/>
        <v>44196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9">
        <f t="shared" si="47"/>
        <v>44196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9">
        <f t="shared" si="47"/>
        <v>44196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9">
        <f t="shared" si="47"/>
        <v>44196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9">
        <f t="shared" si="47"/>
        <v>44196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9">
        <f t="shared" si="47"/>
        <v>44196</v>
      </c>
      <c r="D730" s="99" t="s">
        <v>583</v>
      </c>
      <c r="E730" s="481">
        <v>9</v>
      </c>
      <c r="F730" s="99" t="s">
        <v>582</v>
      </c>
      <c r="H730" s="99">
        <f>'Справка 6'!L42</f>
        <v>2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9">
        <f t="shared" si="47"/>
        <v>44196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9">
        <f t="shared" si="47"/>
        <v>44196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9">
        <f t="shared" si="47"/>
        <v>44196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9">
        <f t="shared" si="47"/>
        <v>44196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9">
        <f t="shared" si="47"/>
        <v>44196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9">
        <f t="shared" si="47"/>
        <v>44196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9">
        <f t="shared" si="47"/>
        <v>44196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9">
        <f t="shared" si="47"/>
        <v>44196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9">
        <f t="shared" si="47"/>
        <v>44196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9">
        <f t="shared" si="47"/>
        <v>44196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9">
        <f t="shared" si="47"/>
        <v>44196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9">
        <f t="shared" si="47"/>
        <v>44196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9">
        <f t="shared" si="47"/>
        <v>44196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9">
        <f t="shared" si="47"/>
        <v>44196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9">
        <f t="shared" si="47"/>
        <v>44196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9">
        <f t="shared" si="47"/>
        <v>44196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9">
        <f t="shared" si="47"/>
        <v>44196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9">
        <f t="shared" si="47"/>
        <v>44196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9">
        <f t="shared" si="47"/>
        <v>44196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9">
        <f t="shared" si="47"/>
        <v>44196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9">
        <f t="shared" si="47"/>
        <v>44196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9">
        <f t="shared" si="47"/>
        <v>44196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9">
        <f t="shared" si="47"/>
        <v>44196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9">
        <f t="shared" si="47"/>
        <v>44196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9">
        <f t="shared" si="47"/>
        <v>44196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9">
        <f t="shared" si="47"/>
        <v>44196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9">
        <f t="shared" si="47"/>
        <v>44196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9">
        <f t="shared" si="47"/>
        <v>44196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9">
        <f t="shared" si="47"/>
        <v>44196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9">
        <f t="shared" si="47"/>
        <v>44196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9">
        <f t="shared" si="47"/>
        <v>44196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9">
        <f t="shared" si="47"/>
        <v>44196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9">
        <f t="shared" si="47"/>
        <v>44196</v>
      </c>
      <c r="D763" s="99" t="s">
        <v>529</v>
      </c>
      <c r="E763" s="481">
        <v>11</v>
      </c>
      <c r="F763" s="99" t="s">
        <v>528</v>
      </c>
      <c r="H763" s="99">
        <f>'Справка 6'!N13</f>
        <v>2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9">
        <f t="shared" si="47"/>
        <v>44196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9">
        <f t="shared" si="47"/>
        <v>44196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9">
        <f t="shared" si="47"/>
        <v>44196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9">
        <f t="shared" si="47"/>
        <v>44196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9">
        <f t="shared" si="47"/>
        <v>44196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9">
        <f t="shared" si="47"/>
        <v>44196</v>
      </c>
      <c r="D769" s="99" t="s">
        <v>545</v>
      </c>
      <c r="E769" s="481">
        <v>11</v>
      </c>
      <c r="F769" s="99" t="s">
        <v>804</v>
      </c>
      <c r="H769" s="99">
        <f>'Справка 6'!N19</f>
        <v>2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9">
        <f t="shared" si="47"/>
        <v>44196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9">
        <f t="shared" si="47"/>
        <v>44196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9">
        <f t="shared" si="47"/>
        <v>44196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9">
        <f t="shared" si="47"/>
        <v>44196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9">
        <f t="shared" si="47"/>
        <v>44196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9">
        <f t="shared" si="47"/>
        <v>44196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9">
        <f t="shared" si="47"/>
        <v>44196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9">
        <f t="shared" si="47"/>
        <v>44196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9">
        <f t="shared" si="47"/>
        <v>44196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9">
        <f t="shared" si="47"/>
        <v>44196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9">
        <f t="shared" si="47"/>
        <v>44196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9">
        <f aca="true" t="shared" si="50" ref="C781:C844">endDate</f>
        <v>44196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9">
        <f t="shared" si="50"/>
        <v>44196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9">
        <f t="shared" si="50"/>
        <v>44196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9">
        <f t="shared" si="50"/>
        <v>44196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9">
        <f t="shared" si="50"/>
        <v>44196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9">
        <f t="shared" si="50"/>
        <v>44196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9">
        <f t="shared" si="50"/>
        <v>44196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9">
        <f t="shared" si="50"/>
        <v>44196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9">
        <f t="shared" si="50"/>
        <v>44196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9">
        <f t="shared" si="50"/>
        <v>44196</v>
      </c>
      <c r="D790" s="99" t="s">
        <v>583</v>
      </c>
      <c r="E790" s="481">
        <v>11</v>
      </c>
      <c r="F790" s="99" t="s">
        <v>582</v>
      </c>
      <c r="H790" s="99">
        <f>'Справка 6'!N42</f>
        <v>2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9">
        <f t="shared" si="50"/>
        <v>44196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9">
        <f t="shared" si="50"/>
        <v>44196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9">
        <f t="shared" si="50"/>
        <v>44196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9">
        <f t="shared" si="50"/>
        <v>44196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9">
        <f t="shared" si="50"/>
        <v>44196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9">
        <f t="shared" si="50"/>
        <v>44196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9">
        <f t="shared" si="50"/>
        <v>44196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9">
        <f t="shared" si="50"/>
        <v>44196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9">
        <f t="shared" si="50"/>
        <v>44196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9">
        <f t="shared" si="50"/>
        <v>44196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9">
        <f t="shared" si="50"/>
        <v>44196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9">
        <f t="shared" si="50"/>
        <v>44196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9">
        <f t="shared" si="50"/>
        <v>44196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9">
        <f t="shared" si="50"/>
        <v>44196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9">
        <f t="shared" si="50"/>
        <v>44196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9">
        <f t="shared" si="50"/>
        <v>44196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9">
        <f t="shared" si="50"/>
        <v>44196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9">
        <f t="shared" si="50"/>
        <v>44196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9">
        <f t="shared" si="50"/>
        <v>44196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9">
        <f t="shared" si="50"/>
        <v>44196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9">
        <f t="shared" si="50"/>
        <v>44196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9">
        <f t="shared" si="50"/>
        <v>44196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9">
        <f t="shared" si="50"/>
        <v>44196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9">
        <f t="shared" si="50"/>
        <v>44196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9">
        <f t="shared" si="50"/>
        <v>44196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9">
        <f t="shared" si="50"/>
        <v>44196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9">
        <f t="shared" si="50"/>
        <v>44196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9">
        <f t="shared" si="50"/>
        <v>44196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9">
        <f t="shared" si="50"/>
        <v>44196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9">
        <f t="shared" si="50"/>
        <v>44196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9">
        <f t="shared" si="50"/>
        <v>44196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9">
        <f t="shared" si="50"/>
        <v>44196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9">
        <f t="shared" si="50"/>
        <v>44196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9">
        <f t="shared" si="50"/>
        <v>44196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9">
        <f t="shared" si="50"/>
        <v>44196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9">
        <f t="shared" si="50"/>
        <v>44196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9">
        <f t="shared" si="50"/>
        <v>44196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9">
        <f t="shared" si="50"/>
        <v>44196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9">
        <f t="shared" si="50"/>
        <v>44196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9">
        <f t="shared" si="50"/>
        <v>44196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9">
        <f t="shared" si="50"/>
        <v>44196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9">
        <f t="shared" si="50"/>
        <v>44196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9">
        <f t="shared" si="50"/>
        <v>44196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9">
        <f t="shared" si="50"/>
        <v>44196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9">
        <f t="shared" si="50"/>
        <v>44196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9">
        <f t="shared" si="50"/>
        <v>44196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9">
        <f t="shared" si="50"/>
        <v>44196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9">
        <f t="shared" si="50"/>
        <v>44196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9">
        <f t="shared" si="50"/>
        <v>44196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9">
        <f t="shared" si="50"/>
        <v>44196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9">
        <f t="shared" si="50"/>
        <v>44196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9">
        <f t="shared" si="50"/>
        <v>44196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9">
        <f t="shared" si="50"/>
        <v>44196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9">
        <f t="shared" si="50"/>
        <v>44196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9">
        <f aca="true" t="shared" si="53" ref="C845:C910">endDate</f>
        <v>44196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9">
        <f t="shared" si="53"/>
        <v>44196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9">
        <f t="shared" si="53"/>
        <v>44196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9">
        <f t="shared" si="53"/>
        <v>44196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9">
        <f t="shared" si="53"/>
        <v>44196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9">
        <f t="shared" si="53"/>
        <v>44196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9">
        <f t="shared" si="53"/>
        <v>44196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9">
        <f t="shared" si="53"/>
        <v>44196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9">
        <f t="shared" si="53"/>
        <v>44196</v>
      </c>
      <c r="D853" s="99" t="s">
        <v>529</v>
      </c>
      <c r="E853" s="481">
        <v>14</v>
      </c>
      <c r="F853" s="99" t="s">
        <v>528</v>
      </c>
      <c r="H853" s="99">
        <f>'Справка 6'!Q13</f>
        <v>2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9">
        <f t="shared" si="53"/>
        <v>44196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9">
        <f t="shared" si="53"/>
        <v>44196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9">
        <f t="shared" si="53"/>
        <v>44196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9">
        <f t="shared" si="53"/>
        <v>44196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9">
        <f t="shared" si="53"/>
        <v>44196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9">
        <f t="shared" si="53"/>
        <v>44196</v>
      </c>
      <c r="D859" s="99" t="s">
        <v>545</v>
      </c>
      <c r="E859" s="481">
        <v>14</v>
      </c>
      <c r="F859" s="99" t="s">
        <v>804</v>
      </c>
      <c r="H859" s="99">
        <f>'Справка 6'!Q19</f>
        <v>2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9">
        <f t="shared" si="53"/>
        <v>44196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9">
        <f t="shared" si="53"/>
        <v>44196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9">
        <f t="shared" si="53"/>
        <v>44196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9">
        <f t="shared" si="53"/>
        <v>44196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9">
        <f t="shared" si="53"/>
        <v>44196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9">
        <f t="shared" si="53"/>
        <v>44196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9">
        <f t="shared" si="53"/>
        <v>44196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9">
        <f t="shared" si="53"/>
        <v>44196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9">
        <f t="shared" si="53"/>
        <v>44196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9">
        <f t="shared" si="53"/>
        <v>44196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9">
        <f t="shared" si="53"/>
        <v>44196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9">
        <f t="shared" si="53"/>
        <v>44196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9">
        <f t="shared" si="53"/>
        <v>44196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9">
        <f t="shared" si="53"/>
        <v>44196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9">
        <f t="shared" si="53"/>
        <v>44196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9">
        <f t="shared" si="53"/>
        <v>44196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9">
        <f t="shared" si="53"/>
        <v>44196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9">
        <f t="shared" si="53"/>
        <v>44196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9">
        <f t="shared" si="53"/>
        <v>44196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9">
        <f t="shared" si="53"/>
        <v>44196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9">
        <f t="shared" si="53"/>
        <v>44196</v>
      </c>
      <c r="D880" s="99" t="s">
        <v>583</v>
      </c>
      <c r="E880" s="481">
        <v>14</v>
      </c>
      <c r="F880" s="99" t="s">
        <v>582</v>
      </c>
      <c r="H880" s="99">
        <f>'Справка 6'!Q42</f>
        <v>2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9">
        <f t="shared" si="53"/>
        <v>44196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9">
        <f t="shared" si="53"/>
        <v>44196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9">
        <f t="shared" si="53"/>
        <v>44196</v>
      </c>
      <c r="D883" s="99" t="s">
        <v>529</v>
      </c>
      <c r="E883" s="481">
        <v>15</v>
      </c>
      <c r="F883" s="99" t="s">
        <v>528</v>
      </c>
      <c r="H883" s="99">
        <f>'Справка 6'!R13</f>
        <v>1380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9">
        <f t="shared" si="53"/>
        <v>44196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9">
        <f t="shared" si="53"/>
        <v>44196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9">
        <f t="shared" si="53"/>
        <v>44196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9">
        <f t="shared" si="53"/>
        <v>44196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9">
        <f t="shared" si="53"/>
        <v>44196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9">
        <f t="shared" si="53"/>
        <v>44196</v>
      </c>
      <c r="D889" s="99" t="s">
        <v>545</v>
      </c>
      <c r="E889" s="481">
        <v>15</v>
      </c>
      <c r="F889" s="99" t="s">
        <v>804</v>
      </c>
      <c r="H889" s="99">
        <f>'Справка 6'!R19</f>
        <v>1380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9">
        <f t="shared" si="53"/>
        <v>44196</v>
      </c>
      <c r="D890" s="99" t="s">
        <v>547</v>
      </c>
      <c r="E890" s="481">
        <v>15</v>
      </c>
      <c r="F890" s="99" t="s">
        <v>546</v>
      </c>
      <c r="H890" s="99">
        <f>'Справка 6'!R20</f>
        <v>68311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9">
        <f t="shared" si="53"/>
        <v>44196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9">
        <f t="shared" si="53"/>
        <v>44196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9">
        <f t="shared" si="53"/>
        <v>44196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9">
        <f t="shared" si="53"/>
        <v>44196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9">
        <f t="shared" si="53"/>
        <v>44196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9">
        <f t="shared" si="53"/>
        <v>44196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9">
        <f t="shared" si="53"/>
        <v>44196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9">
        <f t="shared" si="53"/>
        <v>44196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9">
        <f t="shared" si="53"/>
        <v>44196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9">
        <f t="shared" si="53"/>
        <v>44196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9">
        <f t="shared" si="53"/>
        <v>44196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9">
        <f t="shared" si="53"/>
        <v>44196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9">
        <f t="shared" si="53"/>
        <v>44196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9">
        <f t="shared" si="53"/>
        <v>44196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9">
        <f t="shared" si="53"/>
        <v>44196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9">
        <f t="shared" si="53"/>
        <v>44196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9">
        <f t="shared" si="53"/>
        <v>44196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9">
        <f t="shared" si="53"/>
        <v>44196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9">
        <f t="shared" si="53"/>
        <v>44196</v>
      </c>
      <c r="D909" s="99" t="s">
        <v>581</v>
      </c>
      <c r="E909" s="481">
        <v>15</v>
      </c>
      <c r="F909" s="99" t="s">
        <v>580</v>
      </c>
      <c r="H909" s="99">
        <f>'Справка 6'!R41</f>
        <v>441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9">
        <f t="shared" si="53"/>
        <v>44196</v>
      </c>
      <c r="D910" s="99" t="s">
        <v>583</v>
      </c>
      <c r="E910" s="481">
        <v>15</v>
      </c>
      <c r="F910" s="99" t="s">
        <v>582</v>
      </c>
      <c r="H910" s="99">
        <f>'Справка 6'!R42</f>
        <v>70132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9">
        <f aca="true" t="shared" si="56" ref="C912:C975">endDate</f>
        <v>44196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9">
        <f t="shared" si="56"/>
        <v>44196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9">
        <f t="shared" si="56"/>
        <v>44196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9">
        <f t="shared" si="56"/>
        <v>44196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9">
        <f t="shared" si="56"/>
        <v>44196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9">
        <f t="shared" si="56"/>
        <v>44196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800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9">
        <f t="shared" si="56"/>
        <v>44196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9">
        <f t="shared" si="56"/>
        <v>44196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9">
        <f t="shared" si="56"/>
        <v>44196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9">
        <f t="shared" si="56"/>
        <v>44196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800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9">
        <f t="shared" si="56"/>
        <v>44196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9">
        <f t="shared" si="56"/>
        <v>44196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9">
        <f t="shared" si="56"/>
        <v>44196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9">
        <f t="shared" si="56"/>
        <v>44196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9">
        <f t="shared" si="56"/>
        <v>44196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9">
        <f t="shared" si="56"/>
        <v>44196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3433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9">
        <f t="shared" si="56"/>
        <v>44196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4927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9">
        <f t="shared" si="56"/>
        <v>44196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352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9">
        <f t="shared" si="56"/>
        <v>44196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9">
        <f t="shared" si="56"/>
        <v>44196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9">
        <f t="shared" si="56"/>
        <v>44196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457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9">
        <f t="shared" si="56"/>
        <v>44196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9">
        <f t="shared" si="56"/>
        <v>44196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457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9">
        <f t="shared" si="56"/>
        <v>44196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9">
        <f t="shared" si="56"/>
        <v>44196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9">
        <f t="shared" si="56"/>
        <v>44196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25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9">
        <f t="shared" si="56"/>
        <v>44196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9">
        <f t="shared" si="56"/>
        <v>44196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9">
        <f t="shared" si="56"/>
        <v>44196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9">
        <f t="shared" si="56"/>
        <v>44196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25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9">
        <f t="shared" si="56"/>
        <v>44196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9194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9">
        <f t="shared" si="56"/>
        <v>44196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9994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9">
        <f t="shared" si="56"/>
        <v>44196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9">
        <f t="shared" si="56"/>
        <v>44196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9">
        <f t="shared" si="56"/>
        <v>44196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9">
        <f t="shared" si="56"/>
        <v>44196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9">
        <f t="shared" si="56"/>
        <v>44196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9">
        <f t="shared" si="56"/>
        <v>44196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800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9">
        <f t="shared" si="56"/>
        <v>44196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9">
        <f t="shared" si="56"/>
        <v>44196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9">
        <f t="shared" si="56"/>
        <v>44196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9">
        <f t="shared" si="56"/>
        <v>44196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800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9">
        <f t="shared" si="56"/>
        <v>44196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9">
        <f t="shared" si="56"/>
        <v>44196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9">
        <f t="shared" si="56"/>
        <v>44196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9">
        <f t="shared" si="56"/>
        <v>44196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9">
        <f t="shared" si="56"/>
        <v>44196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9">
        <f t="shared" si="56"/>
        <v>44196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3433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9">
        <f t="shared" si="56"/>
        <v>44196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4927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9">
        <f t="shared" si="56"/>
        <v>44196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352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9">
        <f t="shared" si="56"/>
        <v>44196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9">
        <f t="shared" si="56"/>
        <v>44196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9">
        <f t="shared" si="56"/>
        <v>44196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457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9">
        <f t="shared" si="56"/>
        <v>44196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9">
        <f t="shared" si="56"/>
        <v>44196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457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9">
        <f t="shared" si="56"/>
        <v>44196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9">
        <f t="shared" si="56"/>
        <v>44196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9">
        <f t="shared" si="56"/>
        <v>44196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25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9">
        <f t="shared" si="56"/>
        <v>44196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9">
        <f t="shared" si="56"/>
        <v>44196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9">
        <f t="shared" si="56"/>
        <v>44196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9">
        <f t="shared" si="56"/>
        <v>44196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25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9">
        <f t="shared" si="56"/>
        <v>44196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9194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9">
        <f t="shared" si="56"/>
        <v>44196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9994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9">
        <f aca="true" t="shared" si="59" ref="C976:C1039">endDate</f>
        <v>44196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9">
        <f t="shared" si="59"/>
        <v>44196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9">
        <f t="shared" si="59"/>
        <v>44196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9">
        <f t="shared" si="59"/>
        <v>44196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9">
        <f t="shared" si="59"/>
        <v>44196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9">
        <f t="shared" si="59"/>
        <v>44196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9">
        <f t="shared" si="59"/>
        <v>44196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9">
        <f t="shared" si="59"/>
        <v>44196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9">
        <f t="shared" si="59"/>
        <v>44196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9">
        <f t="shared" si="59"/>
        <v>44196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9">
        <f t="shared" si="59"/>
        <v>44196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9">
        <f t="shared" si="59"/>
        <v>44196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9">
        <f t="shared" si="59"/>
        <v>44196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9">
        <f t="shared" si="59"/>
        <v>44196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9">
        <f t="shared" si="59"/>
        <v>44196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9">
        <f t="shared" si="59"/>
        <v>44196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9">
        <f t="shared" si="59"/>
        <v>44196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9">
        <f t="shared" si="59"/>
        <v>44196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9">
        <f t="shared" si="59"/>
        <v>44196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9">
        <f t="shared" si="59"/>
        <v>44196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9">
        <f t="shared" si="59"/>
        <v>44196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9">
        <f t="shared" si="59"/>
        <v>44196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9">
        <f t="shared" si="59"/>
        <v>44196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9">
        <f t="shared" si="59"/>
        <v>44196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9">
        <f t="shared" si="59"/>
        <v>44196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9">
        <f t="shared" si="59"/>
        <v>44196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9">
        <f t="shared" si="59"/>
        <v>44196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9">
        <f t="shared" si="59"/>
        <v>44196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9">
        <f t="shared" si="59"/>
        <v>44196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9">
        <f t="shared" si="59"/>
        <v>44196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9">
        <f t="shared" si="59"/>
        <v>44196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9">
        <f t="shared" si="59"/>
        <v>44196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0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9">
        <f t="shared" si="59"/>
        <v>44196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9">
        <f t="shared" si="59"/>
        <v>44196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9">
        <f t="shared" si="59"/>
        <v>44196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9">
        <f t="shared" si="59"/>
        <v>44196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9">
        <f t="shared" si="59"/>
        <v>44196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35169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9">
        <f t="shared" si="59"/>
        <v>44196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35169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9">
        <f t="shared" si="59"/>
        <v>44196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9">
        <f t="shared" si="59"/>
        <v>44196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9">
        <f t="shared" si="59"/>
        <v>44196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9">
        <f t="shared" si="59"/>
        <v>44196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9">
        <f t="shared" si="59"/>
        <v>44196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9">
        <f t="shared" si="59"/>
        <v>44196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33991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9">
        <f t="shared" si="59"/>
        <v>44196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9">
        <f t="shared" si="59"/>
        <v>44196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9">
        <f t="shared" si="59"/>
        <v>44196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69160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9">
        <f t="shared" si="59"/>
        <v>44196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1732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9">
        <f t="shared" si="59"/>
        <v>44196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9">
        <f t="shared" si="59"/>
        <v>44196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9">
        <f t="shared" si="59"/>
        <v>44196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9">
        <f t="shared" si="59"/>
        <v>44196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9">
        <f t="shared" si="59"/>
        <v>44196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1152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9">
        <f t="shared" si="59"/>
        <v>44196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1152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9">
        <f t="shared" si="59"/>
        <v>44196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9">
        <f t="shared" si="59"/>
        <v>44196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9">
        <f t="shared" si="59"/>
        <v>44196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9">
        <f t="shared" si="59"/>
        <v>44196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8464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9">
        <f t="shared" si="59"/>
        <v>44196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9">
        <f t="shared" si="59"/>
        <v>44196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6093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9">
        <f t="shared" si="59"/>
        <v>44196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2371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9">
        <f t="shared" si="59"/>
        <v>44196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9">
        <f t="shared" si="59"/>
        <v>44196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19636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9">
        <f t="shared" si="59"/>
        <v>44196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8126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9">
        <f aca="true" t="shared" si="62" ref="C1040:C1103">endDate</f>
        <v>44196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274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9">
        <f t="shared" si="62"/>
        <v>44196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11048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9">
        <f t="shared" si="62"/>
        <v>44196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15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9">
        <f t="shared" si="62"/>
        <v>44196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168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9">
        <f t="shared" si="62"/>
        <v>44196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9">
        <f t="shared" si="62"/>
        <v>44196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9">
        <f t="shared" si="62"/>
        <v>44196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168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9">
        <f t="shared" si="62"/>
        <v>44196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5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9">
        <f t="shared" si="62"/>
        <v>44196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3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9">
        <f t="shared" si="62"/>
        <v>44196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29255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9">
        <f t="shared" si="62"/>
        <v>44196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100147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9">
        <f t="shared" si="62"/>
        <v>44196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9">
        <f t="shared" si="62"/>
        <v>44196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9">
        <f t="shared" si="62"/>
        <v>44196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9">
        <f t="shared" si="62"/>
        <v>44196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9">
        <f t="shared" si="62"/>
        <v>44196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9">
        <f t="shared" si="62"/>
        <v>44196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9">
        <f t="shared" si="62"/>
        <v>44196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9">
        <f t="shared" si="62"/>
        <v>44196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9">
        <f t="shared" si="62"/>
        <v>44196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9">
        <f t="shared" si="62"/>
        <v>44196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9">
        <f t="shared" si="62"/>
        <v>44196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9">
        <f t="shared" si="62"/>
        <v>44196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9">
        <f t="shared" si="62"/>
        <v>44196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9">
        <f t="shared" si="62"/>
        <v>44196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9">
        <f t="shared" si="62"/>
        <v>44196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9">
        <f t="shared" si="62"/>
        <v>44196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9">
        <f t="shared" si="62"/>
        <v>44196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9">
        <f t="shared" si="62"/>
        <v>44196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9">
        <f t="shared" si="62"/>
        <v>44196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9">
        <f t="shared" si="62"/>
        <v>44196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9">
        <f t="shared" si="62"/>
        <v>44196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1152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9">
        <f t="shared" si="62"/>
        <v>44196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1152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9">
        <f t="shared" si="62"/>
        <v>44196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9">
        <f t="shared" si="62"/>
        <v>44196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9">
        <f t="shared" si="62"/>
        <v>44196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9">
        <f t="shared" si="62"/>
        <v>44196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8464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9">
        <f t="shared" si="62"/>
        <v>44196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9">
        <f t="shared" si="62"/>
        <v>44196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6093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9">
        <f t="shared" si="62"/>
        <v>44196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2371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9">
        <f t="shared" si="62"/>
        <v>44196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9">
        <f t="shared" si="62"/>
        <v>44196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19636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9">
        <f t="shared" si="62"/>
        <v>44196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8126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9">
        <f t="shared" si="62"/>
        <v>44196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274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9">
        <f t="shared" si="62"/>
        <v>44196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11048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9">
        <f t="shared" si="62"/>
        <v>44196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15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9">
        <f t="shared" si="62"/>
        <v>44196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168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9">
        <f t="shared" si="62"/>
        <v>44196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9">
        <f t="shared" si="62"/>
        <v>44196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9">
        <f t="shared" si="62"/>
        <v>44196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168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9">
        <f t="shared" si="62"/>
        <v>44196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5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9">
        <f t="shared" si="62"/>
        <v>44196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3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9">
        <f t="shared" si="62"/>
        <v>44196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29255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9">
        <f t="shared" si="62"/>
        <v>44196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29255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9">
        <f t="shared" si="62"/>
        <v>44196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9">
        <f t="shared" si="62"/>
        <v>44196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9">
        <f t="shared" si="62"/>
        <v>44196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9">
        <f t="shared" si="62"/>
        <v>44196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9">
        <f t="shared" si="62"/>
        <v>44196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35169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9">
        <f t="shared" si="62"/>
        <v>44196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35169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9">
        <f t="shared" si="62"/>
        <v>44196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9">
        <f t="shared" si="62"/>
        <v>44196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9">
        <f t="shared" si="62"/>
        <v>44196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9">
        <f t="shared" si="62"/>
        <v>44196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9">
        <f aca="true" t="shared" si="65" ref="C1104:C1167">endDate</f>
        <v>44196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9">
        <f t="shared" si="65"/>
        <v>44196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33991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9">
        <f t="shared" si="65"/>
        <v>44196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9">
        <f t="shared" si="65"/>
        <v>44196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9">
        <f t="shared" si="65"/>
        <v>44196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69160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9">
        <f t="shared" si="65"/>
        <v>44196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1732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9">
        <f t="shared" si="65"/>
        <v>44196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9">
        <f t="shared" si="65"/>
        <v>44196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9">
        <f t="shared" si="65"/>
        <v>44196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9">
        <f t="shared" si="65"/>
        <v>44196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9">
        <f t="shared" si="65"/>
        <v>44196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9">
        <f t="shared" si="65"/>
        <v>44196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9">
        <f t="shared" si="65"/>
        <v>44196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9">
        <f t="shared" si="65"/>
        <v>44196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9">
        <f t="shared" si="65"/>
        <v>44196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9">
        <f t="shared" si="65"/>
        <v>44196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9">
        <f t="shared" si="65"/>
        <v>44196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9">
        <f t="shared" si="65"/>
        <v>44196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9">
        <f t="shared" si="65"/>
        <v>44196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9">
        <f t="shared" si="65"/>
        <v>44196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9">
        <f t="shared" si="65"/>
        <v>44196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9">
        <f t="shared" si="65"/>
        <v>44196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9">
        <f t="shared" si="65"/>
        <v>44196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9">
        <f t="shared" si="65"/>
        <v>44196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9">
        <f t="shared" si="65"/>
        <v>44196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9">
        <f t="shared" si="65"/>
        <v>44196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9">
        <f t="shared" si="65"/>
        <v>44196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9">
        <f t="shared" si="65"/>
        <v>44196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9">
        <f t="shared" si="65"/>
        <v>44196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9">
        <f t="shared" si="65"/>
        <v>44196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9">
        <f t="shared" si="65"/>
        <v>44196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9">
        <f t="shared" si="65"/>
        <v>44196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9">
        <f t="shared" si="65"/>
        <v>44196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70892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9">
        <f t="shared" si="65"/>
        <v>44196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9">
        <f t="shared" si="65"/>
        <v>44196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9">
        <f t="shared" si="65"/>
        <v>44196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9">
        <f t="shared" si="65"/>
        <v>44196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9">
        <f t="shared" si="65"/>
        <v>44196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55499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9">
        <f t="shared" si="65"/>
        <v>44196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55499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9">
        <f t="shared" si="65"/>
        <v>44196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9">
        <f t="shared" si="65"/>
        <v>44196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9">
        <f t="shared" si="65"/>
        <v>44196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9">
        <f t="shared" si="65"/>
        <v>44196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9">
        <f t="shared" si="65"/>
        <v>44196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9">
        <f t="shared" si="65"/>
        <v>44196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9">
        <f t="shared" si="65"/>
        <v>44196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9">
        <f t="shared" si="65"/>
        <v>44196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9">
        <f t="shared" si="65"/>
        <v>44196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55499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9">
        <f t="shared" si="65"/>
        <v>44196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9">
        <f t="shared" si="65"/>
        <v>44196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9">
        <f t="shared" si="65"/>
        <v>44196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9">
        <f t="shared" si="65"/>
        <v>44196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9">
        <f t="shared" si="65"/>
        <v>44196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9">
        <f t="shared" si="65"/>
        <v>44196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9">
        <f t="shared" si="65"/>
        <v>44196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9">
        <f t="shared" si="65"/>
        <v>44196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9">
        <f t="shared" si="65"/>
        <v>44196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9">
        <f t="shared" si="65"/>
        <v>44196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9">
        <f t="shared" si="65"/>
        <v>44196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9">
        <f t="shared" si="65"/>
        <v>44196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9">
        <f t="shared" si="65"/>
        <v>44196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9">
        <f t="shared" si="65"/>
        <v>44196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9">
        <f t="shared" si="65"/>
        <v>44196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9">
        <f t="shared" si="65"/>
        <v>44196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14620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9">
        <f aca="true" t="shared" si="68" ref="C1168:C1195">endDate</f>
        <v>44196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14620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9">
        <f t="shared" si="68"/>
        <v>44196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9">
        <f t="shared" si="68"/>
        <v>44196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9">
        <f t="shared" si="68"/>
        <v>44196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9">
        <f t="shared" si="68"/>
        <v>44196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9">
        <f t="shared" si="68"/>
        <v>44196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9">
        <f t="shared" si="68"/>
        <v>44196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9">
        <f t="shared" si="68"/>
        <v>44196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9">
        <f t="shared" si="68"/>
        <v>44196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9">
        <f t="shared" si="68"/>
        <v>44196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9">
        <f t="shared" si="68"/>
        <v>44196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14620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9">
        <f t="shared" si="68"/>
        <v>44196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70119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9">
        <f t="shared" si="68"/>
        <v>44196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9">
        <f t="shared" si="68"/>
        <v>44196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9">
        <f t="shared" si="68"/>
        <v>44196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9">
        <f t="shared" si="68"/>
        <v>44196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9">
        <f t="shared" si="68"/>
        <v>44196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9">
        <f t="shared" si="68"/>
        <v>44196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9">
        <f t="shared" si="68"/>
        <v>44196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9">
        <f t="shared" si="68"/>
        <v>44196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9">
        <f t="shared" si="68"/>
        <v>44196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9">
        <f t="shared" si="68"/>
        <v>44196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9">
        <f t="shared" si="68"/>
        <v>44196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9">
        <f t="shared" si="68"/>
        <v>44196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9">
        <f t="shared" si="68"/>
        <v>44196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9">
        <f t="shared" si="68"/>
        <v>44196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9">
        <f t="shared" si="68"/>
        <v>44196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9">
        <f t="shared" si="68"/>
        <v>44196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9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9">
        <f t="shared" si="71"/>
        <v>44196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9">
        <f t="shared" si="71"/>
        <v>44196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9">
        <f t="shared" si="71"/>
        <v>44196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9">
        <f t="shared" si="71"/>
        <v>44196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9">
        <f t="shared" si="71"/>
        <v>44196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9">
        <f t="shared" si="71"/>
        <v>44196</v>
      </c>
      <c r="D1203" s="99" t="s">
        <v>772</v>
      </c>
      <c r="E1203" s="99">
        <v>1</v>
      </c>
      <c r="F1203" s="99" t="s">
        <v>762</v>
      </c>
      <c r="H1203" s="483">
        <f>'Справка 8'!C20</f>
        <v>515848381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9">
        <f t="shared" si="71"/>
        <v>44196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9">
        <f t="shared" si="71"/>
        <v>44196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9">
        <f t="shared" si="71"/>
        <v>44196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9">
        <f t="shared" si="71"/>
        <v>44196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9">
        <f t="shared" si="71"/>
        <v>44196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9">
        <f t="shared" si="71"/>
        <v>44196</v>
      </c>
      <c r="D1209" s="99" t="s">
        <v>784</v>
      </c>
      <c r="E1209" s="99">
        <v>1</v>
      </c>
      <c r="F1209" s="99" t="s">
        <v>783</v>
      </c>
      <c r="H1209" s="483">
        <f>'Справка 8'!C26</f>
        <v>1736565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9">
        <f t="shared" si="71"/>
        <v>44196</v>
      </c>
      <c r="D1210" s="99" t="s">
        <v>786</v>
      </c>
      <c r="E1210" s="99">
        <v>1</v>
      </c>
      <c r="F1210" s="99" t="s">
        <v>771</v>
      </c>
      <c r="H1210" s="483">
        <f>'Справка 8'!C27</f>
        <v>517584946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9">
        <f t="shared" si="71"/>
        <v>44196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9">
        <f t="shared" si="71"/>
        <v>44196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9">
        <f t="shared" si="71"/>
        <v>44196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9">
        <f t="shared" si="71"/>
        <v>44196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9">
        <f t="shared" si="71"/>
        <v>44196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9">
        <f t="shared" si="71"/>
        <v>44196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9">
        <f t="shared" si="71"/>
        <v>44196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9">
        <f t="shared" si="71"/>
        <v>44196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9">
        <f t="shared" si="71"/>
        <v>44196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9">
        <f t="shared" si="71"/>
        <v>44196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9">
        <f t="shared" si="71"/>
        <v>44196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9">
        <f t="shared" si="71"/>
        <v>44196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9">
        <f t="shared" si="71"/>
        <v>44196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9">
        <f t="shared" si="71"/>
        <v>44196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9">
        <f t="shared" si="71"/>
        <v>44196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9">
        <f t="shared" si="71"/>
        <v>44196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9">
        <f t="shared" si="71"/>
        <v>44196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9">
        <f t="shared" si="71"/>
        <v>44196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9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9">
        <f t="shared" si="74"/>
        <v>44196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9">
        <f t="shared" si="74"/>
        <v>44196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9">
        <f t="shared" si="74"/>
        <v>44196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9">
        <f t="shared" si="74"/>
        <v>44196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9">
        <f t="shared" si="74"/>
        <v>44196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9">
        <f t="shared" si="74"/>
        <v>44196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9">
        <f t="shared" si="74"/>
        <v>44196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9">
        <f t="shared" si="74"/>
        <v>44196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9">
        <f t="shared" si="74"/>
        <v>44196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9">
        <f t="shared" si="74"/>
        <v>44196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9">
        <f t="shared" si="74"/>
        <v>44196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9">
        <f t="shared" si="74"/>
        <v>44196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9">
        <f t="shared" si="74"/>
        <v>44196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9">
        <f t="shared" si="74"/>
        <v>44196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9">
        <f t="shared" si="74"/>
        <v>44196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9">
        <f t="shared" si="74"/>
        <v>44196</v>
      </c>
      <c r="D1245" s="99" t="s">
        <v>772</v>
      </c>
      <c r="E1245" s="99">
        <v>4</v>
      </c>
      <c r="F1245" s="99" t="s">
        <v>762</v>
      </c>
      <c r="H1245" s="483">
        <f>'Справка 8'!F20</f>
        <v>32353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9">
        <f t="shared" si="74"/>
        <v>44196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9">
        <f t="shared" si="74"/>
        <v>44196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9">
        <f t="shared" si="74"/>
        <v>44196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9">
        <f t="shared" si="74"/>
        <v>44196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9">
        <f t="shared" si="74"/>
        <v>44196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9">
        <f t="shared" si="74"/>
        <v>44196</v>
      </c>
      <c r="D1251" s="99" t="s">
        <v>784</v>
      </c>
      <c r="E1251" s="99">
        <v>4</v>
      </c>
      <c r="F1251" s="99" t="s">
        <v>783</v>
      </c>
      <c r="H1251" s="483">
        <f>'Справка 8'!F26</f>
        <v>1619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9">
        <f t="shared" si="74"/>
        <v>44196</v>
      </c>
      <c r="D1252" s="99" t="s">
        <v>786</v>
      </c>
      <c r="E1252" s="99">
        <v>4</v>
      </c>
      <c r="F1252" s="99" t="s">
        <v>771</v>
      </c>
      <c r="H1252" s="483">
        <f>'Справка 8'!F27</f>
        <v>33972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9">
        <f t="shared" si="74"/>
        <v>44196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9">
        <f t="shared" si="74"/>
        <v>44196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9">
        <f t="shared" si="74"/>
        <v>44196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9">
        <f t="shared" si="74"/>
        <v>44196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9">
        <f t="shared" si="74"/>
        <v>44196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9">
        <f t="shared" si="74"/>
        <v>44196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9">
        <f t="shared" si="74"/>
        <v>44196</v>
      </c>
      <c r="D1259" s="99" t="s">
        <v>772</v>
      </c>
      <c r="E1259" s="99">
        <v>5</v>
      </c>
      <c r="F1259" s="99" t="s">
        <v>762</v>
      </c>
      <c r="H1259" s="483">
        <f>'Справка 8'!G20</f>
        <v>12998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9">
        <f t="shared" si="74"/>
        <v>44196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9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9">
        <f t="shared" si="77"/>
        <v>44196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9">
        <f t="shared" si="77"/>
        <v>44196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9">
        <f t="shared" si="77"/>
        <v>44196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9">
        <f t="shared" si="77"/>
        <v>44196</v>
      </c>
      <c r="D1265" s="99" t="s">
        <v>784</v>
      </c>
      <c r="E1265" s="99">
        <v>5</v>
      </c>
      <c r="F1265" s="99" t="s">
        <v>783</v>
      </c>
      <c r="H1265" s="483">
        <f>'Справка 8'!G26</f>
        <v>147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9">
        <f t="shared" si="77"/>
        <v>44196</v>
      </c>
      <c r="D1266" s="99" t="s">
        <v>786</v>
      </c>
      <c r="E1266" s="99">
        <v>5</v>
      </c>
      <c r="F1266" s="99" t="s">
        <v>771</v>
      </c>
      <c r="H1266" s="483">
        <f>'Справка 8'!G27</f>
        <v>13145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9">
        <f t="shared" si="77"/>
        <v>44196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9">
        <f t="shared" si="77"/>
        <v>44196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9">
        <f t="shared" si="77"/>
        <v>44196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9">
        <f t="shared" si="77"/>
        <v>44196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9">
        <f t="shared" si="77"/>
        <v>44196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9">
        <f t="shared" si="77"/>
        <v>44196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9">
        <f t="shared" si="77"/>
        <v>44196</v>
      </c>
      <c r="D1273" s="99" t="s">
        <v>772</v>
      </c>
      <c r="E1273" s="99">
        <v>6</v>
      </c>
      <c r="F1273" s="99" t="s">
        <v>762</v>
      </c>
      <c r="H1273" s="483">
        <f>'Справка 8'!H20</f>
        <v>14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9">
        <f t="shared" si="77"/>
        <v>44196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9">
        <f t="shared" si="77"/>
        <v>44196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9">
        <f t="shared" si="77"/>
        <v>44196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9">
        <f t="shared" si="77"/>
        <v>44196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9">
        <f t="shared" si="77"/>
        <v>44196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9">
        <f t="shared" si="77"/>
        <v>44196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9">
        <f t="shared" si="77"/>
        <v>44196</v>
      </c>
      <c r="D1280" s="99" t="s">
        <v>786</v>
      </c>
      <c r="E1280" s="99">
        <v>6</v>
      </c>
      <c r="F1280" s="99" t="s">
        <v>771</v>
      </c>
      <c r="H1280" s="483">
        <f>'Справка 8'!H27</f>
        <v>14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9">
        <f t="shared" si="77"/>
        <v>44196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9">
        <f t="shared" si="77"/>
        <v>44196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9">
        <f t="shared" si="77"/>
        <v>44196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9">
        <f t="shared" si="77"/>
        <v>44196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9">
        <f t="shared" si="77"/>
        <v>44196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9">
        <f t="shared" si="77"/>
        <v>44196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9">
        <f t="shared" si="77"/>
        <v>44196</v>
      </c>
      <c r="D1287" s="99" t="s">
        <v>772</v>
      </c>
      <c r="E1287" s="99">
        <v>7</v>
      </c>
      <c r="F1287" s="99" t="s">
        <v>762</v>
      </c>
      <c r="H1287" s="483">
        <f>'Справка 8'!I20</f>
        <v>45337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9">
        <f t="shared" si="77"/>
        <v>44196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9">
        <f t="shared" si="77"/>
        <v>44196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9">
        <f t="shared" si="77"/>
        <v>44196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9">
        <f t="shared" si="77"/>
        <v>44196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9">
        <f t="shared" si="77"/>
        <v>44196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9">
        <f t="shared" si="77"/>
        <v>44196</v>
      </c>
      <c r="D1293" s="99" t="s">
        <v>784</v>
      </c>
      <c r="E1293" s="99">
        <v>7</v>
      </c>
      <c r="F1293" s="99" t="s">
        <v>783</v>
      </c>
      <c r="H1293" s="483">
        <f>'Справка 8'!I26</f>
        <v>1766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9">
        <f t="shared" si="77"/>
        <v>44196</v>
      </c>
      <c r="D1294" s="99" t="s">
        <v>786</v>
      </c>
      <c r="E1294" s="99">
        <v>7</v>
      </c>
      <c r="F1294" s="99" t="s">
        <v>771</v>
      </c>
      <c r="H1294" s="483">
        <f>'Справка 8'!I27</f>
        <v>47103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="85" zoomScaleNormal="85" zoomScaleSheetLayoutView="80" zoomScalePageLayoutView="0" workbookViewId="0" topLeftCell="A16">
      <selection activeCell="G54" sqref="G5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1380</v>
      </c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6">
        <f>G12+G15+G16+G17</f>
        <v>9995</v>
      </c>
      <c r="H18" s="577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1380</v>
      </c>
      <c r="D20" s="565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68311</v>
      </c>
      <c r="D21" s="462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999</v>
      </c>
      <c r="H22" s="581">
        <f>SUM(H23:H25)</f>
        <v>999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999</v>
      </c>
      <c r="H23" s="188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999</v>
      </c>
      <c r="H26" s="565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6710</v>
      </c>
      <c r="H28" s="563">
        <f>SUM(H29:H31)</f>
        <v>3831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6710</v>
      </c>
      <c r="H29" s="188">
        <v>3831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441</v>
      </c>
      <c r="D31" s="188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957</v>
      </c>
      <c r="H32" s="188">
        <v>2815</v>
      </c>
      <c r="M32" s="92"/>
    </row>
    <row r="33" spans="1:8" ht="15.75">
      <c r="A33" s="468" t="s">
        <v>99</v>
      </c>
      <c r="B33" s="91" t="s">
        <v>100</v>
      </c>
      <c r="C33" s="564">
        <f>C31+C32</f>
        <v>441</v>
      </c>
      <c r="D33" s="565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7667</v>
      </c>
      <c r="H34" s="565">
        <f>H28+H32+H33</f>
        <v>6646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18661</v>
      </c>
      <c r="H37" s="567">
        <f>H26+H18+H34</f>
        <v>17640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8659</v>
      </c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35169</v>
      </c>
      <c r="H45" s="188"/>
    </row>
    <row r="46" spans="1:13" ht="15.75">
      <c r="A46" s="459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33991</v>
      </c>
      <c r="H48" s="188">
        <v>19989</v>
      </c>
      <c r="M48" s="92"/>
    </row>
    <row r="49" spans="1:8" ht="15.75">
      <c r="A49" s="84" t="s">
        <v>148</v>
      </c>
      <c r="B49" s="88" t="s">
        <v>149</v>
      </c>
      <c r="C49" s="188">
        <v>800</v>
      </c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69160</v>
      </c>
      <c r="H50" s="563">
        <f>SUM(H44:H49)</f>
        <v>19989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800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1732</v>
      </c>
      <c r="H54" s="188">
        <v>978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70932</v>
      </c>
      <c r="D56" s="569">
        <f>D20+D21+D22+D28+D33+D46+D52+D54+D55</f>
        <v>0</v>
      </c>
      <c r="E56" s="94" t="s">
        <v>825</v>
      </c>
      <c r="F56" s="93" t="s">
        <v>172</v>
      </c>
      <c r="G56" s="566">
        <f>G50+G52+G53+G54+G55</f>
        <v>70892</v>
      </c>
      <c r="H56" s="567">
        <f>H50+H52+H53+H54+H55</f>
        <v>20967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1152</v>
      </c>
      <c r="H59" s="188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8464</v>
      </c>
      <c r="H60" s="188">
        <v>25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19636</v>
      </c>
      <c r="H61" s="563">
        <f>SUM(H62:H68)</f>
        <v>4116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8126</v>
      </c>
      <c r="H63" s="188">
        <v>2702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274</v>
      </c>
      <c r="H64" s="188">
        <v>20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>
        <v>11048</v>
      </c>
      <c r="H65" s="188">
        <v>1390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15</v>
      </c>
      <c r="H66" s="188">
        <v>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5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168</v>
      </c>
      <c r="H68" s="188"/>
    </row>
    <row r="69" spans="1:8" ht="15.75">
      <c r="A69" s="84" t="s">
        <v>210</v>
      </c>
      <c r="B69" s="86" t="s">
        <v>211</v>
      </c>
      <c r="C69" s="188">
        <v>3433</v>
      </c>
      <c r="D69" s="188">
        <v>363</v>
      </c>
      <c r="E69" s="192" t="s">
        <v>79</v>
      </c>
      <c r="F69" s="87" t="s">
        <v>216</v>
      </c>
      <c r="G69" s="188">
        <v>3</v>
      </c>
      <c r="H69" s="188"/>
    </row>
    <row r="70" spans="1:8" ht="15.75">
      <c r="A70" s="84" t="s">
        <v>214</v>
      </c>
      <c r="B70" s="86" t="s">
        <v>215</v>
      </c>
      <c r="C70" s="188">
        <v>4927</v>
      </c>
      <c r="D70" s="188">
        <v>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352</v>
      </c>
      <c r="D71" s="188">
        <v>2230</v>
      </c>
      <c r="E71" s="460" t="s">
        <v>47</v>
      </c>
      <c r="F71" s="89" t="s">
        <v>223</v>
      </c>
      <c r="G71" s="564">
        <f>G59+G60+G61+G69+G70</f>
        <v>29255</v>
      </c>
      <c r="H71" s="565">
        <f>H59+H60+H61+H69+H70</f>
        <v>4141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457</v>
      </c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25</v>
      </c>
      <c r="D75" s="188">
        <v>26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9194</v>
      </c>
      <c r="D76" s="565">
        <f>SUM(D68:D75)</f>
        <v>2624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47103</v>
      </c>
      <c r="D79" s="563">
        <f>SUM(D80:D82)</f>
        <v>40121</v>
      </c>
      <c r="E79" s="196" t="s">
        <v>824</v>
      </c>
      <c r="F79" s="93" t="s">
        <v>241</v>
      </c>
      <c r="G79" s="566">
        <f>G71+G73+G75+G77</f>
        <v>29255</v>
      </c>
      <c r="H79" s="567">
        <f>H71+H73+H75+H77</f>
        <v>4141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47103</v>
      </c>
      <c r="D82" s="188">
        <v>40121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47103</v>
      </c>
      <c r="D85" s="565">
        <f>D84+D83+D79</f>
        <v>40121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175</v>
      </c>
      <c r="D89" s="188">
        <v>2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176</v>
      </c>
      <c r="D92" s="565">
        <f>SUM(D88:D91)</f>
        <v>3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62</v>
      </c>
      <c r="D93" s="464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56535</v>
      </c>
      <c r="D94" s="569">
        <f>D65+D76+D85+D92+D93</f>
        <v>42748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127467</v>
      </c>
      <c r="D95" s="571">
        <f>D94+D56</f>
        <v>42748</v>
      </c>
      <c r="E95" s="220" t="s">
        <v>916</v>
      </c>
      <c r="F95" s="475" t="s">
        <v>268</v>
      </c>
      <c r="G95" s="570">
        <f>G37+G40+G56+G79</f>
        <v>127467</v>
      </c>
      <c r="H95" s="571">
        <f>H37+H40+H56+H79</f>
        <v>42748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44256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952</v>
      </c>
      <c r="C103" s="668"/>
      <c r="D103" s="668"/>
      <c r="E103" s="668"/>
      <c r="M103" s="92"/>
    </row>
    <row r="104" spans="1:5" ht="21.75" customHeight="1">
      <c r="A104" s="661"/>
      <c r="B104" s="668" t="s">
        <v>952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22">
      <selection activeCell="C29" sqref="C29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11</v>
      </c>
      <c r="D12" s="306"/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284</v>
      </c>
      <c r="D13" s="306">
        <v>54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2</v>
      </c>
      <c r="D14" s="306"/>
      <c r="E14" s="236" t="s">
        <v>285</v>
      </c>
      <c r="F14" s="231" t="s">
        <v>286</v>
      </c>
      <c r="G14" s="306">
        <v>47</v>
      </c>
      <c r="H14" s="306"/>
    </row>
    <row r="15" spans="1:8" ht="15.75">
      <c r="A15" s="185" t="s">
        <v>287</v>
      </c>
      <c r="B15" s="181" t="s">
        <v>288</v>
      </c>
      <c r="C15" s="306">
        <v>51</v>
      </c>
      <c r="D15" s="306">
        <v>40</v>
      </c>
      <c r="E15" s="236" t="s">
        <v>79</v>
      </c>
      <c r="F15" s="231" t="s">
        <v>289</v>
      </c>
      <c r="G15" s="306">
        <v>2529</v>
      </c>
      <c r="H15" s="306"/>
    </row>
    <row r="16" spans="1:8" ht="15.75">
      <c r="A16" s="185" t="s">
        <v>290</v>
      </c>
      <c r="B16" s="181" t="s">
        <v>291</v>
      </c>
      <c r="C16" s="306">
        <v>10</v>
      </c>
      <c r="D16" s="306">
        <v>6</v>
      </c>
      <c r="E16" s="227" t="s">
        <v>52</v>
      </c>
      <c r="F16" s="255" t="s">
        <v>292</v>
      </c>
      <c r="G16" s="595">
        <f>SUM(G12:G15)</f>
        <v>2576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304</v>
      </c>
      <c r="D19" s="306">
        <v>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287</v>
      </c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662</v>
      </c>
      <c r="D22" s="596">
        <f>SUM(D12:D18)+D19</f>
        <v>102</v>
      </c>
      <c r="E22" s="185" t="s">
        <v>309</v>
      </c>
      <c r="F22" s="228" t="s">
        <v>310</v>
      </c>
      <c r="G22" s="306">
        <v>74</v>
      </c>
      <c r="H22" s="306">
        <v>172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>
        <v>26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35</v>
      </c>
    </row>
    <row r="25" spans="1:8" ht="31.5">
      <c r="A25" s="185" t="s">
        <v>316</v>
      </c>
      <c r="B25" s="228" t="s">
        <v>317</v>
      </c>
      <c r="C25" s="306">
        <v>2818</v>
      </c>
      <c r="D25" s="306">
        <v>1503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1</v>
      </c>
      <c r="D26" s="306">
        <v>35</v>
      </c>
      <c r="E26" s="185" t="s">
        <v>322</v>
      </c>
      <c r="F26" s="228" t="s">
        <v>323</v>
      </c>
      <c r="G26" s="306">
        <f>2679+44</f>
        <v>2723</v>
      </c>
      <c r="H26" s="306">
        <v>4829</v>
      </c>
    </row>
    <row r="27" spans="1:8" ht="31.5">
      <c r="A27" s="185" t="s">
        <v>324</v>
      </c>
      <c r="B27" s="228" t="s">
        <v>325</v>
      </c>
      <c r="C27" s="306"/>
      <c r="D27" s="306">
        <v>15</v>
      </c>
      <c r="E27" s="227" t="s">
        <v>104</v>
      </c>
      <c r="F27" s="229" t="s">
        <v>326</v>
      </c>
      <c r="G27" s="595">
        <f>SUM(G22:G26)</f>
        <v>2797</v>
      </c>
      <c r="H27" s="596">
        <f>SUM(H22:H26)</f>
        <v>5062</v>
      </c>
    </row>
    <row r="28" spans="1:8" ht="15.75">
      <c r="A28" s="185" t="s">
        <v>79</v>
      </c>
      <c r="B28" s="228" t="s">
        <v>327</v>
      </c>
      <c r="C28" s="306">
        <f>179+29</f>
        <v>208</v>
      </c>
      <c r="D28" s="306">
        <v>126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3027</v>
      </c>
      <c r="D29" s="596">
        <f>SUM(D25:D28)</f>
        <v>1679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3689</v>
      </c>
      <c r="D31" s="602">
        <f>D29+D22</f>
        <v>1781</v>
      </c>
      <c r="E31" s="242" t="s">
        <v>800</v>
      </c>
      <c r="F31" s="257" t="s">
        <v>331</v>
      </c>
      <c r="G31" s="244">
        <f>G16+G18+G27</f>
        <v>5373</v>
      </c>
      <c r="H31" s="245">
        <f>H16+H18+H27</f>
        <v>5062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1684</v>
      </c>
      <c r="D33" s="235">
        <f>IF((H31-D31)&gt;0,H31-D31,0)</f>
        <v>3281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3689</v>
      </c>
      <c r="D36" s="604">
        <f>D31-D34+D35</f>
        <v>1781</v>
      </c>
      <c r="E36" s="253" t="s">
        <v>346</v>
      </c>
      <c r="F36" s="247" t="s">
        <v>347</v>
      </c>
      <c r="G36" s="258">
        <f>G35-G34+G31</f>
        <v>5373</v>
      </c>
      <c r="H36" s="259">
        <f>H35-H34+H31</f>
        <v>5062</v>
      </c>
    </row>
    <row r="37" spans="1:8" ht="15.75">
      <c r="A37" s="252" t="s">
        <v>348</v>
      </c>
      <c r="B37" s="222" t="s">
        <v>349</v>
      </c>
      <c r="C37" s="601">
        <f>IF((G36-C36)&gt;0,G36-C36,0)</f>
        <v>1684</v>
      </c>
      <c r="D37" s="602">
        <f>IF((H36-D36)&gt;0,H36-D36,0)</f>
        <v>3281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280</v>
      </c>
      <c r="D38" s="596">
        <f>D39+D40+D41</f>
        <v>446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280</v>
      </c>
      <c r="D40" s="307">
        <v>446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1404</v>
      </c>
      <c r="D42" s="235">
        <f>+IF((H36-D36-D38)&gt;0,H36-D36-D38,0)</f>
        <v>2835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447</v>
      </c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957</v>
      </c>
      <c r="D44" s="259">
        <f>IF(H42=0,IF(D42-D43&gt;0,D42-D43+H43,0),IF(H42-H43&lt;0,H43-H42+D42,0))</f>
        <v>2835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5373</v>
      </c>
      <c r="D45" s="598">
        <f>D36+D38+D42</f>
        <v>5062</v>
      </c>
      <c r="E45" s="261" t="s">
        <v>373</v>
      </c>
      <c r="F45" s="263" t="s">
        <v>374</v>
      </c>
      <c r="G45" s="597">
        <f>G42+G36</f>
        <v>5373</v>
      </c>
      <c r="H45" s="598">
        <f>H42+H36</f>
        <v>5062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44256</v>
      </c>
      <c r="C50" s="669"/>
      <c r="D50" s="669"/>
      <c r="E50" s="669"/>
      <c r="F50" s="669"/>
      <c r="G50" s="669"/>
      <c r="H50" s="669"/>
      <c r="M50" s="92"/>
    </row>
    <row r="51" spans="1:13" s="41" customFormat="1" ht="409.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409.5">
      <c r="A52" s="660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409.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409.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409.5">
      <c r="A59" s="661"/>
      <c r="B59" s="668"/>
      <c r="C59" s="668"/>
      <c r="D59" s="668"/>
      <c r="E59" s="668"/>
      <c r="F59" s="542"/>
      <c r="G59" s="44"/>
      <c r="H59" s="41"/>
    </row>
    <row r="60" spans="1:8" ht="409.5">
      <c r="A60" s="661"/>
      <c r="B60" s="668"/>
      <c r="C60" s="668"/>
      <c r="D60" s="668"/>
      <c r="E60" s="668"/>
      <c r="F60" s="542"/>
      <c r="G60" s="44"/>
      <c r="H60" s="41"/>
    </row>
    <row r="61" spans="1:8" ht="409.5">
      <c r="A61" s="661"/>
      <c r="B61" s="668"/>
      <c r="C61" s="668"/>
      <c r="D61" s="668"/>
      <c r="E61" s="668"/>
      <c r="F61" s="542"/>
      <c r="G61" s="44"/>
      <c r="H61" s="41"/>
    </row>
    <row r="62" spans="1:8" ht="409.5">
      <c r="A62" s="31"/>
      <c r="B62" s="31"/>
      <c r="C62" s="534"/>
      <c r="D62" s="534"/>
      <c r="E62" s="31"/>
      <c r="F62" s="31"/>
      <c r="G62" s="536"/>
      <c r="H62" s="536"/>
    </row>
    <row r="63" spans="1:8" ht="409.5">
      <c r="A63" s="31"/>
      <c r="B63" s="31"/>
      <c r="C63" s="534"/>
      <c r="D63" s="534"/>
      <c r="E63" s="31"/>
      <c r="F63" s="31"/>
      <c r="G63" s="536"/>
      <c r="H63" s="536"/>
    </row>
    <row r="64" spans="1:8" ht="409.5">
      <c r="A64" s="31"/>
      <c r="B64" s="31"/>
      <c r="C64" s="534"/>
      <c r="D64" s="534"/>
      <c r="E64" s="31"/>
      <c r="F64" s="31"/>
      <c r="G64" s="536"/>
      <c r="H64" s="536"/>
    </row>
    <row r="65" spans="1:8" ht="409.5">
      <c r="A65" s="31"/>
      <c r="B65" s="31"/>
      <c r="C65" s="534"/>
      <c r="D65" s="534"/>
      <c r="E65" s="31"/>
      <c r="F65" s="31"/>
      <c r="G65" s="536"/>
      <c r="H65" s="536"/>
    </row>
    <row r="66" spans="1:8" ht="409.5">
      <c r="A66" s="31"/>
      <c r="B66" s="31"/>
      <c r="C66" s="534"/>
      <c r="D66" s="534"/>
      <c r="E66" s="31"/>
      <c r="F66" s="31"/>
      <c r="G66" s="536"/>
      <c r="H66" s="536"/>
    </row>
    <row r="67" spans="1:8" ht="409.5">
      <c r="A67" s="31"/>
      <c r="B67" s="31"/>
      <c r="C67" s="534"/>
      <c r="D67" s="534"/>
      <c r="E67" s="31"/>
      <c r="F67" s="31"/>
      <c r="G67" s="536"/>
      <c r="H67" s="536"/>
    </row>
    <row r="68" spans="1:8" ht="409.5">
      <c r="A68" s="31"/>
      <c r="B68" s="31"/>
      <c r="C68" s="534"/>
      <c r="D68" s="534"/>
      <c r="E68" s="31"/>
      <c r="F68" s="31"/>
      <c r="G68" s="536"/>
      <c r="H68" s="536"/>
    </row>
    <row r="69" spans="1:8" ht="409.5">
      <c r="A69" s="31"/>
      <c r="B69" s="31"/>
      <c r="C69" s="534"/>
      <c r="D69" s="534"/>
      <c r="E69" s="31"/>
      <c r="F69" s="31"/>
      <c r="G69" s="536"/>
      <c r="H69" s="536"/>
    </row>
    <row r="70" spans="1:8" ht="409.5">
      <c r="A70" s="31"/>
      <c r="B70" s="31"/>
      <c r="C70" s="534"/>
      <c r="D70" s="534"/>
      <c r="E70" s="31"/>
      <c r="F70" s="31"/>
      <c r="G70" s="536"/>
      <c r="H70" s="536"/>
    </row>
    <row r="71" spans="1:8" ht="409.5">
      <c r="A71" s="31"/>
      <c r="B71" s="31"/>
      <c r="C71" s="534"/>
      <c r="D71" s="534"/>
      <c r="E71" s="31"/>
      <c r="F71" s="31"/>
      <c r="G71" s="536"/>
      <c r="H71" s="536"/>
    </row>
    <row r="72" spans="1:8" ht="409.5">
      <c r="A72" s="31"/>
      <c r="B72" s="31"/>
      <c r="C72" s="534"/>
      <c r="D72" s="534"/>
      <c r="E72" s="31"/>
      <c r="F72" s="31"/>
      <c r="G72" s="536"/>
      <c r="H72" s="536"/>
    </row>
    <row r="73" spans="1:8" ht="409.5">
      <c r="A73" s="31"/>
      <c r="B73" s="31"/>
      <c r="C73" s="534"/>
      <c r="D73" s="534"/>
      <c r="E73" s="31"/>
      <c r="F73" s="31"/>
      <c r="G73" s="536"/>
      <c r="H73" s="536"/>
    </row>
    <row r="74" spans="1:8" ht="409.5">
      <c r="A74" s="31"/>
      <c r="B74" s="31"/>
      <c r="C74" s="534"/>
      <c r="D74" s="534"/>
      <c r="E74" s="31"/>
      <c r="F74" s="31"/>
      <c r="G74" s="536"/>
      <c r="H74" s="536"/>
    </row>
    <row r="75" spans="1:8" ht="409.5">
      <c r="A75" s="31"/>
      <c r="B75" s="31"/>
      <c r="C75" s="534"/>
      <c r="D75" s="534"/>
      <c r="E75" s="31"/>
      <c r="F75" s="31"/>
      <c r="G75" s="536"/>
      <c r="H75" s="536"/>
    </row>
    <row r="76" spans="1:8" ht="409.5">
      <c r="A76" s="31"/>
      <c r="B76" s="31"/>
      <c r="C76" s="534"/>
      <c r="D76" s="534"/>
      <c r="E76" s="31"/>
      <c r="F76" s="31"/>
      <c r="G76" s="536"/>
      <c r="H76" s="536"/>
    </row>
    <row r="77" spans="1:8" ht="409.5">
      <c r="A77" s="31"/>
      <c r="B77" s="31"/>
      <c r="C77" s="534"/>
      <c r="D77" s="534"/>
      <c r="E77" s="31"/>
      <c r="F77" s="31"/>
      <c r="G77" s="536"/>
      <c r="H77" s="536"/>
    </row>
    <row r="78" spans="1:8" ht="409.5">
      <c r="A78" s="31"/>
      <c r="B78" s="31"/>
      <c r="C78" s="534"/>
      <c r="D78" s="534"/>
      <c r="E78" s="31"/>
      <c r="F78" s="31"/>
      <c r="G78" s="536"/>
      <c r="H78" s="536"/>
    </row>
    <row r="79" spans="1:8" ht="409.5">
      <c r="A79" s="31"/>
      <c r="B79" s="31"/>
      <c r="C79" s="534"/>
      <c r="D79" s="534"/>
      <c r="E79" s="31"/>
      <c r="F79" s="31"/>
      <c r="G79" s="536"/>
      <c r="H79" s="536"/>
    </row>
    <row r="80" spans="1:8" ht="409.5">
      <c r="A80" s="31"/>
      <c r="B80" s="31"/>
      <c r="C80" s="534"/>
      <c r="D80" s="534"/>
      <c r="E80" s="31"/>
      <c r="F80" s="31"/>
      <c r="G80" s="536"/>
      <c r="H80" s="536"/>
    </row>
    <row r="81" spans="1:8" ht="409.5">
      <c r="A81" s="31"/>
      <c r="B81" s="31"/>
      <c r="C81" s="534"/>
      <c r="D81" s="534"/>
      <c r="E81" s="31"/>
      <c r="F81" s="31"/>
      <c r="G81" s="536"/>
      <c r="H81" s="536"/>
    </row>
    <row r="82" spans="1:8" ht="409.5">
      <c r="A82" s="31"/>
      <c r="B82" s="31"/>
      <c r="C82" s="534"/>
      <c r="D82" s="534"/>
      <c r="E82" s="31"/>
      <c r="F82" s="31"/>
      <c r="G82" s="536"/>
      <c r="H82" s="536"/>
    </row>
    <row r="83" spans="1:8" ht="409.5">
      <c r="A83" s="31"/>
      <c r="B83" s="31"/>
      <c r="C83" s="534"/>
      <c r="D83" s="534"/>
      <c r="E83" s="31"/>
      <c r="F83" s="31"/>
      <c r="G83" s="536"/>
      <c r="H83" s="536"/>
    </row>
    <row r="84" spans="1:8" ht="409.5">
      <c r="A84" s="31"/>
      <c r="B84" s="31"/>
      <c r="C84" s="534"/>
      <c r="D84" s="534"/>
      <c r="E84" s="31"/>
      <c r="F84" s="31"/>
      <c r="G84" s="536"/>
      <c r="H84" s="536"/>
    </row>
    <row r="85" spans="1:8" ht="409.5">
      <c r="A85" s="31"/>
      <c r="B85" s="31"/>
      <c r="C85" s="534"/>
      <c r="D85" s="534"/>
      <c r="E85" s="31"/>
      <c r="F85" s="31"/>
      <c r="G85" s="536"/>
      <c r="H85" s="536"/>
    </row>
    <row r="86" spans="1:8" ht="409.5">
      <c r="A86" s="31"/>
      <c r="B86" s="31"/>
      <c r="C86" s="534"/>
      <c r="D86" s="534"/>
      <c r="E86" s="31"/>
      <c r="F86" s="31"/>
      <c r="G86" s="536"/>
      <c r="H86" s="536"/>
    </row>
    <row r="87" spans="1:8" ht="409.5">
      <c r="A87" s="31"/>
      <c r="B87" s="31"/>
      <c r="C87" s="534"/>
      <c r="D87" s="534"/>
      <c r="E87" s="31"/>
      <c r="F87" s="31"/>
      <c r="G87" s="536"/>
      <c r="H87" s="536"/>
    </row>
    <row r="88" spans="1:8" ht="409.5">
      <c r="A88" s="31"/>
      <c r="B88" s="31"/>
      <c r="C88" s="534"/>
      <c r="D88" s="534"/>
      <c r="E88" s="31"/>
      <c r="F88" s="31"/>
      <c r="G88" s="536"/>
      <c r="H88" s="536"/>
    </row>
    <row r="89" spans="1:8" ht="409.5">
      <c r="A89" s="31"/>
      <c r="B89" s="31"/>
      <c r="C89" s="534"/>
      <c r="D89" s="534"/>
      <c r="E89" s="31"/>
      <c r="F89" s="31"/>
      <c r="G89" s="536"/>
      <c r="H89" s="536"/>
    </row>
    <row r="90" spans="1:8" ht="409.5">
      <c r="A90" s="31"/>
      <c r="B90" s="31"/>
      <c r="C90" s="534"/>
      <c r="D90" s="534"/>
      <c r="E90" s="31"/>
      <c r="F90" s="31"/>
      <c r="G90" s="536"/>
      <c r="H90" s="536"/>
    </row>
    <row r="91" spans="1:8" ht="409.5">
      <c r="A91" s="31"/>
      <c r="B91" s="31"/>
      <c r="C91" s="534"/>
      <c r="D91" s="534"/>
      <c r="E91" s="31"/>
      <c r="F91" s="31"/>
      <c r="G91" s="536"/>
      <c r="H91" s="536"/>
    </row>
    <row r="92" spans="1:8" ht="409.5">
      <c r="A92" s="31"/>
      <c r="B92" s="31"/>
      <c r="C92" s="534"/>
      <c r="D92" s="534"/>
      <c r="E92" s="31"/>
      <c r="F92" s="31"/>
      <c r="G92" s="536"/>
      <c r="H92" s="536"/>
    </row>
    <row r="93" spans="1:8" ht="409.5">
      <c r="A93" s="31"/>
      <c r="B93" s="31"/>
      <c r="C93" s="534"/>
      <c r="D93" s="534"/>
      <c r="E93" s="31"/>
      <c r="F93" s="31"/>
      <c r="G93" s="536"/>
      <c r="H93" s="536"/>
    </row>
    <row r="94" spans="1:8" ht="409.5">
      <c r="A94" s="31"/>
      <c r="B94" s="31"/>
      <c r="C94" s="534"/>
      <c r="D94" s="534"/>
      <c r="E94" s="31"/>
      <c r="F94" s="31"/>
      <c r="G94" s="536"/>
      <c r="H94" s="536"/>
    </row>
    <row r="95" spans="1:8" ht="409.5">
      <c r="A95" s="31"/>
      <c r="B95" s="31"/>
      <c r="C95" s="534"/>
      <c r="D95" s="534"/>
      <c r="E95" s="31"/>
      <c r="F95" s="31"/>
      <c r="G95" s="536"/>
      <c r="H95" s="536"/>
    </row>
    <row r="96" spans="1:8" ht="409.5">
      <c r="A96" s="31"/>
      <c r="B96" s="31"/>
      <c r="C96" s="534"/>
      <c r="D96" s="534"/>
      <c r="E96" s="31"/>
      <c r="F96" s="31"/>
      <c r="G96" s="536"/>
      <c r="H96" s="536"/>
    </row>
    <row r="97" spans="1:8" ht="409.5">
      <c r="A97" s="31"/>
      <c r="B97" s="31"/>
      <c r="C97" s="534"/>
      <c r="D97" s="534"/>
      <c r="E97" s="31"/>
      <c r="F97" s="31"/>
      <c r="G97" s="536"/>
      <c r="H97" s="536"/>
    </row>
    <row r="98" spans="1:8" ht="409.5">
      <c r="A98" s="31"/>
      <c r="B98" s="31"/>
      <c r="C98" s="534"/>
      <c r="D98" s="534"/>
      <c r="E98" s="31"/>
      <c r="F98" s="31"/>
      <c r="G98" s="536"/>
      <c r="H98" s="536"/>
    </row>
    <row r="99" spans="1:8" ht="409.5">
      <c r="A99" s="31"/>
      <c r="B99" s="31"/>
      <c r="C99" s="534"/>
      <c r="D99" s="534"/>
      <c r="E99" s="31"/>
      <c r="F99" s="31"/>
      <c r="G99" s="536"/>
      <c r="H99" s="536"/>
    </row>
    <row r="100" spans="1:8" ht="409.5">
      <c r="A100" s="31"/>
      <c r="B100" s="31"/>
      <c r="C100" s="534"/>
      <c r="D100" s="534"/>
      <c r="E100" s="31"/>
      <c r="F100" s="31"/>
      <c r="G100" s="536"/>
      <c r="H100" s="536"/>
    </row>
    <row r="101" spans="1:8" ht="409.5">
      <c r="A101" s="31"/>
      <c r="B101" s="31"/>
      <c r="C101" s="534"/>
      <c r="D101" s="534"/>
      <c r="E101" s="31"/>
      <c r="F101" s="31"/>
      <c r="G101" s="536"/>
      <c r="H101" s="536"/>
    </row>
    <row r="102" spans="1:8" ht="409.5">
      <c r="A102" s="31"/>
      <c r="B102" s="31"/>
      <c r="C102" s="534"/>
      <c r="D102" s="534"/>
      <c r="E102" s="31"/>
      <c r="F102" s="31"/>
      <c r="G102" s="536"/>
      <c r="H102" s="536"/>
    </row>
    <row r="103" spans="1:8" ht="409.5">
      <c r="A103" s="31"/>
      <c r="B103" s="31"/>
      <c r="C103" s="534"/>
      <c r="D103" s="534"/>
      <c r="E103" s="31"/>
      <c r="F103" s="31"/>
      <c r="G103" s="536"/>
      <c r="H103" s="536"/>
    </row>
    <row r="104" spans="1:6" ht="409.5">
      <c r="A104" s="31"/>
      <c r="B104" s="31"/>
      <c r="C104" s="30"/>
      <c r="D104" s="30"/>
      <c r="E104" s="31"/>
      <c r="F104" s="31"/>
    </row>
    <row r="105" spans="1:6" ht="409.5">
      <c r="A105" s="31"/>
      <c r="B105" s="31"/>
      <c r="C105" s="30"/>
      <c r="D105" s="30"/>
      <c r="E105" s="31"/>
      <c r="F105" s="31"/>
    </row>
    <row r="106" spans="1:6" ht="409.5">
      <c r="A106" s="31"/>
      <c r="B106" s="31"/>
      <c r="C106" s="30"/>
      <c r="D106" s="30"/>
      <c r="E106" s="31"/>
      <c r="F106" s="31"/>
    </row>
    <row r="107" spans="1:6" ht="409.5">
      <c r="A107" s="31"/>
      <c r="B107" s="31"/>
      <c r="C107" s="30"/>
      <c r="D107" s="30"/>
      <c r="E107" s="31"/>
      <c r="F107" s="31"/>
    </row>
    <row r="108" spans="1:6" ht="409.5">
      <c r="A108" s="31"/>
      <c r="B108" s="31"/>
      <c r="C108" s="30"/>
      <c r="D108" s="30"/>
      <c r="E108" s="31"/>
      <c r="F108" s="31"/>
    </row>
    <row r="109" spans="1:6" ht="409.5">
      <c r="A109" s="31"/>
      <c r="B109" s="31"/>
      <c r="C109" s="30"/>
      <c r="D109" s="30"/>
      <c r="E109" s="31"/>
      <c r="F109" s="31"/>
    </row>
    <row r="110" spans="1:6" ht="409.5">
      <c r="A110" s="31"/>
      <c r="B110" s="31"/>
      <c r="C110" s="30"/>
      <c r="D110" s="30"/>
      <c r="E110" s="31"/>
      <c r="F110" s="31"/>
    </row>
    <row r="111" spans="1:6" ht="409.5">
      <c r="A111" s="31"/>
      <c r="B111" s="31"/>
      <c r="C111" s="30"/>
      <c r="D111" s="30"/>
      <c r="E111" s="31"/>
      <c r="F111" s="31"/>
    </row>
    <row r="112" spans="1:6" ht="409.5">
      <c r="A112" s="31"/>
      <c r="B112" s="31"/>
      <c r="C112" s="30"/>
      <c r="D112" s="30"/>
      <c r="E112" s="31"/>
      <c r="F112" s="31"/>
    </row>
    <row r="113" spans="1:6" ht="409.5">
      <c r="A113" s="31"/>
      <c r="B113" s="31"/>
      <c r="C113" s="30"/>
      <c r="D113" s="30"/>
      <c r="E113" s="31"/>
      <c r="F113" s="31"/>
    </row>
    <row r="114" spans="1:6" ht="409.5">
      <c r="A114" s="31"/>
      <c r="B114" s="31"/>
      <c r="C114" s="30"/>
      <c r="D114" s="30"/>
      <c r="E114" s="31"/>
      <c r="F114" s="31"/>
    </row>
    <row r="115" spans="1:6" ht="409.5">
      <c r="A115" s="31"/>
      <c r="B115" s="31"/>
      <c r="C115" s="30"/>
      <c r="D115" s="30"/>
      <c r="E115" s="31"/>
      <c r="F115" s="31"/>
    </row>
    <row r="116" spans="1:6" ht="409.5">
      <c r="A116" s="31"/>
      <c r="B116" s="31"/>
      <c r="C116" s="30"/>
      <c r="D116" s="30"/>
      <c r="E116" s="31"/>
      <c r="F116" s="31"/>
    </row>
    <row r="117" spans="1:6" ht="409.5">
      <c r="A117" s="31"/>
      <c r="B117" s="31"/>
      <c r="C117" s="30"/>
      <c r="D117" s="30"/>
      <c r="E117" s="31"/>
      <c r="F117" s="31"/>
    </row>
    <row r="118" spans="1:6" ht="409.5">
      <c r="A118" s="31"/>
      <c r="B118" s="31"/>
      <c r="C118" s="30"/>
      <c r="D118" s="30"/>
      <c r="E118" s="31"/>
      <c r="F118" s="31"/>
    </row>
    <row r="119" spans="1:6" ht="409.5">
      <c r="A119" s="31"/>
      <c r="B119" s="31"/>
      <c r="C119" s="30"/>
      <c r="D119" s="30"/>
      <c r="E119" s="31"/>
      <c r="F119" s="31"/>
    </row>
    <row r="120" spans="1:6" ht="409.5">
      <c r="A120" s="31"/>
      <c r="B120" s="31"/>
      <c r="C120" s="30"/>
      <c r="D120" s="30"/>
      <c r="E120" s="31"/>
      <c r="F120" s="31"/>
    </row>
    <row r="121" spans="1:6" ht="409.5">
      <c r="A121" s="31"/>
      <c r="B121" s="31"/>
      <c r="C121" s="30"/>
      <c r="D121" s="30"/>
      <c r="E121" s="31"/>
      <c r="F121" s="31"/>
    </row>
    <row r="122" spans="1:6" ht="409.5">
      <c r="A122" s="31"/>
      <c r="B122" s="31"/>
      <c r="C122" s="30"/>
      <c r="D122" s="30"/>
      <c r="E122" s="31"/>
      <c r="F122" s="31"/>
    </row>
    <row r="123" spans="1:6" ht="409.5">
      <c r="A123" s="31"/>
      <c r="B123" s="31"/>
      <c r="C123" s="30"/>
      <c r="D123" s="30"/>
      <c r="E123" s="31"/>
      <c r="F123" s="31"/>
    </row>
    <row r="124" spans="1:6" ht="409.5">
      <c r="A124" s="31"/>
      <c r="B124" s="31"/>
      <c r="C124" s="30"/>
      <c r="D124" s="30"/>
      <c r="E124" s="31"/>
      <c r="F124" s="31"/>
    </row>
    <row r="125" spans="1:6" ht="409.5">
      <c r="A125" s="31"/>
      <c r="B125" s="31"/>
      <c r="C125" s="30"/>
      <c r="D125" s="30"/>
      <c r="E125" s="31"/>
      <c r="F125" s="31"/>
    </row>
    <row r="126" spans="1:6" ht="409.5">
      <c r="A126" s="31"/>
      <c r="B126" s="31"/>
      <c r="C126" s="30"/>
      <c r="D126" s="30"/>
      <c r="E126" s="31"/>
      <c r="F126" s="31"/>
    </row>
    <row r="127" spans="1:6" ht="409.5">
      <c r="A127" s="31"/>
      <c r="B127" s="31"/>
      <c r="C127" s="30"/>
      <c r="D127" s="30"/>
      <c r="E127" s="31"/>
      <c r="F127" s="31"/>
    </row>
    <row r="128" spans="1:6" ht="409.5">
      <c r="A128" s="31"/>
      <c r="B128" s="31"/>
      <c r="C128" s="30"/>
      <c r="D128" s="30"/>
      <c r="E128" s="31"/>
      <c r="F128" s="31"/>
    </row>
    <row r="129" spans="1:6" ht="409.5">
      <c r="A129" s="31"/>
      <c r="B129" s="31"/>
      <c r="C129" s="30"/>
      <c r="D129" s="30"/>
      <c r="E129" s="31"/>
      <c r="F129" s="31"/>
    </row>
    <row r="130" spans="1:6" ht="409.5">
      <c r="A130" s="31"/>
      <c r="B130" s="31"/>
      <c r="C130" s="30"/>
      <c r="D130" s="30"/>
      <c r="E130" s="31"/>
      <c r="F130" s="31"/>
    </row>
    <row r="131" spans="1:6" ht="409.5">
      <c r="A131" s="31"/>
      <c r="B131" s="31"/>
      <c r="C131" s="30"/>
      <c r="D131" s="30"/>
      <c r="E131" s="31"/>
      <c r="F131" s="31"/>
    </row>
    <row r="132" spans="1:6" ht="409.5">
      <c r="A132" s="31"/>
      <c r="B132" s="31"/>
      <c r="C132" s="30"/>
      <c r="D132" s="30"/>
      <c r="E132" s="31"/>
      <c r="F132" s="31"/>
    </row>
    <row r="133" spans="1:6" ht="409.5">
      <c r="A133" s="31"/>
      <c r="B133" s="31"/>
      <c r="C133" s="30"/>
      <c r="D133" s="30"/>
      <c r="E133" s="31"/>
      <c r="F133" s="31"/>
    </row>
    <row r="134" spans="1:6" ht="409.5">
      <c r="A134" s="31"/>
      <c r="B134" s="31"/>
      <c r="C134" s="30"/>
      <c r="D134" s="30"/>
      <c r="E134" s="31"/>
      <c r="F134" s="31"/>
    </row>
    <row r="135" spans="1:6" ht="409.5">
      <c r="A135" s="31"/>
      <c r="B135" s="31"/>
      <c r="C135" s="30"/>
      <c r="D135" s="30"/>
      <c r="E135" s="31"/>
      <c r="F135" s="31"/>
    </row>
    <row r="136" spans="1:6" ht="409.5">
      <c r="A136" s="31"/>
      <c r="B136" s="31"/>
      <c r="C136" s="30"/>
      <c r="D136" s="30"/>
      <c r="E136" s="31"/>
      <c r="F136" s="31"/>
    </row>
    <row r="137" spans="1:6" ht="409.5">
      <c r="A137" s="31"/>
      <c r="B137" s="31"/>
      <c r="C137" s="30"/>
      <c r="D137" s="30"/>
      <c r="E137" s="31"/>
      <c r="F137" s="31"/>
    </row>
    <row r="138" spans="1:6" ht="409.5">
      <c r="A138" s="31"/>
      <c r="B138" s="31"/>
      <c r="C138" s="30"/>
      <c r="D138" s="30"/>
      <c r="E138" s="31"/>
      <c r="F138" s="31"/>
    </row>
    <row r="139" spans="1:6" ht="409.5">
      <c r="A139" s="31"/>
      <c r="B139" s="31"/>
      <c r="C139" s="30"/>
      <c r="D139" s="30"/>
      <c r="E139" s="31"/>
      <c r="F139" s="31"/>
    </row>
    <row r="140" spans="1:6" ht="409.5">
      <c r="A140" s="31"/>
      <c r="B140" s="31"/>
      <c r="C140" s="30"/>
      <c r="D140" s="30"/>
      <c r="E140" s="31"/>
      <c r="F140" s="31"/>
    </row>
    <row r="141" spans="1:6" ht="409.5">
      <c r="A141" s="31"/>
      <c r="B141" s="31"/>
      <c r="C141" s="30"/>
      <c r="D141" s="30"/>
      <c r="E141" s="31"/>
      <c r="F141" s="31"/>
    </row>
    <row r="142" spans="1:6" ht="409.5">
      <c r="A142" s="31"/>
      <c r="B142" s="31"/>
      <c r="C142" s="30"/>
      <c r="D142" s="30"/>
      <c r="E142" s="31"/>
      <c r="F142" s="31"/>
    </row>
    <row r="143" spans="1:6" ht="409.5">
      <c r="A143" s="31"/>
      <c r="B143" s="31"/>
      <c r="C143" s="30"/>
      <c r="D143" s="30"/>
      <c r="E143" s="31"/>
      <c r="F143" s="31"/>
    </row>
    <row r="144" spans="1:6" ht="409.5">
      <c r="A144" s="31"/>
      <c r="B144" s="31"/>
      <c r="C144" s="30"/>
      <c r="D144" s="30"/>
      <c r="E144" s="31"/>
      <c r="F144" s="31"/>
    </row>
    <row r="145" spans="1:6" ht="409.5">
      <c r="A145" s="31"/>
      <c r="B145" s="31"/>
      <c r="C145" s="30"/>
      <c r="D145" s="30"/>
      <c r="E145" s="31"/>
      <c r="F145" s="31"/>
    </row>
    <row r="146" spans="1:6" ht="409.5">
      <c r="A146" s="31"/>
      <c r="B146" s="31"/>
      <c r="C146" s="30"/>
      <c r="D146" s="30"/>
      <c r="E146" s="31"/>
      <c r="F146" s="31"/>
    </row>
    <row r="147" spans="1:6" ht="409.5">
      <c r="A147" s="31"/>
      <c r="B147" s="31"/>
      <c r="C147" s="30"/>
      <c r="D147" s="30"/>
      <c r="E147" s="31"/>
      <c r="F147" s="31"/>
    </row>
    <row r="148" spans="1:6" ht="409.5">
      <c r="A148" s="31"/>
      <c r="B148" s="31"/>
      <c r="C148" s="30"/>
      <c r="D148" s="30"/>
      <c r="E148" s="31"/>
      <c r="F148" s="31"/>
    </row>
    <row r="149" spans="1:6" ht="409.5">
      <c r="A149" s="31"/>
      <c r="B149" s="31"/>
      <c r="C149" s="30"/>
      <c r="D149" s="30"/>
      <c r="E149" s="31"/>
      <c r="F149" s="31"/>
    </row>
    <row r="150" spans="1:6" ht="409.5">
      <c r="A150" s="31"/>
      <c r="B150" s="31"/>
      <c r="C150" s="30"/>
      <c r="D150" s="30"/>
      <c r="E150" s="31"/>
      <c r="F150" s="31"/>
    </row>
    <row r="151" spans="1:6" ht="409.5">
      <c r="A151" s="31"/>
      <c r="B151" s="31"/>
      <c r="C151" s="30"/>
      <c r="D151" s="30"/>
      <c r="E151" s="31"/>
      <c r="F151" s="31"/>
    </row>
    <row r="152" spans="1:6" ht="409.5">
      <c r="A152" s="31"/>
      <c r="B152" s="31"/>
      <c r="C152" s="30"/>
      <c r="D152" s="30"/>
      <c r="E152" s="31"/>
      <c r="F152" s="31"/>
    </row>
    <row r="153" spans="1:6" ht="409.5">
      <c r="A153" s="31"/>
      <c r="B153" s="31"/>
      <c r="C153" s="30"/>
      <c r="D153" s="30"/>
      <c r="E153" s="31"/>
      <c r="F153" s="31"/>
    </row>
    <row r="154" spans="1:6" ht="409.5">
      <c r="A154" s="31"/>
      <c r="B154" s="31"/>
      <c r="C154" s="30"/>
      <c r="D154" s="30"/>
      <c r="E154" s="31"/>
      <c r="F154" s="31"/>
    </row>
    <row r="155" spans="1:6" ht="409.5">
      <c r="A155" s="31"/>
      <c r="B155" s="31"/>
      <c r="C155" s="30"/>
      <c r="D155" s="30"/>
      <c r="E155" s="31"/>
      <c r="F155" s="31"/>
    </row>
    <row r="156" spans="1:6" ht="409.5">
      <c r="A156" s="31"/>
      <c r="B156" s="31"/>
      <c r="C156" s="30"/>
      <c r="D156" s="30"/>
      <c r="E156" s="31"/>
      <c r="F156" s="31"/>
    </row>
    <row r="157" spans="1:6" ht="409.5">
      <c r="A157" s="31"/>
      <c r="B157" s="31"/>
      <c r="C157" s="30"/>
      <c r="D157" s="30"/>
      <c r="E157" s="31"/>
      <c r="F157" s="31"/>
    </row>
    <row r="158" spans="1:6" ht="409.5">
      <c r="A158" s="31"/>
      <c r="B158" s="31"/>
      <c r="C158" s="30"/>
      <c r="D158" s="30"/>
      <c r="E158" s="31"/>
      <c r="F158" s="31"/>
    </row>
    <row r="159" spans="1:6" ht="409.5">
      <c r="A159" s="31"/>
      <c r="B159" s="31"/>
      <c r="C159" s="30"/>
      <c r="D159" s="30"/>
      <c r="E159" s="31"/>
      <c r="F159" s="31"/>
    </row>
    <row r="160" spans="1:6" ht="409.5">
      <c r="A160" s="31"/>
      <c r="B160" s="31"/>
      <c r="C160" s="30"/>
      <c r="D160" s="30"/>
      <c r="E160" s="31"/>
      <c r="F160" s="31"/>
    </row>
    <row r="161" spans="1:6" ht="409.5">
      <c r="A161" s="31"/>
      <c r="B161" s="31"/>
      <c r="C161" s="30"/>
      <c r="D161" s="30"/>
      <c r="E161" s="31"/>
      <c r="F161" s="31"/>
    </row>
    <row r="162" spans="1:6" ht="409.5">
      <c r="A162" s="31"/>
      <c r="B162" s="31"/>
      <c r="C162" s="30"/>
      <c r="D162" s="30"/>
      <c r="E162" s="31"/>
      <c r="F162" s="31"/>
    </row>
    <row r="163" spans="1:6" ht="409.5">
      <c r="A163" s="31"/>
      <c r="B163" s="31"/>
      <c r="C163" s="30"/>
      <c r="D163" s="30"/>
      <c r="E163" s="31"/>
      <c r="F163" s="31"/>
    </row>
    <row r="164" spans="1:6" ht="409.5">
      <c r="A164" s="31"/>
      <c r="B164" s="31"/>
      <c r="C164" s="30"/>
      <c r="D164" s="30"/>
      <c r="E164" s="31"/>
      <c r="F164" s="31"/>
    </row>
    <row r="165" spans="1:6" ht="409.5">
      <c r="A165" s="31"/>
      <c r="B165" s="31"/>
      <c r="C165" s="30"/>
      <c r="D165" s="30"/>
      <c r="E165" s="31"/>
      <c r="F165" s="31"/>
    </row>
    <row r="166" spans="1:6" ht="409.5">
      <c r="A166" s="31"/>
      <c r="B166" s="31"/>
      <c r="C166" s="30"/>
      <c r="D166" s="30"/>
      <c r="E166" s="31"/>
      <c r="F166" s="31"/>
    </row>
    <row r="167" spans="1:6" ht="409.5">
      <c r="A167" s="31"/>
      <c r="B167" s="31"/>
      <c r="C167" s="30"/>
      <c r="D167" s="30"/>
      <c r="E167" s="31"/>
      <c r="F167" s="31"/>
    </row>
    <row r="168" spans="1:6" ht="409.5">
      <c r="A168" s="31"/>
      <c r="B168" s="31"/>
      <c r="C168" s="30"/>
      <c r="D168" s="30"/>
      <c r="E168" s="31"/>
      <c r="F168" s="31"/>
    </row>
    <row r="169" spans="1:6" ht="409.5">
      <c r="A169" s="31"/>
      <c r="B169" s="31"/>
      <c r="C169" s="30"/>
      <c r="D169" s="30"/>
      <c r="E169" s="31"/>
      <c r="F169" s="31"/>
    </row>
    <row r="170" spans="1:6" ht="409.5">
      <c r="A170" s="31"/>
      <c r="B170" s="31"/>
      <c r="C170" s="30"/>
      <c r="D170" s="30"/>
      <c r="E170" s="31"/>
      <c r="F170" s="31"/>
    </row>
    <row r="171" spans="1:6" ht="409.5">
      <c r="A171" s="31"/>
      <c r="B171" s="31"/>
      <c r="C171" s="30"/>
      <c r="D171" s="30"/>
      <c r="E171" s="31"/>
      <c r="F171" s="31"/>
    </row>
    <row r="172" spans="1:6" ht="409.5">
      <c r="A172" s="31"/>
      <c r="B172" s="31"/>
      <c r="C172" s="30"/>
      <c r="D172" s="30"/>
      <c r="E172" s="31"/>
      <c r="F172" s="31"/>
    </row>
    <row r="173" spans="1:6" ht="409.5">
      <c r="A173" s="31"/>
      <c r="B173" s="31"/>
      <c r="C173" s="30"/>
      <c r="D173" s="30"/>
      <c r="E173" s="31"/>
      <c r="F173" s="31"/>
    </row>
    <row r="174" spans="1:6" ht="409.5">
      <c r="A174" s="31"/>
      <c r="B174" s="31"/>
      <c r="C174" s="30"/>
      <c r="D174" s="30"/>
      <c r="E174" s="31"/>
      <c r="F174" s="31"/>
    </row>
    <row r="175" spans="1:6" ht="409.5">
      <c r="A175" s="31"/>
      <c r="B175" s="31"/>
      <c r="C175" s="30"/>
      <c r="D175" s="30"/>
      <c r="E175" s="31"/>
      <c r="F175" s="31"/>
    </row>
    <row r="176" spans="1:6" ht="409.5">
      <c r="A176" s="31"/>
      <c r="B176" s="31"/>
      <c r="C176" s="30"/>
      <c r="D176" s="30"/>
      <c r="E176" s="31"/>
      <c r="F176" s="31"/>
    </row>
    <row r="177" spans="1:6" ht="409.5">
      <c r="A177" s="31"/>
      <c r="B177" s="31"/>
      <c r="C177" s="30"/>
      <c r="D177" s="30"/>
      <c r="E177" s="31"/>
      <c r="F177" s="31"/>
    </row>
    <row r="178" spans="1:6" ht="409.5">
      <c r="A178" s="31"/>
      <c r="B178" s="31"/>
      <c r="C178" s="30"/>
      <c r="D178" s="30"/>
      <c r="E178" s="31"/>
      <c r="F178" s="31"/>
    </row>
    <row r="179" spans="1:6" ht="409.5">
      <c r="A179" s="31"/>
      <c r="B179" s="31"/>
      <c r="C179" s="30"/>
      <c r="D179" s="30"/>
      <c r="E179" s="31"/>
      <c r="F179" s="31"/>
    </row>
    <row r="180" spans="1:6" ht="409.5">
      <c r="A180" s="31"/>
      <c r="B180" s="31"/>
      <c r="C180" s="30"/>
      <c r="D180" s="30"/>
      <c r="E180" s="31"/>
      <c r="F180" s="31"/>
    </row>
    <row r="181" spans="1:6" ht="409.5">
      <c r="A181" s="31"/>
      <c r="B181" s="31"/>
      <c r="C181" s="30"/>
      <c r="D181" s="30"/>
      <c r="E181" s="31"/>
      <c r="F181" s="31"/>
    </row>
    <row r="182" spans="1:6" ht="409.5">
      <c r="A182" s="31"/>
      <c r="B182" s="31"/>
      <c r="C182" s="30"/>
      <c r="D182" s="30"/>
      <c r="E182" s="31"/>
      <c r="F182" s="31"/>
    </row>
    <row r="183" spans="1:6" ht="409.5">
      <c r="A183" s="31"/>
      <c r="B183" s="31"/>
      <c r="C183" s="30"/>
      <c r="D183" s="30"/>
      <c r="E183" s="31"/>
      <c r="F183" s="31"/>
    </row>
    <row r="184" spans="1:6" ht="409.5">
      <c r="A184" s="31"/>
      <c r="B184" s="31"/>
      <c r="C184" s="30"/>
      <c r="D184" s="30"/>
      <c r="E184" s="31"/>
      <c r="F184" s="31"/>
    </row>
    <row r="185" spans="1:6" ht="409.5">
      <c r="A185" s="31"/>
      <c r="B185" s="31"/>
      <c r="C185" s="30"/>
      <c r="D185" s="30"/>
      <c r="E185" s="31"/>
      <c r="F185" s="31"/>
    </row>
    <row r="186" spans="1:6" ht="409.5">
      <c r="A186" s="31"/>
      <c r="B186" s="31"/>
      <c r="C186" s="30"/>
      <c r="D186" s="30"/>
      <c r="E186" s="31"/>
      <c r="F186" s="31"/>
    </row>
    <row r="187" spans="1:6" ht="409.5">
      <c r="A187" s="31"/>
      <c r="B187" s="31"/>
      <c r="C187" s="30"/>
      <c r="D187" s="30"/>
      <c r="E187" s="31"/>
      <c r="F187" s="31"/>
    </row>
    <row r="188" spans="1:6" ht="409.5">
      <c r="A188" s="31"/>
      <c r="B188" s="31"/>
      <c r="C188" s="30"/>
      <c r="D188" s="30"/>
      <c r="E188" s="31"/>
      <c r="F188" s="31"/>
    </row>
    <row r="189" spans="1:6" ht="409.5">
      <c r="A189" s="31"/>
      <c r="B189" s="31"/>
      <c r="C189" s="30"/>
      <c r="D189" s="30"/>
      <c r="E189" s="31"/>
      <c r="F189" s="31"/>
    </row>
    <row r="190" spans="1:6" ht="409.5">
      <c r="A190" s="31"/>
      <c r="B190" s="31"/>
      <c r="C190" s="30"/>
      <c r="D190" s="30"/>
      <c r="E190" s="31"/>
      <c r="F190" s="31"/>
    </row>
    <row r="191" spans="1:6" ht="409.5">
      <c r="A191" s="31"/>
      <c r="B191" s="31"/>
      <c r="C191" s="30"/>
      <c r="D191" s="30"/>
      <c r="E191" s="31"/>
      <c r="F191" s="31"/>
    </row>
    <row r="192" spans="1:6" ht="409.5">
      <c r="A192" s="31"/>
      <c r="B192" s="31"/>
      <c r="C192" s="30"/>
      <c r="D192" s="30"/>
      <c r="E192" s="31"/>
      <c r="F192" s="31"/>
    </row>
    <row r="193" spans="1:6" ht="409.5">
      <c r="A193" s="31"/>
      <c r="B193" s="31"/>
      <c r="C193" s="30"/>
      <c r="D193" s="30"/>
      <c r="E193" s="31"/>
      <c r="F193" s="31"/>
    </row>
    <row r="194" spans="1:6" ht="409.5">
      <c r="A194" s="31"/>
      <c r="B194" s="31"/>
      <c r="C194" s="30"/>
      <c r="D194" s="30"/>
      <c r="E194" s="31"/>
      <c r="F194" s="31"/>
    </row>
    <row r="195" spans="1:6" ht="409.5">
      <c r="A195" s="31"/>
      <c r="B195" s="31"/>
      <c r="C195" s="30"/>
      <c r="D195" s="30"/>
      <c r="E195" s="31"/>
      <c r="F195" s="31"/>
    </row>
    <row r="196" spans="1:6" ht="409.5">
      <c r="A196" s="31"/>
      <c r="B196" s="31"/>
      <c r="C196" s="30"/>
      <c r="D196" s="30"/>
      <c r="E196" s="31"/>
      <c r="F196" s="31"/>
    </row>
    <row r="197" spans="1:6" ht="409.5">
      <c r="A197" s="31"/>
      <c r="B197" s="31"/>
      <c r="C197" s="30"/>
      <c r="D197" s="30"/>
      <c r="E197" s="31"/>
      <c r="F197" s="31"/>
    </row>
    <row r="198" spans="1:6" ht="409.5">
      <c r="A198" s="31"/>
      <c r="B198" s="31"/>
      <c r="C198" s="30"/>
      <c r="D198" s="30"/>
      <c r="E198" s="31"/>
      <c r="F198" s="31"/>
    </row>
    <row r="199" spans="1:6" ht="409.5">
      <c r="A199" s="31"/>
      <c r="B199" s="31"/>
      <c r="C199" s="30"/>
      <c r="D199" s="30"/>
      <c r="E199" s="31"/>
      <c r="F199" s="31"/>
    </row>
    <row r="200" spans="1:6" ht="409.5">
      <c r="A200" s="31"/>
      <c r="B200" s="31"/>
      <c r="C200" s="30"/>
      <c r="D200" s="30"/>
      <c r="E200" s="31"/>
      <c r="F200" s="31"/>
    </row>
    <row r="201" spans="1:6" ht="409.5">
      <c r="A201" s="31"/>
      <c r="B201" s="31"/>
      <c r="C201" s="30"/>
      <c r="D201" s="30"/>
      <c r="E201" s="31"/>
      <c r="F201" s="31"/>
    </row>
    <row r="202" spans="1:6" ht="409.5">
      <c r="A202" s="31"/>
      <c r="B202" s="31"/>
      <c r="C202" s="30"/>
      <c r="D202" s="30"/>
      <c r="E202" s="31"/>
      <c r="F202" s="31"/>
    </row>
    <row r="203" spans="1:6" ht="409.5">
      <c r="A203" s="31"/>
      <c r="B203" s="31"/>
      <c r="C203" s="30"/>
      <c r="D203" s="30"/>
      <c r="E203" s="31"/>
      <c r="F203" s="31"/>
    </row>
    <row r="204" spans="1:6" ht="409.5">
      <c r="A204" s="31"/>
      <c r="B204" s="31"/>
      <c r="C204" s="30"/>
      <c r="D204" s="30"/>
      <c r="E204" s="31"/>
      <c r="F204" s="31"/>
    </row>
    <row r="205" spans="1:6" ht="409.5">
      <c r="A205" s="31"/>
      <c r="B205" s="31"/>
      <c r="C205" s="30"/>
      <c r="D205" s="30"/>
      <c r="E205" s="31"/>
      <c r="F205" s="31"/>
    </row>
    <row r="206" spans="1:6" ht="409.5">
      <c r="A206" s="31"/>
      <c r="B206" s="31"/>
      <c r="C206" s="30"/>
      <c r="D206" s="30"/>
      <c r="E206" s="31"/>
      <c r="F206" s="31"/>
    </row>
    <row r="207" spans="1:6" ht="409.5">
      <c r="A207" s="31"/>
      <c r="B207" s="31"/>
      <c r="C207" s="30"/>
      <c r="D207" s="30"/>
      <c r="E207" s="31"/>
      <c r="F207" s="31"/>
    </row>
    <row r="208" spans="1:6" ht="409.5">
      <c r="A208" s="31"/>
      <c r="B208" s="31"/>
      <c r="C208" s="30"/>
      <c r="D208" s="30"/>
      <c r="E208" s="31"/>
      <c r="F208" s="31"/>
    </row>
    <row r="209" spans="1:6" ht="409.5">
      <c r="A209" s="31"/>
      <c r="B209" s="31"/>
      <c r="C209" s="30"/>
      <c r="D209" s="30"/>
      <c r="E209" s="31"/>
      <c r="F209" s="31"/>
    </row>
    <row r="210" spans="1:6" ht="409.5">
      <c r="A210" s="31"/>
      <c r="B210" s="31"/>
      <c r="C210" s="30"/>
      <c r="D210" s="30"/>
      <c r="E210" s="31"/>
      <c r="F210" s="31"/>
    </row>
    <row r="211" spans="1:6" ht="409.5">
      <c r="A211" s="31"/>
      <c r="B211" s="31"/>
      <c r="C211" s="30"/>
      <c r="D211" s="30"/>
      <c r="E211" s="31"/>
      <c r="F211" s="31"/>
    </row>
    <row r="212" spans="1:6" ht="409.5">
      <c r="A212" s="31"/>
      <c r="B212" s="31"/>
      <c r="C212" s="30"/>
      <c r="D212" s="30"/>
      <c r="E212" s="31"/>
      <c r="F212" s="31"/>
    </row>
    <row r="213" spans="1:6" ht="409.5">
      <c r="A213" s="31"/>
      <c r="B213" s="31"/>
      <c r="C213" s="30"/>
      <c r="D213" s="30"/>
      <c r="E213" s="31"/>
      <c r="F213" s="31"/>
    </row>
    <row r="214" spans="1:6" ht="409.5">
      <c r="A214" s="31"/>
      <c r="B214" s="31"/>
      <c r="C214" s="30"/>
      <c r="D214" s="30"/>
      <c r="E214" s="31"/>
      <c r="F214" s="31"/>
    </row>
    <row r="215" spans="1:6" ht="409.5">
      <c r="A215" s="31"/>
      <c r="B215" s="31"/>
      <c r="C215" s="30"/>
      <c r="D215" s="30"/>
      <c r="E215" s="31"/>
      <c r="F215" s="31"/>
    </row>
    <row r="216" spans="1:6" ht="409.5">
      <c r="A216" s="31"/>
      <c r="B216" s="31"/>
      <c r="C216" s="30"/>
      <c r="D216" s="30"/>
      <c r="E216" s="31"/>
      <c r="F216" s="31"/>
    </row>
    <row r="217" spans="1:6" ht="409.5">
      <c r="A217" s="31"/>
      <c r="B217" s="31"/>
      <c r="C217" s="30"/>
      <c r="D217" s="30"/>
      <c r="E217" s="31"/>
      <c r="F217" s="31"/>
    </row>
    <row r="218" spans="1:6" ht="409.5">
      <c r="A218" s="31"/>
      <c r="B218" s="31"/>
      <c r="C218" s="30"/>
      <c r="D218" s="30"/>
      <c r="E218" s="31"/>
      <c r="F218" s="31"/>
    </row>
    <row r="219" spans="1:6" ht="409.5">
      <c r="A219" s="31"/>
      <c r="B219" s="31"/>
      <c r="C219" s="30"/>
      <c r="D219" s="30"/>
      <c r="E219" s="31"/>
      <c r="F219" s="31"/>
    </row>
    <row r="220" spans="1:6" ht="409.5">
      <c r="A220" s="31"/>
      <c r="B220" s="31"/>
      <c r="C220" s="30"/>
      <c r="D220" s="30"/>
      <c r="E220" s="31"/>
      <c r="F220" s="31"/>
    </row>
    <row r="221" spans="1:6" ht="409.5">
      <c r="A221" s="31"/>
      <c r="B221" s="31"/>
      <c r="C221" s="30"/>
      <c r="D221" s="30"/>
      <c r="E221" s="31"/>
      <c r="F221" s="31"/>
    </row>
    <row r="222" spans="1:6" ht="409.5">
      <c r="A222" s="31"/>
      <c r="B222" s="31"/>
      <c r="C222" s="30"/>
      <c r="D222" s="30"/>
      <c r="E222" s="31"/>
      <c r="F222" s="31"/>
    </row>
    <row r="223" spans="1:6" ht="409.5">
      <c r="A223" s="31"/>
      <c r="B223" s="31"/>
      <c r="C223" s="30"/>
      <c r="D223" s="30"/>
      <c r="E223" s="31"/>
      <c r="F223" s="31"/>
    </row>
    <row r="224" spans="1:6" ht="409.5">
      <c r="A224" s="31"/>
      <c r="B224" s="31"/>
      <c r="C224" s="30"/>
      <c r="D224" s="30"/>
      <c r="E224" s="31"/>
      <c r="F224" s="31"/>
    </row>
    <row r="225" spans="1:6" ht="409.5">
      <c r="A225" s="31"/>
      <c r="B225" s="31"/>
      <c r="C225" s="30"/>
      <c r="D225" s="30"/>
      <c r="E225" s="31"/>
      <c r="F225" s="31"/>
    </row>
    <row r="226" spans="1:6" ht="409.5">
      <c r="A226" s="31"/>
      <c r="B226" s="31"/>
      <c r="C226" s="30"/>
      <c r="D226" s="30"/>
      <c r="E226" s="31"/>
      <c r="F226" s="31"/>
    </row>
    <row r="227" spans="1:6" ht="409.5">
      <c r="A227" s="31"/>
      <c r="B227" s="31"/>
      <c r="C227" s="30"/>
      <c r="D227" s="30"/>
      <c r="E227" s="31"/>
      <c r="F227" s="31"/>
    </row>
    <row r="228" spans="1:6" ht="409.5">
      <c r="A228" s="31"/>
      <c r="B228" s="31"/>
      <c r="C228" s="30"/>
      <c r="D228" s="30"/>
      <c r="E228" s="31"/>
      <c r="F228" s="31"/>
    </row>
    <row r="229" spans="1:6" ht="409.5">
      <c r="A229" s="31"/>
      <c r="B229" s="31"/>
      <c r="C229" s="30"/>
      <c r="D229" s="30"/>
      <c r="E229" s="31"/>
      <c r="F229" s="31"/>
    </row>
    <row r="230" spans="1:6" ht="409.5">
      <c r="A230" s="31"/>
      <c r="B230" s="31"/>
      <c r="C230" s="30"/>
      <c r="D230" s="30"/>
      <c r="E230" s="31"/>
      <c r="F230" s="31"/>
    </row>
    <row r="231" spans="1:6" ht="409.5">
      <c r="A231" s="31"/>
      <c r="B231" s="31"/>
      <c r="C231" s="30"/>
      <c r="D231" s="30"/>
      <c r="E231" s="31"/>
      <c r="F231" s="31"/>
    </row>
    <row r="232" spans="1:6" ht="409.5">
      <c r="A232" s="31"/>
      <c r="B232" s="31"/>
      <c r="C232" s="30"/>
      <c r="D232" s="30"/>
      <c r="E232" s="31"/>
      <c r="F232" s="31"/>
    </row>
    <row r="233" spans="1:6" ht="409.5">
      <c r="A233" s="31"/>
      <c r="B233" s="31"/>
      <c r="C233" s="30"/>
      <c r="D233" s="30"/>
      <c r="E233" s="31"/>
      <c r="F233" s="31"/>
    </row>
    <row r="234" spans="1:6" ht="409.5">
      <c r="A234" s="31"/>
      <c r="B234" s="31"/>
      <c r="C234" s="30"/>
      <c r="D234" s="30"/>
      <c r="E234" s="31"/>
      <c r="F234" s="31"/>
    </row>
    <row r="235" spans="1:6" ht="409.5">
      <c r="A235" s="31"/>
      <c r="B235" s="31"/>
      <c r="C235" s="30"/>
      <c r="D235" s="30"/>
      <c r="E235" s="31"/>
      <c r="F235" s="31"/>
    </row>
    <row r="236" spans="1:6" ht="409.5">
      <c r="A236" s="31"/>
      <c r="B236" s="31"/>
      <c r="C236" s="30"/>
      <c r="D236" s="30"/>
      <c r="E236" s="31"/>
      <c r="F236" s="31"/>
    </row>
    <row r="237" spans="1:6" ht="409.5">
      <c r="A237" s="31"/>
      <c r="B237" s="31"/>
      <c r="C237" s="30"/>
      <c r="D237" s="30"/>
      <c r="E237" s="31"/>
      <c r="F237" s="31"/>
    </row>
    <row r="238" spans="1:6" ht="409.5">
      <c r="A238" s="31"/>
      <c r="B238" s="31"/>
      <c r="C238" s="30"/>
      <c r="D238" s="30"/>
      <c r="E238" s="31"/>
      <c r="F238" s="31"/>
    </row>
    <row r="239" spans="1:6" ht="409.5">
      <c r="A239" s="31"/>
      <c r="B239" s="31"/>
      <c r="C239" s="30"/>
      <c r="D239" s="30"/>
      <c r="E239" s="31"/>
      <c r="F239" s="31"/>
    </row>
    <row r="240" spans="1:6" ht="409.5">
      <c r="A240" s="31"/>
      <c r="B240" s="31"/>
      <c r="C240" s="30"/>
      <c r="D240" s="30"/>
      <c r="E240" s="31"/>
      <c r="F240" s="31"/>
    </row>
    <row r="241" spans="1:6" ht="409.5">
      <c r="A241" s="31"/>
      <c r="B241" s="31"/>
      <c r="C241" s="30"/>
      <c r="D241" s="30"/>
      <c r="E241" s="31"/>
      <c r="F241" s="31"/>
    </row>
    <row r="242" spans="1:6" ht="409.5">
      <c r="A242" s="31"/>
      <c r="B242" s="31"/>
      <c r="C242" s="30"/>
      <c r="D242" s="30"/>
      <c r="E242" s="31"/>
      <c r="F242" s="31"/>
    </row>
    <row r="243" spans="1:6" ht="409.5">
      <c r="A243" s="31"/>
      <c r="B243" s="31"/>
      <c r="C243" s="30"/>
      <c r="D243" s="30"/>
      <c r="E243" s="31"/>
      <c r="F243" s="31"/>
    </row>
    <row r="244" spans="1:6" ht="409.5">
      <c r="A244" s="31"/>
      <c r="B244" s="31"/>
      <c r="C244" s="30"/>
      <c r="D244" s="30"/>
      <c r="E244" s="31"/>
      <c r="F244" s="31"/>
    </row>
    <row r="245" spans="1:6" ht="409.5">
      <c r="A245" s="31"/>
      <c r="B245" s="31"/>
      <c r="C245" s="30"/>
      <c r="D245" s="30"/>
      <c r="E245" s="31"/>
      <c r="F245" s="31"/>
    </row>
    <row r="246" spans="1:6" ht="409.5">
      <c r="A246" s="31"/>
      <c r="B246" s="31"/>
      <c r="C246" s="30"/>
      <c r="D246" s="30"/>
      <c r="E246" s="31"/>
      <c r="F246" s="31"/>
    </row>
    <row r="247" spans="1:6" ht="409.5">
      <c r="A247" s="31"/>
      <c r="B247" s="31"/>
      <c r="C247" s="30"/>
      <c r="D247" s="30"/>
      <c r="E247" s="31"/>
      <c r="F247" s="31"/>
    </row>
    <row r="248" spans="1:6" ht="409.5">
      <c r="A248" s="31"/>
      <c r="B248" s="31"/>
      <c r="C248" s="30"/>
      <c r="D248" s="30"/>
      <c r="E248" s="31"/>
      <c r="F248" s="31"/>
    </row>
    <row r="249" spans="1:6" ht="409.5">
      <c r="A249" s="31"/>
      <c r="B249" s="31"/>
      <c r="C249" s="30"/>
      <c r="D249" s="30"/>
      <c r="E249" s="31"/>
      <c r="F249" s="31"/>
    </row>
    <row r="250" spans="1:6" ht="409.5">
      <c r="A250" s="31"/>
      <c r="B250" s="31"/>
      <c r="C250" s="30"/>
      <c r="D250" s="30"/>
      <c r="E250" s="31"/>
      <c r="F250" s="31"/>
    </row>
    <row r="251" spans="1:6" ht="409.5">
      <c r="A251" s="31"/>
      <c r="B251" s="31"/>
      <c r="C251" s="30"/>
      <c r="D251" s="30"/>
      <c r="E251" s="31"/>
      <c r="F251" s="31"/>
    </row>
    <row r="252" spans="1:6" ht="409.5">
      <c r="A252" s="31"/>
      <c r="B252" s="31"/>
      <c r="C252" s="30"/>
      <c r="D252" s="30"/>
      <c r="E252" s="31"/>
      <c r="F252" s="31"/>
    </row>
    <row r="253" spans="1:6" ht="409.5">
      <c r="A253" s="31"/>
      <c r="B253" s="31"/>
      <c r="C253" s="30"/>
      <c r="D253" s="30"/>
      <c r="E253" s="31"/>
      <c r="F253" s="31"/>
    </row>
    <row r="254" spans="1:6" ht="409.5">
      <c r="A254" s="31"/>
      <c r="B254" s="31"/>
      <c r="C254" s="30"/>
      <c r="D254" s="30"/>
      <c r="E254" s="31"/>
      <c r="F254" s="31"/>
    </row>
    <row r="255" spans="1:6" ht="409.5">
      <c r="A255" s="31"/>
      <c r="B255" s="31"/>
      <c r="C255" s="30"/>
      <c r="D255" s="30"/>
      <c r="E255" s="31"/>
      <c r="F255" s="31"/>
    </row>
    <row r="256" spans="1:6" ht="409.5">
      <c r="A256" s="31"/>
      <c r="B256" s="31"/>
      <c r="C256" s="30"/>
      <c r="D256" s="30"/>
      <c r="E256" s="31"/>
      <c r="F256" s="31"/>
    </row>
    <row r="257" spans="1:6" ht="409.5">
      <c r="A257" s="31"/>
      <c r="B257" s="31"/>
      <c r="C257" s="30"/>
      <c r="D257" s="30"/>
      <c r="E257" s="31"/>
      <c r="F257" s="31"/>
    </row>
    <row r="258" spans="1:6" ht="409.5">
      <c r="A258" s="31"/>
      <c r="B258" s="31"/>
      <c r="C258" s="30"/>
      <c r="D258" s="30"/>
      <c r="E258" s="31"/>
      <c r="F258" s="31"/>
    </row>
    <row r="259" spans="1:6" ht="409.5">
      <c r="A259" s="31"/>
      <c r="B259" s="31"/>
      <c r="C259" s="30"/>
      <c r="D259" s="30"/>
      <c r="E259" s="31"/>
      <c r="F259" s="31"/>
    </row>
    <row r="260" spans="1:6" ht="409.5">
      <c r="A260" s="31"/>
      <c r="B260" s="31"/>
      <c r="C260" s="30"/>
      <c r="D260" s="30"/>
      <c r="E260" s="31"/>
      <c r="F260" s="31"/>
    </row>
    <row r="261" spans="1:6" ht="409.5">
      <c r="A261" s="31"/>
      <c r="B261" s="31"/>
      <c r="C261" s="30"/>
      <c r="D261" s="30"/>
      <c r="E261" s="31"/>
      <c r="F261" s="31"/>
    </row>
    <row r="262" spans="1:6" ht="409.5">
      <c r="A262" s="31"/>
      <c r="B262" s="31"/>
      <c r="C262" s="30"/>
      <c r="D262" s="30"/>
      <c r="E262" s="31"/>
      <c r="F262" s="31"/>
    </row>
    <row r="263" spans="1:6" ht="409.5">
      <c r="A263" s="31"/>
      <c r="B263" s="31"/>
      <c r="C263" s="30"/>
      <c r="D263" s="30"/>
      <c r="E263" s="31"/>
      <c r="F263" s="31"/>
    </row>
    <row r="264" spans="1:6" ht="409.5">
      <c r="A264" s="31"/>
      <c r="B264" s="31"/>
      <c r="C264" s="30"/>
      <c r="D264" s="30"/>
      <c r="E264" s="31"/>
      <c r="F264" s="31"/>
    </row>
    <row r="265" spans="1:6" ht="409.5">
      <c r="A265" s="31"/>
      <c r="B265" s="31"/>
      <c r="C265" s="30"/>
      <c r="D265" s="30"/>
      <c r="E265" s="31"/>
      <c r="F265" s="31"/>
    </row>
    <row r="266" spans="1:6" ht="409.5">
      <c r="A266" s="31"/>
      <c r="B266" s="31"/>
      <c r="C266" s="30"/>
      <c r="D266" s="30"/>
      <c r="E266" s="31"/>
      <c r="F266" s="31"/>
    </row>
    <row r="267" spans="1:6" ht="409.5">
      <c r="A267" s="31"/>
      <c r="B267" s="31"/>
      <c r="C267" s="30"/>
      <c r="D267" s="30"/>
      <c r="E267" s="31"/>
      <c r="F267" s="31"/>
    </row>
    <row r="268" spans="1:6" ht="409.5">
      <c r="A268" s="31"/>
      <c r="B268" s="31"/>
      <c r="C268" s="30"/>
      <c r="D268" s="30"/>
      <c r="E268" s="31"/>
      <c r="F268" s="31"/>
    </row>
    <row r="269" spans="1:6" ht="409.5">
      <c r="A269" s="31"/>
      <c r="B269" s="31"/>
      <c r="C269" s="30"/>
      <c r="D269" s="30"/>
      <c r="E269" s="31"/>
      <c r="F269" s="31"/>
    </row>
    <row r="270" spans="1:6" ht="409.5">
      <c r="A270" s="31"/>
      <c r="B270" s="31"/>
      <c r="C270" s="30"/>
      <c r="D270" s="30"/>
      <c r="E270" s="31"/>
      <c r="F270" s="31"/>
    </row>
    <row r="271" spans="1:6" ht="409.5">
      <c r="A271" s="31"/>
      <c r="B271" s="31"/>
      <c r="C271" s="30"/>
      <c r="D271" s="30"/>
      <c r="E271" s="31"/>
      <c r="F271" s="31"/>
    </row>
    <row r="272" spans="1:6" ht="409.5">
      <c r="A272" s="31"/>
      <c r="B272" s="31"/>
      <c r="C272" s="30"/>
      <c r="D272" s="30"/>
      <c r="E272" s="31"/>
      <c r="F272" s="31"/>
    </row>
    <row r="273" spans="1:6" ht="409.5">
      <c r="A273" s="31"/>
      <c r="B273" s="31"/>
      <c r="C273" s="30"/>
      <c r="D273" s="30"/>
      <c r="E273" s="31"/>
      <c r="F273" s="31"/>
    </row>
    <row r="274" spans="1:6" ht="409.5">
      <c r="A274" s="31"/>
      <c r="B274" s="31"/>
      <c r="C274" s="30"/>
      <c r="D274" s="30"/>
      <c r="E274" s="31"/>
      <c r="F274" s="31"/>
    </row>
    <row r="275" spans="1:6" ht="409.5">
      <c r="A275" s="31"/>
      <c r="B275" s="31"/>
      <c r="C275" s="30"/>
      <c r="D275" s="30"/>
      <c r="E275" s="31"/>
      <c r="F275" s="31"/>
    </row>
    <row r="276" spans="1:6" ht="409.5">
      <c r="A276" s="31"/>
      <c r="B276" s="31"/>
      <c r="C276" s="30"/>
      <c r="D276" s="30"/>
      <c r="E276" s="31"/>
      <c r="F276" s="31"/>
    </row>
    <row r="277" spans="1:6" ht="409.5">
      <c r="A277" s="31"/>
      <c r="B277" s="31"/>
      <c r="C277" s="30"/>
      <c r="D277" s="30"/>
      <c r="E277" s="31"/>
      <c r="F277" s="31"/>
    </row>
    <row r="278" spans="1:6" ht="409.5">
      <c r="A278" s="31"/>
      <c r="B278" s="31"/>
      <c r="C278" s="30"/>
      <c r="D278" s="30"/>
      <c r="E278" s="31"/>
      <c r="F278" s="31"/>
    </row>
    <row r="279" spans="1:6" ht="409.5">
      <c r="A279" s="31"/>
      <c r="B279" s="31"/>
      <c r="C279" s="30"/>
      <c r="D279" s="30"/>
      <c r="E279" s="31"/>
      <c r="F279" s="31"/>
    </row>
    <row r="280" spans="1:6" ht="409.5">
      <c r="A280" s="31"/>
      <c r="B280" s="31"/>
      <c r="C280" s="30"/>
      <c r="D280" s="30"/>
      <c r="E280" s="31"/>
      <c r="F280" s="31"/>
    </row>
    <row r="281" spans="1:6" ht="409.5">
      <c r="A281" s="31"/>
      <c r="B281" s="31"/>
      <c r="C281" s="30"/>
      <c r="D281" s="30"/>
      <c r="E281" s="31"/>
      <c r="F281" s="31"/>
    </row>
    <row r="282" spans="1:6" ht="409.5">
      <c r="A282" s="31"/>
      <c r="B282" s="31"/>
      <c r="C282" s="30"/>
      <c r="D282" s="30"/>
      <c r="E282" s="31"/>
      <c r="F282" s="31"/>
    </row>
    <row r="283" spans="1:6" ht="409.5">
      <c r="A283" s="31"/>
      <c r="B283" s="31"/>
      <c r="C283" s="30"/>
      <c r="D283" s="30"/>
      <c r="E283" s="31"/>
      <c r="F283" s="31"/>
    </row>
    <row r="284" spans="1:6" ht="409.5">
      <c r="A284" s="31"/>
      <c r="B284" s="31"/>
      <c r="C284" s="30"/>
      <c r="D284" s="30"/>
      <c r="E284" s="31"/>
      <c r="F284" s="31"/>
    </row>
    <row r="285" spans="1:6" ht="409.5">
      <c r="A285" s="31"/>
      <c r="B285" s="31"/>
      <c r="C285" s="30"/>
      <c r="D285" s="30"/>
      <c r="E285" s="31"/>
      <c r="F285" s="31"/>
    </row>
    <row r="286" spans="1:6" ht="409.5">
      <c r="A286" s="31"/>
      <c r="B286" s="31"/>
      <c r="C286" s="30"/>
      <c r="D286" s="30"/>
      <c r="E286" s="31"/>
      <c r="F286" s="31"/>
    </row>
    <row r="287" spans="1:6" ht="409.5">
      <c r="A287" s="31"/>
      <c r="B287" s="31"/>
      <c r="C287" s="30"/>
      <c r="D287" s="30"/>
      <c r="E287" s="31"/>
      <c r="F287" s="31"/>
    </row>
    <row r="288" spans="1:6" ht="409.5">
      <c r="A288" s="31"/>
      <c r="B288" s="31"/>
      <c r="C288" s="30"/>
      <c r="D288" s="30"/>
      <c r="E288" s="31"/>
      <c r="F288" s="31"/>
    </row>
    <row r="289" spans="1:6" ht="409.5">
      <c r="A289" s="31"/>
      <c r="B289" s="31"/>
      <c r="C289" s="30"/>
      <c r="D289" s="30"/>
      <c r="E289" s="31"/>
      <c r="F289" s="31"/>
    </row>
    <row r="290" spans="1:6" ht="409.5">
      <c r="A290" s="31"/>
      <c r="B290" s="31"/>
      <c r="C290" s="30"/>
      <c r="D290" s="30"/>
      <c r="E290" s="31"/>
      <c r="F290" s="31"/>
    </row>
    <row r="291" spans="1:6" ht="409.5">
      <c r="A291" s="31"/>
      <c r="B291" s="31"/>
      <c r="C291" s="30"/>
      <c r="D291" s="30"/>
      <c r="E291" s="31"/>
      <c r="F291" s="31"/>
    </row>
    <row r="292" spans="1:6" ht="409.5">
      <c r="A292" s="31"/>
      <c r="B292" s="31"/>
      <c r="C292" s="30"/>
      <c r="D292" s="30"/>
      <c r="E292" s="31"/>
      <c r="F292" s="31"/>
    </row>
    <row r="293" spans="1:6" ht="409.5">
      <c r="A293" s="31"/>
      <c r="B293" s="31"/>
      <c r="C293" s="30"/>
      <c r="D293" s="30"/>
      <c r="E293" s="31"/>
      <c r="F293" s="31"/>
    </row>
    <row r="294" spans="1:6" ht="409.5">
      <c r="A294" s="31"/>
      <c r="B294" s="31"/>
      <c r="C294" s="30"/>
      <c r="D294" s="30"/>
      <c r="E294" s="31"/>
      <c r="F294" s="31"/>
    </row>
    <row r="295" spans="1:6" ht="409.5">
      <c r="A295" s="31"/>
      <c r="B295" s="31"/>
      <c r="C295" s="30"/>
      <c r="D295" s="30"/>
      <c r="E295" s="31"/>
      <c r="F295" s="31"/>
    </row>
    <row r="296" spans="1:6" ht="409.5">
      <c r="A296" s="31"/>
      <c r="B296" s="31"/>
      <c r="C296" s="30"/>
      <c r="D296" s="30"/>
      <c r="E296" s="31"/>
      <c r="F296" s="31"/>
    </row>
    <row r="297" spans="1:6" ht="409.5">
      <c r="A297" s="31"/>
      <c r="B297" s="31"/>
      <c r="C297" s="30"/>
      <c r="D297" s="30"/>
      <c r="E297" s="31"/>
      <c r="F297" s="31"/>
    </row>
    <row r="298" spans="1:6" ht="409.5">
      <c r="A298" s="31"/>
      <c r="B298" s="31"/>
      <c r="C298" s="30"/>
      <c r="D298" s="30"/>
      <c r="E298" s="31"/>
      <c r="F298" s="31"/>
    </row>
    <row r="299" spans="1:6" ht="409.5">
      <c r="A299" s="31"/>
      <c r="B299" s="31"/>
      <c r="C299" s="30"/>
      <c r="D299" s="30"/>
      <c r="E299" s="31"/>
      <c r="F299" s="31"/>
    </row>
    <row r="300" spans="1:6" ht="409.5">
      <c r="A300" s="31"/>
      <c r="B300" s="31"/>
      <c r="C300" s="30"/>
      <c r="D300" s="30"/>
      <c r="E300" s="31"/>
      <c r="F300" s="31"/>
    </row>
    <row r="301" spans="1:6" ht="409.5">
      <c r="A301" s="31"/>
      <c r="B301" s="31"/>
      <c r="C301" s="30"/>
      <c r="D301" s="30"/>
      <c r="E301" s="31"/>
      <c r="F301" s="31"/>
    </row>
    <row r="302" spans="1:6" ht="409.5">
      <c r="A302" s="31"/>
      <c r="B302" s="31"/>
      <c r="C302" s="30"/>
      <c r="D302" s="30"/>
      <c r="E302" s="31"/>
      <c r="F302" s="31"/>
    </row>
    <row r="303" spans="1:6" ht="409.5">
      <c r="A303" s="31"/>
      <c r="B303" s="31"/>
      <c r="C303" s="30"/>
      <c r="D303" s="30"/>
      <c r="E303" s="31"/>
      <c r="F303" s="31"/>
    </row>
    <row r="304" spans="1:6" ht="409.5">
      <c r="A304" s="31"/>
      <c r="B304" s="31"/>
      <c r="C304" s="30"/>
      <c r="D304" s="30"/>
      <c r="E304" s="31"/>
      <c r="F304" s="31"/>
    </row>
    <row r="305" spans="1:6" ht="409.5">
      <c r="A305" s="31"/>
      <c r="B305" s="31"/>
      <c r="C305" s="30"/>
      <c r="D305" s="30"/>
      <c r="E305" s="31"/>
      <c r="F305" s="31"/>
    </row>
    <row r="306" spans="1:6" ht="409.5">
      <c r="A306" s="31"/>
      <c r="B306" s="31"/>
      <c r="C306" s="30"/>
      <c r="D306" s="30"/>
      <c r="E306" s="31"/>
      <c r="F306" s="31"/>
    </row>
    <row r="307" spans="1:6" ht="409.5">
      <c r="A307" s="31"/>
      <c r="B307" s="31"/>
      <c r="C307" s="30"/>
      <c r="D307" s="30"/>
      <c r="E307" s="31"/>
      <c r="F307" s="31"/>
    </row>
    <row r="308" spans="1:6" ht="409.5">
      <c r="A308" s="31"/>
      <c r="B308" s="31"/>
      <c r="C308" s="30"/>
      <c r="D308" s="30"/>
      <c r="E308" s="31"/>
      <c r="F308" s="31"/>
    </row>
    <row r="309" spans="1:6" ht="409.5">
      <c r="A309" s="31"/>
      <c r="B309" s="31"/>
      <c r="C309" s="30"/>
      <c r="D309" s="30"/>
      <c r="E309" s="31"/>
      <c r="F309" s="31"/>
    </row>
    <row r="310" spans="1:6" ht="409.5">
      <c r="A310" s="31"/>
      <c r="B310" s="31"/>
      <c r="C310" s="30"/>
      <c r="D310" s="30"/>
      <c r="E310" s="31"/>
      <c r="F310" s="31"/>
    </row>
    <row r="311" spans="1:6" ht="409.5">
      <c r="A311" s="31"/>
      <c r="B311" s="31"/>
      <c r="C311" s="30"/>
      <c r="D311" s="30"/>
      <c r="E311" s="31"/>
      <c r="F311" s="31"/>
    </row>
    <row r="312" spans="1:6" ht="409.5">
      <c r="A312" s="31"/>
      <c r="B312" s="31"/>
      <c r="C312" s="30"/>
      <c r="D312" s="30"/>
      <c r="E312" s="31"/>
      <c r="F312" s="31"/>
    </row>
    <row r="313" spans="1:6" ht="409.5">
      <c r="A313" s="31"/>
      <c r="B313" s="31"/>
      <c r="C313" s="30"/>
      <c r="D313" s="30"/>
      <c r="E313" s="31"/>
      <c r="F313" s="31"/>
    </row>
    <row r="314" spans="1:6" ht="409.5">
      <c r="A314" s="31"/>
      <c r="B314" s="31"/>
      <c r="C314" s="30"/>
      <c r="D314" s="30"/>
      <c r="E314" s="31"/>
      <c r="F314" s="31"/>
    </row>
    <row r="315" spans="1:6" ht="409.5">
      <c r="A315" s="31"/>
      <c r="B315" s="31"/>
      <c r="C315" s="30"/>
      <c r="D315" s="30"/>
      <c r="E315" s="31"/>
      <c r="F315" s="31"/>
    </row>
    <row r="316" spans="1:6" ht="409.5">
      <c r="A316" s="31"/>
      <c r="B316" s="31"/>
      <c r="C316" s="30"/>
      <c r="D316" s="30"/>
      <c r="E316" s="31"/>
      <c r="F316" s="31"/>
    </row>
    <row r="317" spans="1:6" ht="409.5">
      <c r="A317" s="31"/>
      <c r="B317" s="31"/>
      <c r="C317" s="30"/>
      <c r="D317" s="30"/>
      <c r="E317" s="31"/>
      <c r="F317" s="31"/>
    </row>
    <row r="318" spans="1:6" ht="409.5">
      <c r="A318" s="31"/>
      <c r="B318" s="31"/>
      <c r="C318" s="30"/>
      <c r="D318" s="30"/>
      <c r="E318" s="31"/>
      <c r="F318" s="31"/>
    </row>
    <row r="319" spans="1:6" ht="409.5">
      <c r="A319" s="31"/>
      <c r="B319" s="31"/>
      <c r="C319" s="30"/>
      <c r="D319" s="30"/>
      <c r="E319" s="31"/>
      <c r="F319" s="31"/>
    </row>
    <row r="320" spans="1:6" ht="409.5">
      <c r="A320" s="31"/>
      <c r="B320" s="31"/>
      <c r="C320" s="30"/>
      <c r="D320" s="30"/>
      <c r="E320" s="31"/>
      <c r="F320" s="31"/>
    </row>
    <row r="321" spans="1:6" ht="409.5">
      <c r="A321" s="31"/>
      <c r="B321" s="31"/>
      <c r="C321" s="30"/>
      <c r="D321" s="30"/>
      <c r="E321" s="31"/>
      <c r="F321" s="31"/>
    </row>
    <row r="322" spans="1:6" ht="409.5">
      <c r="A322" s="31"/>
      <c r="B322" s="31"/>
      <c r="C322" s="30"/>
      <c r="D322" s="30"/>
      <c r="E322" s="31"/>
      <c r="F322" s="31"/>
    </row>
    <row r="323" spans="1:6" ht="409.5">
      <c r="A323" s="31"/>
      <c r="B323" s="31"/>
      <c r="C323" s="30"/>
      <c r="D323" s="30"/>
      <c r="E323" s="31"/>
      <c r="F323" s="31"/>
    </row>
    <row r="324" spans="1:6" ht="409.5">
      <c r="A324" s="31"/>
      <c r="B324" s="31"/>
      <c r="C324" s="30"/>
      <c r="D324" s="30"/>
      <c r="E324" s="31"/>
      <c r="F324" s="31"/>
    </row>
    <row r="325" spans="1:6" ht="409.5">
      <c r="A325" s="31"/>
      <c r="B325" s="31"/>
      <c r="C325" s="30"/>
      <c r="D325" s="30"/>
      <c r="E325" s="31"/>
      <c r="F325" s="31"/>
    </row>
    <row r="326" spans="1:6" ht="409.5">
      <c r="A326" s="31"/>
      <c r="B326" s="31"/>
      <c r="C326" s="30"/>
      <c r="D326" s="30"/>
      <c r="E326" s="31"/>
      <c r="F326" s="31"/>
    </row>
    <row r="327" spans="1:6" ht="409.5">
      <c r="A327" s="31"/>
      <c r="B327" s="31"/>
      <c r="C327" s="30"/>
      <c r="D327" s="30"/>
      <c r="E327" s="31"/>
      <c r="F327" s="31"/>
    </row>
    <row r="328" spans="1:6" ht="409.5">
      <c r="A328" s="31"/>
      <c r="B328" s="31"/>
      <c r="C328" s="30"/>
      <c r="D328" s="30"/>
      <c r="E328" s="31"/>
      <c r="F328" s="31"/>
    </row>
    <row r="329" spans="1:6" ht="409.5">
      <c r="A329" s="31"/>
      <c r="B329" s="31"/>
      <c r="C329" s="30"/>
      <c r="D329" s="30"/>
      <c r="E329" s="31"/>
      <c r="F329" s="31"/>
    </row>
    <row r="330" spans="1:6" ht="409.5">
      <c r="A330" s="31"/>
      <c r="B330" s="31"/>
      <c r="C330" s="30"/>
      <c r="D330" s="30"/>
      <c r="E330" s="31"/>
      <c r="F330" s="31"/>
    </row>
    <row r="331" spans="1:6" ht="409.5">
      <c r="A331" s="31"/>
      <c r="B331" s="31"/>
      <c r="C331" s="30"/>
      <c r="D331" s="30"/>
      <c r="E331" s="31"/>
      <c r="F331" s="31"/>
    </row>
    <row r="332" spans="1:6" ht="409.5">
      <c r="A332" s="31"/>
      <c r="B332" s="31"/>
      <c r="C332" s="30"/>
      <c r="D332" s="30"/>
      <c r="E332" s="31"/>
      <c r="F332" s="31"/>
    </row>
    <row r="333" spans="1:6" ht="409.5">
      <c r="A333" s="31"/>
      <c r="B333" s="31"/>
      <c r="C333" s="30"/>
      <c r="D333" s="30"/>
      <c r="E333" s="31"/>
      <c r="F333" s="31"/>
    </row>
    <row r="334" spans="1:6" ht="409.5">
      <c r="A334" s="31"/>
      <c r="B334" s="31"/>
      <c r="C334" s="30"/>
      <c r="D334" s="30"/>
      <c r="E334" s="31"/>
      <c r="F334" s="31"/>
    </row>
    <row r="335" spans="1:6" ht="409.5">
      <c r="A335" s="31"/>
      <c r="B335" s="31"/>
      <c r="C335" s="30"/>
      <c r="D335" s="30"/>
      <c r="E335" s="31"/>
      <c r="F335" s="31"/>
    </row>
    <row r="336" spans="1:6" ht="409.5">
      <c r="A336" s="31"/>
      <c r="B336" s="31"/>
      <c r="C336" s="30"/>
      <c r="D336" s="30"/>
      <c r="E336" s="31"/>
      <c r="F336" s="31"/>
    </row>
    <row r="337" spans="1:6" ht="409.5">
      <c r="A337" s="31"/>
      <c r="B337" s="31"/>
      <c r="C337" s="30"/>
      <c r="D337" s="30"/>
      <c r="E337" s="31"/>
      <c r="F337" s="31"/>
    </row>
    <row r="338" spans="1:6" ht="409.5">
      <c r="A338" s="31"/>
      <c r="B338" s="31"/>
      <c r="C338" s="30"/>
      <c r="D338" s="30"/>
      <c r="E338" s="31"/>
      <c r="F338" s="31"/>
    </row>
    <row r="339" spans="1:6" ht="409.5">
      <c r="A339" s="31"/>
      <c r="B339" s="31"/>
      <c r="C339" s="30"/>
      <c r="D339" s="30"/>
      <c r="E339" s="31"/>
      <c r="F339" s="31"/>
    </row>
    <row r="340" spans="1:6" ht="409.5">
      <c r="A340" s="31"/>
      <c r="B340" s="31"/>
      <c r="C340" s="30"/>
      <c r="D340" s="30"/>
      <c r="E340" s="31"/>
      <c r="F340" s="31"/>
    </row>
    <row r="341" spans="1:6" ht="409.5">
      <c r="A341" s="31"/>
      <c r="B341" s="31"/>
      <c r="C341" s="30"/>
      <c r="D341" s="30"/>
      <c r="E341" s="31"/>
      <c r="F341" s="31"/>
    </row>
    <row r="342" spans="1:6" ht="409.5">
      <c r="A342" s="31"/>
      <c r="B342" s="31"/>
      <c r="C342" s="30"/>
      <c r="D342" s="30"/>
      <c r="E342" s="31"/>
      <c r="F342" s="31"/>
    </row>
    <row r="343" spans="1:6" ht="409.5">
      <c r="A343" s="31"/>
      <c r="B343" s="31"/>
      <c r="C343" s="30"/>
      <c r="D343" s="30"/>
      <c r="E343" s="31"/>
      <c r="F343" s="31"/>
    </row>
    <row r="344" spans="1:6" ht="409.5">
      <c r="A344" s="31"/>
      <c r="B344" s="31"/>
      <c r="C344" s="30"/>
      <c r="D344" s="30"/>
      <c r="E344" s="31"/>
      <c r="F344" s="31"/>
    </row>
    <row r="345" spans="1:6" ht="409.5">
      <c r="A345" s="31"/>
      <c r="B345" s="31"/>
      <c r="C345" s="30"/>
      <c r="D345" s="30"/>
      <c r="E345" s="31"/>
      <c r="F345" s="31"/>
    </row>
    <row r="346" spans="1:6" ht="409.5">
      <c r="A346" s="31"/>
      <c r="B346" s="31"/>
      <c r="C346" s="30"/>
      <c r="D346" s="30"/>
      <c r="E346" s="31"/>
      <c r="F346" s="31"/>
    </row>
    <row r="347" spans="1:6" ht="409.5">
      <c r="A347" s="31"/>
      <c r="B347" s="31"/>
      <c r="C347" s="30"/>
      <c r="D347" s="30"/>
      <c r="E347" s="31"/>
      <c r="F347" s="31"/>
    </row>
    <row r="348" spans="1:6" ht="409.5">
      <c r="A348" s="31"/>
      <c r="B348" s="31"/>
      <c r="C348" s="30"/>
      <c r="D348" s="30"/>
      <c r="E348" s="31"/>
      <c r="F348" s="31"/>
    </row>
    <row r="349" spans="1:6" ht="409.5">
      <c r="A349" s="31"/>
      <c r="B349" s="31"/>
      <c r="C349" s="30"/>
      <c r="D349" s="30"/>
      <c r="E349" s="31"/>
      <c r="F349" s="31"/>
    </row>
    <row r="350" spans="1:6" ht="409.5">
      <c r="A350" s="31"/>
      <c r="B350" s="31"/>
      <c r="C350" s="30"/>
      <c r="D350" s="30"/>
      <c r="E350" s="31"/>
      <c r="F350" s="31"/>
    </row>
    <row r="351" spans="1:6" ht="409.5">
      <c r="A351" s="31"/>
      <c r="B351" s="31"/>
      <c r="C351" s="30"/>
      <c r="D351" s="30"/>
      <c r="E351" s="31"/>
      <c r="F351" s="31"/>
    </row>
    <row r="352" spans="1:6" ht="409.5">
      <c r="A352" s="31"/>
      <c r="B352" s="31"/>
      <c r="C352" s="30"/>
      <c r="D352" s="30"/>
      <c r="E352" s="31"/>
      <c r="F352" s="31"/>
    </row>
    <row r="353" spans="1:6" ht="409.5">
      <c r="A353" s="31"/>
      <c r="B353" s="31"/>
      <c r="C353" s="30"/>
      <c r="D353" s="30"/>
      <c r="E353" s="31"/>
      <c r="F353" s="31"/>
    </row>
    <row r="354" spans="1:6" ht="409.5">
      <c r="A354" s="31"/>
      <c r="B354" s="31"/>
      <c r="C354" s="30"/>
      <c r="D354" s="30"/>
      <c r="E354" s="31"/>
      <c r="F354" s="31"/>
    </row>
    <row r="355" spans="1:6" ht="409.5">
      <c r="A355" s="31"/>
      <c r="B355" s="31"/>
      <c r="C355" s="30"/>
      <c r="D355" s="30"/>
      <c r="E355" s="31"/>
      <c r="F355" s="31"/>
    </row>
    <row r="356" spans="1:6" ht="409.5">
      <c r="A356" s="31"/>
      <c r="B356" s="31"/>
      <c r="C356" s="30"/>
      <c r="D356" s="30"/>
      <c r="E356" s="31"/>
      <c r="F356" s="31"/>
    </row>
    <row r="357" spans="1:6" ht="409.5">
      <c r="A357" s="31"/>
      <c r="B357" s="31"/>
      <c r="C357" s="30"/>
      <c r="D357" s="30"/>
      <c r="E357" s="31"/>
      <c r="F357" s="31"/>
    </row>
    <row r="358" spans="1:6" ht="409.5">
      <c r="A358" s="31"/>
      <c r="B358" s="31"/>
      <c r="C358" s="30"/>
      <c r="D358" s="30"/>
      <c r="E358" s="31"/>
      <c r="F358" s="31"/>
    </row>
    <row r="359" spans="1:6" ht="409.5">
      <c r="A359" s="31"/>
      <c r="B359" s="31"/>
      <c r="C359" s="30"/>
      <c r="D359" s="30"/>
      <c r="E359" s="31"/>
      <c r="F359" s="31"/>
    </row>
    <row r="360" spans="1:6" ht="409.5">
      <c r="A360" s="31"/>
      <c r="B360" s="31"/>
      <c r="C360" s="30"/>
      <c r="D360" s="30"/>
      <c r="E360" s="31"/>
      <c r="F360" s="31"/>
    </row>
    <row r="361" spans="1:6" ht="409.5">
      <c r="A361" s="31"/>
      <c r="B361" s="31"/>
      <c r="C361" s="30"/>
      <c r="D361" s="30"/>
      <c r="E361" s="31"/>
      <c r="F361" s="31"/>
    </row>
    <row r="362" spans="1:6" ht="409.5">
      <c r="A362" s="31"/>
      <c r="B362" s="31"/>
      <c r="C362" s="30"/>
      <c r="D362" s="30"/>
      <c r="E362" s="31"/>
      <c r="F362" s="31"/>
    </row>
    <row r="363" spans="1:6" ht="409.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115" zoomScalePageLayoutView="0" workbookViewId="0" topLeftCell="A1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231</v>
      </c>
      <c r="D11" s="188">
        <v>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-140</v>
      </c>
      <c r="D12" s="188">
        <v>-42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5382</v>
      </c>
      <c r="D13" s="188">
        <v>1674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-56</v>
      </c>
      <c r="D14" s="188">
        <v>-46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931</v>
      </c>
      <c r="D15" s="188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-30</v>
      </c>
      <c r="D20" s="188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6318</v>
      </c>
      <c r="D21" s="626">
        <f>SUM(D11:D20)</f>
        <v>1583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-8531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1191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-900</v>
      </c>
      <c r="D25" s="188">
        <v>-2855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2128</v>
      </c>
      <c r="D26" s="188">
        <v>1586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134</v>
      </c>
      <c r="D27" s="188">
        <v>35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-13152</v>
      </c>
      <c r="D28" s="188">
        <v>-842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2505</v>
      </c>
      <c r="D29" s="188">
        <v>740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-16625</v>
      </c>
      <c r="D33" s="626">
        <f>SUM(D23:D32)</f>
        <v>-1336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31244</v>
      </c>
      <c r="D37" s="188">
        <v>1905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-17802</v>
      </c>
      <c r="D38" s="188">
        <v>-23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-2948</v>
      </c>
      <c r="D40" s="188">
        <v>-2130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f>-13-1</f>
        <v>-14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10480</v>
      </c>
      <c r="D43" s="628">
        <f>SUM(D35:D42)</f>
        <v>-248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173</v>
      </c>
      <c r="D44" s="298">
        <f>D43+D33+D21</f>
        <v>-1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</v>
      </c>
      <c r="D45" s="299">
        <v>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176</v>
      </c>
      <c r="D46" s="301">
        <f>D45+D44</f>
        <v>3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176</v>
      </c>
      <c r="D47" s="289">
        <v>3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44256</v>
      </c>
      <c r="C54" s="669"/>
      <c r="D54" s="669"/>
      <c r="E54" s="669"/>
      <c r="F54" s="662"/>
      <c r="G54" s="662"/>
      <c r="H54" s="662"/>
      <c r="M54" s="92"/>
    </row>
    <row r="55" spans="1:13" s="41" customFormat="1" ht="409.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409.5">
      <c r="A56" s="660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409.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409.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409.5">
      <c r="A59" s="661"/>
      <c r="B59" s="668" t="s">
        <v>952</v>
      </c>
      <c r="C59" s="668"/>
      <c r="D59" s="668"/>
      <c r="E59" s="668"/>
      <c r="F59" s="542"/>
      <c r="G59" s="44"/>
      <c r="H59" s="41"/>
    </row>
    <row r="60" spans="1:8" ht="409.5">
      <c r="A60" s="661"/>
      <c r="B60" s="668" t="s">
        <v>952</v>
      </c>
      <c r="C60" s="668"/>
      <c r="D60" s="668"/>
      <c r="E60" s="668"/>
      <c r="F60" s="542"/>
      <c r="G60" s="44"/>
      <c r="H60" s="41"/>
    </row>
    <row r="61" spans="1:8" ht="409.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409.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409.5">
      <c r="A63" s="661"/>
      <c r="B63" s="668"/>
      <c r="C63" s="668"/>
      <c r="D63" s="668"/>
      <c r="E63" s="668"/>
      <c r="F63" s="542"/>
      <c r="G63" s="44"/>
      <c r="H63" s="41"/>
    </row>
    <row r="64" spans="1:8" ht="409.5">
      <c r="A64" s="661"/>
      <c r="B64" s="668"/>
      <c r="C64" s="668"/>
      <c r="D64" s="668"/>
      <c r="E64" s="668"/>
      <c r="F64" s="542"/>
      <c r="G64" s="44"/>
      <c r="H64" s="41"/>
    </row>
    <row r="65" spans="1:8" ht="409.5">
      <c r="A65" s="661"/>
      <c r="B65" s="668"/>
      <c r="C65" s="668"/>
      <c r="D65" s="668"/>
      <c r="E65" s="668"/>
      <c r="F65" s="542"/>
      <c r="G65" s="44"/>
      <c r="H65" s="41"/>
    </row>
    <row r="66" spans="7:8" ht="409.5">
      <c r="G66" s="171"/>
      <c r="H66" s="171"/>
    </row>
    <row r="67" spans="7:8" ht="409.5">
      <c r="G67" s="171"/>
      <c r="H67" s="171"/>
    </row>
    <row r="68" spans="7:8" ht="409.5">
      <c r="G68" s="171"/>
      <c r="H68" s="171"/>
    </row>
    <row r="69" spans="7:8" ht="409.5">
      <c r="G69" s="171"/>
      <c r="H69" s="171"/>
    </row>
    <row r="70" spans="7:8" ht="409.5">
      <c r="G70" s="171"/>
      <c r="H70" s="171"/>
    </row>
    <row r="71" spans="7:8" ht="409.5">
      <c r="G71" s="171"/>
      <c r="H71" s="171"/>
    </row>
    <row r="72" spans="7:8" ht="409.5">
      <c r="G72" s="171"/>
      <c r="H72" s="171"/>
    </row>
    <row r="73" spans="7:8" ht="409.5">
      <c r="G73" s="171"/>
      <c r="H73" s="171"/>
    </row>
    <row r="74" spans="7:8" ht="409.5">
      <c r="G74" s="171"/>
      <c r="H74" s="171"/>
    </row>
    <row r="75" spans="7:8" ht="409.5">
      <c r="G75" s="171"/>
      <c r="H75" s="171"/>
    </row>
    <row r="76" spans="7:8" ht="409.5">
      <c r="G76" s="171"/>
      <c r="H76" s="171"/>
    </row>
    <row r="77" spans="7:8" ht="409.5">
      <c r="G77" s="171"/>
      <c r="H77" s="171"/>
    </row>
    <row r="78" spans="7:8" ht="409.5">
      <c r="G78" s="171"/>
      <c r="H78" s="171"/>
    </row>
    <row r="79" spans="7:8" ht="409.5">
      <c r="G79" s="171"/>
      <c r="H79" s="171"/>
    </row>
    <row r="80" spans="7:8" ht="409.5">
      <c r="G80" s="171"/>
      <c r="H80" s="171"/>
    </row>
    <row r="81" spans="7:8" ht="409.5">
      <c r="G81" s="171"/>
      <c r="H81" s="171"/>
    </row>
    <row r="82" spans="7:8" ht="409.5">
      <c r="G82" s="171"/>
      <c r="H82" s="171"/>
    </row>
    <row r="83" spans="7:8" ht="409.5">
      <c r="G83" s="171"/>
      <c r="H83" s="171"/>
    </row>
    <row r="84" spans="7:8" ht="409.5">
      <c r="G84" s="171"/>
      <c r="H84" s="171"/>
    </row>
    <row r="85" spans="7:8" ht="409.5">
      <c r="G85" s="171"/>
      <c r="H85" s="171"/>
    </row>
    <row r="86" spans="7:8" ht="409.5">
      <c r="G86" s="171"/>
      <c r="H86" s="171"/>
    </row>
    <row r="87" spans="7:8" ht="409.5">
      <c r="G87" s="171"/>
      <c r="H87" s="171"/>
    </row>
    <row r="88" spans="7:8" ht="409.5">
      <c r="G88" s="171"/>
      <c r="H88" s="171"/>
    </row>
    <row r="89" spans="7:8" ht="409.5">
      <c r="G89" s="171"/>
      <c r="H89" s="171"/>
    </row>
    <row r="90" spans="7:8" ht="409.5">
      <c r="G90" s="171"/>
      <c r="H90" s="171"/>
    </row>
    <row r="91" spans="7:8" ht="409.5">
      <c r="G91" s="171"/>
      <c r="H91" s="171"/>
    </row>
    <row r="92" spans="7:8" ht="409.5">
      <c r="G92" s="171"/>
      <c r="H92" s="171"/>
    </row>
    <row r="93" spans="7:8" ht="409.5">
      <c r="G93" s="171"/>
      <c r="H93" s="171"/>
    </row>
    <row r="94" spans="7:8" ht="409.5">
      <c r="G94" s="171"/>
      <c r="H94" s="171"/>
    </row>
    <row r="95" spans="7:8" ht="409.5">
      <c r="G95" s="171"/>
      <c r="H95" s="171"/>
    </row>
    <row r="96" spans="7:8" ht="409.5">
      <c r="G96" s="171"/>
      <c r="H96" s="171"/>
    </row>
    <row r="97" spans="7:8" ht="409.5">
      <c r="G97" s="171"/>
      <c r="H97" s="171"/>
    </row>
    <row r="98" spans="7:8" ht="409.5">
      <c r="G98" s="171"/>
      <c r="H98" s="171"/>
    </row>
    <row r="99" spans="7:8" ht="409.5">
      <c r="G99" s="171"/>
      <c r="H99" s="171"/>
    </row>
    <row r="100" spans="7:8" ht="409.5">
      <c r="G100" s="171"/>
      <c r="H100" s="171"/>
    </row>
    <row r="101" spans="7:8" ht="409.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L32" sqref="L32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9995</v>
      </c>
      <c r="D13" s="551">
        <f>'1-Баланс'!H20</f>
        <v>0</v>
      </c>
      <c r="E13" s="551">
        <f>'1-Баланс'!H21</f>
        <v>0</v>
      </c>
      <c r="F13" s="551">
        <f>'1-Баланс'!H23</f>
        <v>999</v>
      </c>
      <c r="G13" s="551">
        <f>'1-Баланс'!H24</f>
        <v>0</v>
      </c>
      <c r="H13" s="552"/>
      <c r="I13" s="551">
        <f>'1-Баланс'!H29+'1-Баланс'!H32</f>
        <v>6646</v>
      </c>
      <c r="J13" s="551">
        <f>'1-Баланс'!H30+'1-Баланс'!H33</f>
        <v>0</v>
      </c>
      <c r="K13" s="552"/>
      <c r="L13" s="551">
        <f>SUM(C13:K13)</f>
        <v>17640</v>
      </c>
      <c r="M13" s="553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9995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999</v>
      </c>
      <c r="G17" s="620">
        <f t="shared" si="2"/>
        <v>0</v>
      </c>
      <c r="H17" s="620">
        <f t="shared" si="2"/>
        <v>0</v>
      </c>
      <c r="I17" s="620">
        <f t="shared" si="2"/>
        <v>6646</v>
      </c>
      <c r="J17" s="620">
        <f t="shared" si="2"/>
        <v>0</v>
      </c>
      <c r="K17" s="620">
        <f t="shared" si="2"/>
        <v>0</v>
      </c>
      <c r="L17" s="551">
        <f t="shared" si="1"/>
        <v>17640</v>
      </c>
      <c r="M17" s="621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957</v>
      </c>
      <c r="J18" s="551">
        <f>+'1-Баланс'!G33</f>
        <v>0</v>
      </c>
      <c r="K18" s="552"/>
      <c r="L18" s="551">
        <f t="shared" si="1"/>
        <v>957</v>
      </c>
      <c r="M18" s="605">
        <f>+'2-Отчет за доходите'!C43-'2-Отчет за доходите'!G43</f>
        <v>447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>
        <v>64</v>
      </c>
      <c r="J30" s="306"/>
      <c r="K30" s="306"/>
      <c r="L30" s="551">
        <f t="shared" si="1"/>
        <v>64</v>
      </c>
      <c r="M30" s="307">
        <v>8212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9995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999</v>
      </c>
      <c r="G31" s="620">
        <f t="shared" si="6"/>
        <v>0</v>
      </c>
      <c r="H31" s="620">
        <f t="shared" si="6"/>
        <v>0</v>
      </c>
      <c r="I31" s="620">
        <f t="shared" si="6"/>
        <v>7667</v>
      </c>
      <c r="J31" s="620">
        <f t="shared" si="6"/>
        <v>0</v>
      </c>
      <c r="K31" s="620">
        <f t="shared" si="6"/>
        <v>0</v>
      </c>
      <c r="L31" s="551">
        <f t="shared" si="1"/>
        <v>18661</v>
      </c>
      <c r="M31" s="621">
        <f t="shared" si="6"/>
        <v>8659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9995</v>
      </c>
      <c r="D34" s="554">
        <f t="shared" si="7"/>
        <v>0</v>
      </c>
      <c r="E34" s="554">
        <f t="shared" si="7"/>
        <v>0</v>
      </c>
      <c r="F34" s="554">
        <f t="shared" si="7"/>
        <v>999</v>
      </c>
      <c r="G34" s="554">
        <f t="shared" si="7"/>
        <v>0</v>
      </c>
      <c r="H34" s="554">
        <f t="shared" si="7"/>
        <v>0</v>
      </c>
      <c r="I34" s="554">
        <f t="shared" si="7"/>
        <v>7667</v>
      </c>
      <c r="J34" s="554">
        <f t="shared" si="7"/>
        <v>0</v>
      </c>
      <c r="K34" s="554">
        <f t="shared" si="7"/>
        <v>0</v>
      </c>
      <c r="L34" s="618">
        <f t="shared" si="1"/>
        <v>18661</v>
      </c>
      <c r="M34" s="555">
        <f>M31+M32+M33</f>
        <v>8659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44256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409.5">
      <c r="A40" s="660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409.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409.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409.5">
      <c r="A43" s="661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409.5">
      <c r="A44" s="661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409.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409.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409.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409.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409.5">
      <c r="A49" s="661"/>
      <c r="B49" s="668"/>
      <c r="C49" s="668"/>
      <c r="D49" s="668"/>
      <c r="E49" s="668"/>
      <c r="F49" s="542"/>
      <c r="G49" s="44"/>
      <c r="H49" s="41"/>
      <c r="M49" s="160"/>
    </row>
    <row r="50" ht="409.5">
      <c r="M50" s="160"/>
    </row>
    <row r="51" ht="409.5">
      <c r="M51" s="160"/>
    </row>
    <row r="52" ht="409.5">
      <c r="M52" s="160"/>
    </row>
    <row r="53" ht="409.5">
      <c r="M53" s="160"/>
    </row>
    <row r="54" ht="409.5">
      <c r="M54" s="160"/>
    </row>
    <row r="55" ht="409.5">
      <c r="M55" s="160"/>
    </row>
    <row r="56" ht="409.5">
      <c r="M56" s="160"/>
    </row>
    <row r="57" ht="409.5">
      <c r="M57" s="160"/>
    </row>
    <row r="58" ht="409.5">
      <c r="M58" s="160"/>
    </row>
    <row r="59" ht="409.5">
      <c r="M59" s="160"/>
    </row>
    <row r="60" ht="409.5">
      <c r="M60" s="160"/>
    </row>
    <row r="61" ht="409.5">
      <c r="M61" s="160"/>
    </row>
    <row r="62" ht="409.5">
      <c r="M62" s="160"/>
    </row>
    <row r="63" ht="409.5">
      <c r="M63" s="160"/>
    </row>
    <row r="64" ht="409.5">
      <c r="M64" s="160"/>
    </row>
    <row r="65" ht="409.5">
      <c r="M65" s="160"/>
    </row>
    <row r="66" ht="409.5">
      <c r="M66" s="160"/>
    </row>
    <row r="67" ht="409.5">
      <c r="M67" s="160"/>
    </row>
    <row r="68" ht="409.5">
      <c r="M68" s="160"/>
    </row>
    <row r="69" ht="409.5">
      <c r="M69" s="160"/>
    </row>
    <row r="70" ht="409.5">
      <c r="M70" s="160"/>
    </row>
    <row r="71" ht="409.5">
      <c r="M71" s="160"/>
    </row>
    <row r="72" ht="409.5">
      <c r="M72" s="160"/>
    </row>
    <row r="73" ht="409.5">
      <c r="M73" s="160"/>
    </row>
    <row r="74" ht="409.5">
      <c r="M74" s="160"/>
    </row>
    <row r="75" ht="409.5">
      <c r="M75" s="160"/>
    </row>
    <row r="76" ht="409.5">
      <c r="M76" s="160"/>
    </row>
    <row r="77" ht="409.5">
      <c r="M77" s="160"/>
    </row>
    <row r="78" ht="409.5">
      <c r="M78" s="160"/>
    </row>
    <row r="79" ht="409.5">
      <c r="M79" s="160"/>
    </row>
    <row r="80" ht="409.5">
      <c r="M80" s="160"/>
    </row>
    <row r="81" ht="409.5">
      <c r="M81" s="160"/>
    </row>
    <row r="82" ht="409.5">
      <c r="M82" s="160"/>
    </row>
    <row r="83" ht="409.5">
      <c r="M83" s="160"/>
    </row>
    <row r="84" ht="409.5">
      <c r="M84" s="160"/>
    </row>
    <row r="85" ht="409.5">
      <c r="M85" s="160"/>
    </row>
    <row r="86" ht="409.5">
      <c r="M86" s="160"/>
    </row>
    <row r="87" ht="409.5">
      <c r="M87" s="160"/>
    </row>
    <row r="88" ht="409.5">
      <c r="M88" s="160"/>
    </row>
    <row r="89" ht="409.5">
      <c r="M89" s="160"/>
    </row>
    <row r="90" ht="409.5">
      <c r="M90" s="160"/>
    </row>
    <row r="91" ht="409.5">
      <c r="M91" s="160"/>
    </row>
    <row r="92" ht="409.5">
      <c r="M92" s="160"/>
    </row>
    <row r="93" ht="409.5">
      <c r="M93" s="160"/>
    </row>
    <row r="94" ht="409.5">
      <c r="M94" s="160"/>
    </row>
    <row r="95" ht="409.5">
      <c r="M95" s="160"/>
    </row>
    <row r="96" ht="409.5">
      <c r="M96" s="160"/>
    </row>
    <row r="97" ht="409.5">
      <c r="M97" s="160"/>
    </row>
    <row r="98" ht="409.5">
      <c r="M98" s="160"/>
    </row>
    <row r="99" ht="409.5">
      <c r="M99" s="160"/>
    </row>
    <row r="100" ht="409.5">
      <c r="M100" s="160"/>
    </row>
    <row r="101" ht="409.5">
      <c r="M101" s="160"/>
    </row>
    <row r="102" ht="409.5">
      <c r="M102" s="160"/>
    </row>
    <row r="103" ht="409.5">
      <c r="M103" s="160"/>
    </row>
    <row r="104" ht="409.5">
      <c r="M104" s="160"/>
    </row>
    <row r="105" ht="409.5">
      <c r="M105" s="160"/>
    </row>
    <row r="106" ht="409.5">
      <c r="M106" s="160"/>
    </row>
    <row r="107" ht="409.5">
      <c r="M107" s="160"/>
    </row>
    <row r="108" ht="409.5">
      <c r="M108" s="160"/>
    </row>
    <row r="109" ht="409.5">
      <c r="M109" s="160"/>
    </row>
    <row r="110" ht="409.5">
      <c r="M110" s="160"/>
    </row>
    <row r="111" ht="409.5">
      <c r="M111" s="160"/>
    </row>
    <row r="112" ht="409.5">
      <c r="M112" s="160"/>
    </row>
    <row r="113" ht="409.5">
      <c r="M113" s="160"/>
    </row>
    <row r="114" ht="409.5">
      <c r="M114" s="160"/>
    </row>
    <row r="115" ht="409.5">
      <c r="M115" s="160"/>
    </row>
    <row r="116" ht="409.5">
      <c r="M116" s="160"/>
    </row>
    <row r="117" ht="409.5">
      <c r="M117" s="160"/>
    </row>
    <row r="118" ht="409.5">
      <c r="M118" s="160"/>
    </row>
    <row r="119" ht="409.5">
      <c r="M119" s="160"/>
    </row>
    <row r="120" ht="409.5">
      <c r="M120" s="160"/>
    </row>
    <row r="121" ht="409.5">
      <c r="M121" s="160"/>
    </row>
    <row r="122" ht="409.5">
      <c r="M122" s="160"/>
    </row>
    <row r="123" ht="409.5">
      <c r="M123" s="160"/>
    </row>
    <row r="124" ht="409.5">
      <c r="M124" s="160"/>
    </row>
    <row r="125" ht="409.5">
      <c r="M125" s="160"/>
    </row>
    <row r="126" ht="409.5">
      <c r="M126" s="160"/>
    </row>
    <row r="127" ht="409.5">
      <c r="M127" s="160"/>
    </row>
    <row r="128" ht="409.5">
      <c r="M128" s="160"/>
    </row>
    <row r="129" ht="409.5">
      <c r="M129" s="160"/>
    </row>
    <row r="130" ht="409.5">
      <c r="M130" s="160"/>
    </row>
    <row r="131" ht="409.5">
      <c r="M131" s="160"/>
    </row>
    <row r="132" ht="409.5">
      <c r="M132" s="160"/>
    </row>
    <row r="133" ht="409.5">
      <c r="M133" s="160"/>
    </row>
    <row r="134" ht="409.5">
      <c r="M134" s="160"/>
    </row>
    <row r="135" ht="409.5">
      <c r="M135" s="160"/>
    </row>
    <row r="136" ht="409.5">
      <c r="M136" s="160"/>
    </row>
    <row r="137" ht="409.5">
      <c r="M137" s="160"/>
    </row>
    <row r="138" ht="409.5">
      <c r="M138" s="160"/>
    </row>
    <row r="139" ht="409.5">
      <c r="M139" s="160"/>
    </row>
    <row r="140" ht="409.5">
      <c r="M140" s="160"/>
    </row>
    <row r="141" ht="409.5">
      <c r="M141" s="160"/>
    </row>
    <row r="142" ht="409.5">
      <c r="M142" s="160"/>
    </row>
    <row r="143" ht="409.5">
      <c r="M143" s="160"/>
    </row>
    <row r="144" ht="409.5">
      <c r="M144" s="160"/>
    </row>
    <row r="145" ht="409.5">
      <c r="M145" s="160"/>
    </row>
    <row r="146" ht="409.5">
      <c r="M146" s="160"/>
    </row>
    <row r="147" ht="409.5">
      <c r="M147" s="160"/>
    </row>
    <row r="148" ht="409.5">
      <c r="M148" s="160"/>
    </row>
    <row r="149" ht="409.5">
      <c r="M149" s="160"/>
    </row>
    <row r="150" ht="409.5">
      <c r="M150" s="160"/>
    </row>
    <row r="151" ht="409.5">
      <c r="M151" s="160"/>
    </row>
    <row r="152" ht="409.5">
      <c r="M152" s="160"/>
    </row>
    <row r="153" ht="409.5">
      <c r="M153" s="160"/>
    </row>
    <row r="154" ht="409.5">
      <c r="M154" s="160"/>
    </row>
    <row r="155" ht="409.5">
      <c r="M155" s="160"/>
    </row>
    <row r="156" ht="409.5">
      <c r="M156" s="160"/>
    </row>
    <row r="157" ht="409.5">
      <c r="M157" s="160"/>
    </row>
    <row r="158" ht="409.5">
      <c r="M158" s="160"/>
    </row>
    <row r="159" ht="409.5">
      <c r="M159" s="160"/>
    </row>
    <row r="160" ht="409.5">
      <c r="M160" s="160"/>
    </row>
    <row r="161" ht="409.5">
      <c r="M161" s="160"/>
    </row>
    <row r="162" ht="409.5">
      <c r="M162" s="160"/>
    </row>
    <row r="163" ht="409.5">
      <c r="M163" s="160"/>
    </row>
    <row r="164" ht="409.5">
      <c r="M164" s="160"/>
    </row>
    <row r="165" ht="409.5">
      <c r="M165" s="160"/>
    </row>
    <row r="166" ht="409.5">
      <c r="M166" s="160"/>
    </row>
    <row r="167" ht="409.5">
      <c r="M167" s="160"/>
    </row>
    <row r="168" ht="409.5">
      <c r="M168" s="160"/>
    </row>
    <row r="169" ht="409.5">
      <c r="M169" s="160"/>
    </row>
    <row r="170" ht="409.5">
      <c r="M170" s="160"/>
    </row>
    <row r="171" ht="409.5">
      <c r="M171" s="160"/>
    </row>
    <row r="172" ht="409.5">
      <c r="M172" s="160"/>
    </row>
    <row r="173" ht="409.5">
      <c r="M173" s="160"/>
    </row>
    <row r="174" ht="409.5">
      <c r="M174" s="160"/>
    </row>
    <row r="175" ht="409.5">
      <c r="M175" s="160"/>
    </row>
    <row r="176" ht="409.5">
      <c r="M176" s="160"/>
    </row>
    <row r="177" ht="409.5">
      <c r="M177" s="160"/>
    </row>
    <row r="178" ht="409.5">
      <c r="M178" s="160"/>
    </row>
    <row r="179" ht="409.5">
      <c r="M179" s="160"/>
    </row>
    <row r="180" ht="409.5">
      <c r="M180" s="160"/>
    </row>
    <row r="181" ht="409.5">
      <c r="M181" s="160"/>
    </row>
    <row r="182" ht="409.5">
      <c r="M182" s="160"/>
    </row>
    <row r="183" ht="409.5">
      <c r="M183" s="160"/>
    </row>
    <row r="184" ht="409.5">
      <c r="M184" s="160"/>
    </row>
    <row r="185" ht="409.5">
      <c r="M185" s="160"/>
    </row>
    <row r="186" ht="409.5">
      <c r="M186" s="160"/>
    </row>
    <row r="187" ht="409.5">
      <c r="M187" s="160"/>
    </row>
    <row r="188" ht="409.5">
      <c r="M188" s="160"/>
    </row>
    <row r="189" ht="409.5">
      <c r="M189" s="160"/>
    </row>
    <row r="190" ht="409.5">
      <c r="M190" s="160"/>
    </row>
    <row r="191" ht="409.5">
      <c r="M191" s="160"/>
    </row>
    <row r="192" ht="409.5">
      <c r="M192" s="160"/>
    </row>
    <row r="193" ht="409.5">
      <c r="M193" s="160"/>
    </row>
    <row r="194" ht="409.5">
      <c r="M194" s="160"/>
    </row>
    <row r="195" ht="409.5">
      <c r="M195" s="160"/>
    </row>
    <row r="196" ht="409.5">
      <c r="M196" s="160"/>
    </row>
    <row r="197" ht="409.5">
      <c r="M197" s="160"/>
    </row>
    <row r="198" ht="409.5">
      <c r="M198" s="160"/>
    </row>
    <row r="199" ht="409.5">
      <c r="M199" s="160"/>
    </row>
    <row r="200" ht="409.5">
      <c r="M200" s="160"/>
    </row>
    <row r="201" ht="409.5">
      <c r="M201" s="160"/>
    </row>
    <row r="202" ht="409.5">
      <c r="M202" s="160"/>
    </row>
    <row r="203" ht="409.5">
      <c r="M203" s="160"/>
    </row>
    <row r="204" ht="409.5">
      <c r="M204" s="160"/>
    </row>
    <row r="205" ht="409.5">
      <c r="M205" s="160"/>
    </row>
    <row r="206" ht="409.5">
      <c r="M206" s="160"/>
    </row>
    <row r="207" ht="409.5">
      <c r="M207" s="160"/>
    </row>
    <row r="208" ht="409.5">
      <c r="M208" s="160"/>
    </row>
    <row r="209" ht="409.5">
      <c r="M209" s="160"/>
    </row>
    <row r="210" ht="409.5">
      <c r="M210" s="160"/>
    </row>
    <row r="211" ht="409.5">
      <c r="M211" s="160"/>
    </row>
    <row r="212" ht="409.5">
      <c r="M212" s="160"/>
    </row>
    <row r="213" ht="409.5">
      <c r="M213" s="160"/>
    </row>
    <row r="214" ht="409.5">
      <c r="M214" s="160"/>
    </row>
    <row r="215" ht="409.5">
      <c r="M215" s="160"/>
    </row>
    <row r="216" ht="409.5">
      <c r="M216" s="160"/>
    </row>
    <row r="217" ht="409.5">
      <c r="M217" s="160"/>
    </row>
    <row r="218" ht="409.5">
      <c r="M218" s="160"/>
    </row>
    <row r="219" ht="409.5">
      <c r="M219" s="160"/>
    </row>
    <row r="220" ht="409.5">
      <c r="M220" s="160"/>
    </row>
    <row r="221" ht="409.5">
      <c r="M221" s="160"/>
    </row>
    <row r="222" ht="409.5">
      <c r="M222" s="160"/>
    </row>
    <row r="223" ht="409.5">
      <c r="M223" s="160"/>
    </row>
    <row r="224" ht="409.5">
      <c r="M224" s="160"/>
    </row>
    <row r="225" ht="409.5">
      <c r="M225" s="160"/>
    </row>
    <row r="226" ht="409.5">
      <c r="M226" s="160"/>
    </row>
    <row r="227" ht="409.5">
      <c r="M227" s="160"/>
    </row>
    <row r="228" ht="409.5">
      <c r="M228" s="160"/>
    </row>
    <row r="229" ht="409.5">
      <c r="M229" s="160"/>
    </row>
    <row r="230" ht="409.5">
      <c r="M230" s="160"/>
    </row>
    <row r="231" ht="409.5">
      <c r="M231" s="160"/>
    </row>
    <row r="232" ht="409.5">
      <c r="M232" s="160"/>
    </row>
    <row r="233" ht="409.5">
      <c r="M233" s="160"/>
    </row>
    <row r="234" ht="409.5">
      <c r="M234" s="160"/>
    </row>
    <row r="235" ht="409.5">
      <c r="M235" s="160"/>
    </row>
    <row r="236" ht="409.5">
      <c r="M236" s="160"/>
    </row>
    <row r="237" ht="409.5">
      <c r="M237" s="160"/>
    </row>
    <row r="238" ht="409.5">
      <c r="M238" s="160"/>
    </row>
    <row r="239" ht="409.5">
      <c r="M239" s="160"/>
    </row>
    <row r="240" ht="409.5">
      <c r="M240" s="160"/>
    </row>
    <row r="241" ht="409.5">
      <c r="M241" s="160"/>
    </row>
    <row r="242" ht="409.5">
      <c r="M242" s="160"/>
    </row>
    <row r="243" ht="409.5">
      <c r="M243" s="160"/>
    </row>
    <row r="244" ht="409.5">
      <c r="M244" s="160"/>
    </row>
    <row r="245" ht="409.5">
      <c r="M245" s="160"/>
    </row>
    <row r="246" ht="409.5">
      <c r="M246" s="160"/>
    </row>
    <row r="247" ht="409.5">
      <c r="M247" s="160"/>
    </row>
    <row r="248" ht="409.5">
      <c r="M248" s="160"/>
    </row>
    <row r="249" ht="409.5">
      <c r="M249" s="160"/>
    </row>
    <row r="250" ht="409.5">
      <c r="M250" s="160"/>
    </row>
    <row r="251" ht="409.5">
      <c r="M251" s="160"/>
    </row>
    <row r="252" ht="409.5">
      <c r="M252" s="160"/>
    </row>
    <row r="253" ht="409.5">
      <c r="M253" s="160"/>
    </row>
    <row r="254" ht="409.5">
      <c r="M254" s="160"/>
    </row>
    <row r="255" ht="409.5">
      <c r="M255" s="160"/>
    </row>
    <row r="256" ht="409.5">
      <c r="M256" s="160"/>
    </row>
    <row r="257" ht="409.5">
      <c r="M257" s="160"/>
    </row>
    <row r="258" ht="409.5">
      <c r="M258" s="160"/>
    </row>
    <row r="259" ht="409.5">
      <c r="M259" s="160"/>
    </row>
    <row r="260" ht="409.5">
      <c r="M260" s="160"/>
    </row>
    <row r="261" ht="409.5">
      <c r="M261" s="160"/>
    </row>
    <row r="262" ht="409.5">
      <c r="M262" s="160"/>
    </row>
    <row r="263" ht="409.5">
      <c r="M263" s="160"/>
    </row>
    <row r="264" ht="409.5">
      <c r="M264" s="160"/>
    </row>
    <row r="265" ht="409.5">
      <c r="M265" s="160"/>
    </row>
    <row r="266" ht="409.5">
      <c r="M266" s="160"/>
    </row>
    <row r="267" ht="409.5">
      <c r="M267" s="160"/>
    </row>
    <row r="268" ht="409.5">
      <c r="M268" s="160"/>
    </row>
    <row r="269" ht="409.5">
      <c r="M269" s="160"/>
    </row>
    <row r="270" ht="409.5">
      <c r="M270" s="160"/>
    </row>
    <row r="271" ht="409.5">
      <c r="M271" s="160"/>
    </row>
    <row r="272" ht="409.5">
      <c r="M272" s="160"/>
    </row>
    <row r="273" ht="409.5">
      <c r="M273" s="160"/>
    </row>
    <row r="274" ht="409.5">
      <c r="M274" s="160"/>
    </row>
    <row r="275" ht="409.5">
      <c r="M275" s="160"/>
    </row>
    <row r="276" ht="409.5">
      <c r="M276" s="160"/>
    </row>
    <row r="277" ht="409.5">
      <c r="M277" s="160"/>
    </row>
    <row r="278" ht="409.5">
      <c r="M278" s="160"/>
    </row>
    <row r="279" ht="409.5">
      <c r="M279" s="160"/>
    </row>
    <row r="280" ht="409.5">
      <c r="M280" s="160"/>
    </row>
    <row r="281" ht="409.5">
      <c r="M281" s="160"/>
    </row>
    <row r="282" ht="409.5">
      <c r="M282" s="160"/>
    </row>
    <row r="283" ht="409.5">
      <c r="M283" s="160"/>
    </row>
    <row r="284" ht="409.5">
      <c r="M284" s="160"/>
    </row>
    <row r="285" ht="409.5">
      <c r="M285" s="160"/>
    </row>
    <row r="286" ht="409.5">
      <c r="M286" s="160"/>
    </row>
    <row r="287" ht="409.5">
      <c r="M287" s="160"/>
    </row>
    <row r="288" ht="409.5">
      <c r="M288" s="160"/>
    </row>
    <row r="289" ht="409.5">
      <c r="M289" s="160"/>
    </row>
    <row r="290" ht="409.5">
      <c r="M290" s="160"/>
    </row>
    <row r="291" ht="409.5">
      <c r="M291" s="160"/>
    </row>
    <row r="292" ht="409.5">
      <c r="M292" s="160"/>
    </row>
    <row r="293" ht="409.5">
      <c r="M293" s="160"/>
    </row>
    <row r="294" ht="409.5">
      <c r="M294" s="160"/>
    </row>
    <row r="295" ht="409.5">
      <c r="M295" s="160"/>
    </row>
    <row r="296" ht="409.5">
      <c r="M296" s="160"/>
    </row>
    <row r="297" ht="409.5">
      <c r="M297" s="160"/>
    </row>
    <row r="298" ht="409.5">
      <c r="M298" s="160"/>
    </row>
    <row r="299" ht="409.5">
      <c r="M299" s="160"/>
    </row>
    <row r="300" ht="409.5">
      <c r="M300" s="160"/>
    </row>
    <row r="301" ht="409.5">
      <c r="M301" s="160"/>
    </row>
    <row r="302" ht="409.5">
      <c r="M302" s="160"/>
    </row>
    <row r="303" ht="409.5">
      <c r="M303" s="160"/>
    </row>
    <row r="304" ht="409.5">
      <c r="M304" s="160"/>
    </row>
    <row r="305" ht="409.5">
      <c r="M305" s="160"/>
    </row>
    <row r="306" ht="409.5">
      <c r="M306" s="160"/>
    </row>
    <row r="307" ht="409.5">
      <c r="M307" s="160"/>
    </row>
    <row r="308" ht="409.5">
      <c r="M308" s="160"/>
    </row>
    <row r="309" ht="409.5">
      <c r="M309" s="160"/>
    </row>
    <row r="310" ht="409.5">
      <c r="M310" s="160"/>
    </row>
    <row r="311" ht="409.5">
      <c r="M311" s="160"/>
    </row>
    <row r="312" ht="409.5">
      <c r="M312" s="160"/>
    </row>
    <row r="313" ht="409.5">
      <c r="M313" s="160"/>
    </row>
    <row r="314" ht="409.5">
      <c r="M314" s="160"/>
    </row>
    <row r="315" ht="409.5">
      <c r="M315" s="160"/>
    </row>
    <row r="316" ht="409.5">
      <c r="M316" s="160"/>
    </row>
    <row r="317" ht="409.5">
      <c r="M317" s="160"/>
    </row>
    <row r="318" ht="409.5">
      <c r="M318" s="160"/>
    </row>
    <row r="319" ht="409.5">
      <c r="M319" s="160"/>
    </row>
    <row r="320" ht="409.5">
      <c r="M320" s="160"/>
    </row>
    <row r="321" ht="409.5">
      <c r="M321" s="160"/>
    </row>
    <row r="322" ht="409.5">
      <c r="M322" s="160"/>
    </row>
    <row r="323" ht="409.5">
      <c r="M323" s="160"/>
    </row>
    <row r="324" ht="409.5">
      <c r="M324" s="160"/>
    </row>
    <row r="325" ht="409.5">
      <c r="M325" s="160"/>
    </row>
    <row r="326" ht="409.5">
      <c r="M326" s="160"/>
    </row>
    <row r="327" ht="409.5">
      <c r="M327" s="160"/>
    </row>
    <row r="328" ht="409.5">
      <c r="M328" s="160"/>
    </row>
    <row r="329" ht="409.5">
      <c r="M329" s="160"/>
    </row>
    <row r="330" ht="409.5">
      <c r="M330" s="160"/>
    </row>
    <row r="331" ht="409.5">
      <c r="M331" s="160"/>
    </row>
    <row r="332" ht="409.5">
      <c r="M332" s="160"/>
    </row>
    <row r="333" ht="409.5">
      <c r="M333" s="160"/>
    </row>
    <row r="334" ht="409.5">
      <c r="M334" s="160"/>
    </row>
    <row r="335" ht="409.5">
      <c r="M335" s="160"/>
    </row>
    <row r="336" ht="409.5">
      <c r="M336" s="160"/>
    </row>
    <row r="337" ht="409.5">
      <c r="M337" s="160"/>
    </row>
    <row r="338" ht="409.5">
      <c r="M338" s="160"/>
    </row>
    <row r="339" ht="409.5">
      <c r="M339" s="160"/>
    </row>
    <row r="340" ht="409.5">
      <c r="M340" s="160"/>
    </row>
    <row r="341" ht="409.5">
      <c r="M341" s="160"/>
    </row>
    <row r="342" ht="409.5">
      <c r="M342" s="160"/>
    </row>
    <row r="343" ht="409.5">
      <c r="M343" s="160"/>
    </row>
    <row r="344" ht="409.5">
      <c r="M344" s="160"/>
    </row>
    <row r="345" ht="409.5">
      <c r="M345" s="160"/>
    </row>
    <row r="346" ht="409.5">
      <c r="M346" s="160"/>
    </row>
    <row r="347" ht="409.5">
      <c r="M347" s="160"/>
    </row>
    <row r="348" ht="409.5">
      <c r="M348" s="160"/>
    </row>
    <row r="349" ht="409.5">
      <c r="M349" s="160"/>
    </row>
    <row r="350" ht="409.5">
      <c r="M350" s="160"/>
    </row>
    <row r="351" ht="409.5">
      <c r="M351" s="160"/>
    </row>
    <row r="352" ht="409.5">
      <c r="M352" s="160"/>
    </row>
    <row r="353" ht="409.5">
      <c r="M353" s="160"/>
    </row>
    <row r="354" ht="409.5">
      <c r="M354" s="160"/>
    </row>
    <row r="355" ht="409.5">
      <c r="M355" s="160"/>
    </row>
    <row r="356" ht="409.5">
      <c r="M356" s="160"/>
    </row>
    <row r="357" ht="409.5">
      <c r="M357" s="160"/>
    </row>
    <row r="358" ht="409.5">
      <c r="M358" s="160"/>
    </row>
    <row r="359" ht="409.5">
      <c r="M359" s="160"/>
    </row>
    <row r="360" ht="409.5">
      <c r="M360" s="160"/>
    </row>
    <row r="361" ht="409.5">
      <c r="M361" s="160"/>
    </row>
    <row r="362" ht="409.5">
      <c r="M362" s="160"/>
    </row>
    <row r="363" ht="409.5">
      <c r="M363" s="160"/>
    </row>
    <row r="364" ht="409.5">
      <c r="M364" s="160"/>
    </row>
    <row r="365" ht="409.5">
      <c r="M365" s="160"/>
    </row>
    <row r="366" ht="409.5">
      <c r="M366" s="160"/>
    </row>
    <row r="367" ht="409.5">
      <c r="M367" s="160"/>
    </row>
    <row r="368" ht="409.5">
      <c r="M368" s="160"/>
    </row>
    <row r="369" ht="409.5">
      <c r="M369" s="160"/>
    </row>
    <row r="370" ht="409.5">
      <c r="M370" s="160"/>
    </row>
    <row r="371" ht="409.5">
      <c r="M371" s="160"/>
    </row>
    <row r="372" ht="409.5">
      <c r="M372" s="160"/>
    </row>
    <row r="373" ht="409.5">
      <c r="M373" s="160"/>
    </row>
    <row r="374" ht="409.5">
      <c r="M374" s="160"/>
    </row>
    <row r="375" ht="409.5">
      <c r="M375" s="160"/>
    </row>
    <row r="376" ht="409.5">
      <c r="M376" s="160"/>
    </row>
    <row r="377" ht="409.5">
      <c r="M377" s="160"/>
    </row>
    <row r="378" ht="409.5">
      <c r="M378" s="160"/>
    </row>
    <row r="379" ht="409.5">
      <c r="M379" s="160"/>
    </row>
    <row r="380" ht="409.5">
      <c r="M380" s="160"/>
    </row>
    <row r="381" ht="409.5">
      <c r="M381" s="160"/>
    </row>
    <row r="382" ht="409.5">
      <c r="M382" s="160"/>
    </row>
    <row r="383" ht="409.5">
      <c r="M383" s="160"/>
    </row>
    <row r="384" ht="409.5">
      <c r="M384" s="160"/>
    </row>
    <row r="385" ht="409.5">
      <c r="M385" s="160"/>
    </row>
    <row r="386" ht="409.5">
      <c r="M386" s="160"/>
    </row>
    <row r="387" ht="409.5">
      <c r="M387" s="160"/>
    </row>
    <row r="388" ht="409.5">
      <c r="M388" s="160"/>
    </row>
    <row r="389" ht="409.5">
      <c r="M389" s="160"/>
    </row>
    <row r="390" ht="409.5">
      <c r="M390" s="160"/>
    </row>
    <row r="391" ht="409.5">
      <c r="M391" s="160"/>
    </row>
    <row r="392" ht="409.5">
      <c r="M392" s="160"/>
    </row>
    <row r="393" ht="409.5">
      <c r="M393" s="160"/>
    </row>
    <row r="394" ht="409.5">
      <c r="M394" s="160"/>
    </row>
    <row r="395" ht="409.5">
      <c r="M395" s="160"/>
    </row>
    <row r="396" ht="409.5">
      <c r="M396" s="160"/>
    </row>
    <row r="397" ht="409.5">
      <c r="M397" s="160"/>
    </row>
    <row r="398" ht="409.5">
      <c r="M398" s="160"/>
    </row>
    <row r="399" ht="409.5">
      <c r="M399" s="160"/>
    </row>
    <row r="400" ht="409.5">
      <c r="M400" s="160"/>
    </row>
    <row r="401" ht="409.5">
      <c r="M401" s="160"/>
    </row>
    <row r="402" ht="409.5">
      <c r="M402" s="160"/>
    </row>
    <row r="403" ht="409.5">
      <c r="M403" s="160"/>
    </row>
    <row r="404" ht="409.5">
      <c r="M404" s="160"/>
    </row>
    <row r="405" ht="409.5">
      <c r="M405" s="160"/>
    </row>
    <row r="406" ht="409.5">
      <c r="M406" s="160"/>
    </row>
    <row r="407" ht="409.5">
      <c r="M407" s="160"/>
    </row>
    <row r="408" ht="409.5">
      <c r="M408" s="160"/>
    </row>
    <row r="409" ht="409.5">
      <c r="M409" s="160"/>
    </row>
    <row r="410" ht="409.5">
      <c r="M410" s="160"/>
    </row>
    <row r="411" ht="409.5">
      <c r="M411" s="160"/>
    </row>
    <row r="412" ht="409.5">
      <c r="M412" s="160"/>
    </row>
    <row r="413" ht="409.5">
      <c r="M413" s="160"/>
    </row>
    <row r="414" ht="409.5">
      <c r="M414" s="160"/>
    </row>
    <row r="415" ht="409.5">
      <c r="M415" s="160"/>
    </row>
    <row r="416" ht="409.5">
      <c r="M416" s="160"/>
    </row>
    <row r="417" ht="409.5">
      <c r="M417" s="160"/>
    </row>
    <row r="418" ht="409.5">
      <c r="M418" s="160"/>
    </row>
    <row r="419" ht="409.5">
      <c r="M419" s="160"/>
    </row>
    <row r="420" ht="409.5">
      <c r="M420" s="160"/>
    </row>
    <row r="421" ht="409.5">
      <c r="M421" s="160"/>
    </row>
    <row r="422" ht="409.5">
      <c r="M422" s="160"/>
    </row>
    <row r="423" ht="409.5">
      <c r="M423" s="160"/>
    </row>
    <row r="424" ht="409.5">
      <c r="M424" s="160"/>
    </row>
    <row r="425" ht="409.5">
      <c r="M425" s="160"/>
    </row>
    <row r="426" ht="409.5">
      <c r="M426" s="160"/>
    </row>
    <row r="427" ht="409.5">
      <c r="M427" s="160"/>
    </row>
    <row r="428" ht="409.5">
      <c r="M428" s="160"/>
    </row>
    <row r="429" ht="409.5">
      <c r="M429" s="160"/>
    </row>
    <row r="430" ht="409.5">
      <c r="M430" s="160"/>
    </row>
    <row r="431" ht="409.5">
      <c r="M431" s="160"/>
    </row>
    <row r="432" ht="409.5">
      <c r="M432" s="160"/>
    </row>
    <row r="433" ht="409.5">
      <c r="M433" s="160"/>
    </row>
    <row r="434" ht="409.5">
      <c r="M434" s="160"/>
    </row>
    <row r="435" ht="409.5">
      <c r="M435" s="160"/>
    </row>
    <row r="436" ht="409.5">
      <c r="M436" s="160"/>
    </row>
    <row r="437" ht="409.5">
      <c r="M437" s="160"/>
    </row>
    <row r="438" ht="409.5">
      <c r="M438" s="160"/>
    </row>
    <row r="439" ht="409.5">
      <c r="M439" s="160"/>
    </row>
    <row r="440" ht="409.5">
      <c r="M440" s="160"/>
    </row>
    <row r="441" ht="409.5">
      <c r="M441" s="160"/>
    </row>
    <row r="442" ht="409.5">
      <c r="M442" s="160"/>
    </row>
    <row r="443" ht="409.5">
      <c r="M443" s="160"/>
    </row>
    <row r="444" ht="409.5">
      <c r="M444" s="160"/>
    </row>
    <row r="445" ht="409.5">
      <c r="M445" s="160"/>
    </row>
    <row r="446" ht="409.5">
      <c r="M446" s="160"/>
    </row>
    <row r="447" ht="409.5">
      <c r="M447" s="160"/>
    </row>
    <row r="448" ht="409.5">
      <c r="M448" s="160"/>
    </row>
    <row r="449" ht="409.5">
      <c r="M449" s="160"/>
    </row>
    <row r="450" ht="409.5">
      <c r="M450" s="160"/>
    </row>
    <row r="451" ht="409.5">
      <c r="M451" s="160"/>
    </row>
    <row r="452" ht="409.5">
      <c r="M452" s="160"/>
    </row>
    <row r="453" ht="409.5">
      <c r="M453" s="160"/>
    </row>
    <row r="454" ht="409.5">
      <c r="M454" s="160"/>
    </row>
    <row r="455" ht="409.5">
      <c r="M455" s="160"/>
    </row>
    <row r="456" ht="409.5">
      <c r="M456" s="160"/>
    </row>
    <row r="457" ht="409.5">
      <c r="M457" s="160"/>
    </row>
    <row r="458" ht="409.5">
      <c r="M458" s="160"/>
    </row>
    <row r="459" ht="409.5">
      <c r="M459" s="160"/>
    </row>
    <row r="460" ht="409.5">
      <c r="M460" s="160"/>
    </row>
    <row r="461" ht="409.5">
      <c r="M461" s="160"/>
    </row>
    <row r="462" ht="409.5">
      <c r="M462" s="160"/>
    </row>
    <row r="463" ht="409.5">
      <c r="M463" s="160"/>
    </row>
    <row r="464" ht="409.5">
      <c r="M464" s="160"/>
    </row>
    <row r="465" ht="409.5">
      <c r="M465" s="160"/>
    </row>
    <row r="466" ht="409.5">
      <c r="M466" s="160"/>
    </row>
    <row r="467" ht="409.5">
      <c r="M467" s="160"/>
    </row>
    <row r="468" ht="409.5">
      <c r="M468" s="160"/>
    </row>
    <row r="469" ht="409.5">
      <c r="M469" s="160"/>
    </row>
    <row r="470" ht="409.5">
      <c r="M470" s="160"/>
    </row>
    <row r="471" ht="409.5">
      <c r="M471" s="160"/>
    </row>
    <row r="472" ht="409.5">
      <c r="M472" s="160"/>
    </row>
    <row r="473" ht="409.5">
      <c r="M473" s="160"/>
    </row>
    <row r="474" ht="409.5">
      <c r="M474" s="160"/>
    </row>
    <row r="475" ht="409.5">
      <c r="M475" s="160"/>
    </row>
    <row r="476" ht="409.5">
      <c r="M476" s="160"/>
    </row>
    <row r="477" ht="409.5">
      <c r="M477" s="160"/>
    </row>
    <row r="478" ht="409.5">
      <c r="M478" s="160"/>
    </row>
    <row r="479" ht="409.5">
      <c r="M479" s="160"/>
    </row>
    <row r="480" ht="409.5">
      <c r="M480" s="160"/>
    </row>
    <row r="481" ht="409.5">
      <c r="M481" s="160"/>
    </row>
    <row r="482" ht="409.5">
      <c r="M482" s="160"/>
    </row>
    <row r="483" ht="409.5">
      <c r="M483" s="160"/>
    </row>
    <row r="484" ht="409.5">
      <c r="M484" s="160"/>
    </row>
    <row r="485" ht="409.5">
      <c r="M485" s="160"/>
    </row>
    <row r="486" ht="409.5">
      <c r="M486" s="160"/>
    </row>
    <row r="487" ht="409.5">
      <c r="M487" s="160"/>
    </row>
    <row r="488" ht="409.5">
      <c r="M488" s="160"/>
    </row>
    <row r="489" ht="409.5">
      <c r="M489" s="160"/>
    </row>
    <row r="490" ht="409.5">
      <c r="M490" s="160"/>
    </row>
    <row r="491" ht="409.5">
      <c r="M491" s="160"/>
    </row>
    <row r="492" ht="409.5">
      <c r="M492" s="160"/>
    </row>
    <row r="493" ht="409.5">
      <c r="M493" s="160"/>
    </row>
    <row r="494" ht="409.5">
      <c r="M494" s="160"/>
    </row>
    <row r="495" ht="409.5">
      <c r="M495" s="160"/>
    </row>
    <row r="496" ht="409.5">
      <c r="M496" s="160"/>
    </row>
    <row r="497" ht="409.5">
      <c r="M497" s="160"/>
    </row>
    <row r="498" ht="409.5">
      <c r="M498" s="160"/>
    </row>
    <row r="499" ht="409.5">
      <c r="M499" s="160"/>
    </row>
    <row r="500" ht="409.5">
      <c r="M500" s="160"/>
    </row>
    <row r="501" ht="409.5">
      <c r="M501" s="160"/>
    </row>
    <row r="502" ht="409.5">
      <c r="M502" s="160"/>
    </row>
    <row r="503" ht="409.5">
      <c r="M503" s="160"/>
    </row>
    <row r="504" ht="409.5">
      <c r="M504" s="160"/>
    </row>
    <row r="505" ht="409.5">
      <c r="M505" s="160"/>
    </row>
    <row r="506" ht="409.5">
      <c r="M506" s="160"/>
    </row>
    <row r="507" ht="409.5">
      <c r="M507" s="160"/>
    </row>
    <row r="508" ht="409.5">
      <c r="M508" s="160"/>
    </row>
    <row r="509" ht="409.5">
      <c r="M509" s="160"/>
    </row>
    <row r="510" ht="409.5">
      <c r="M510" s="160"/>
    </row>
    <row r="511" ht="409.5">
      <c r="M511" s="160"/>
    </row>
    <row r="512" ht="409.5">
      <c r="M512" s="160"/>
    </row>
    <row r="513" ht="409.5">
      <c r="M513" s="160"/>
    </row>
    <row r="514" ht="409.5">
      <c r="M514" s="160"/>
    </row>
    <row r="515" ht="409.5">
      <c r="M515" s="160"/>
    </row>
    <row r="516" ht="409.5">
      <c r="M516" s="160"/>
    </row>
    <row r="517" ht="409.5">
      <c r="M517" s="160"/>
    </row>
    <row r="518" ht="409.5">
      <c r="M518" s="160"/>
    </row>
    <row r="519" ht="409.5">
      <c r="M519" s="160"/>
    </row>
    <row r="520" ht="409.5">
      <c r="M520" s="160"/>
    </row>
    <row r="521" ht="409.5">
      <c r="M521" s="160"/>
    </row>
    <row r="522" ht="409.5">
      <c r="M522" s="160"/>
    </row>
    <row r="523" ht="409.5">
      <c r="M523" s="160"/>
    </row>
    <row r="524" ht="409.5">
      <c r="M524" s="160"/>
    </row>
    <row r="525" ht="409.5">
      <c r="M525" s="160"/>
    </row>
    <row r="526" ht="409.5">
      <c r="M526" s="160"/>
    </row>
    <row r="527" ht="409.5">
      <c r="M527" s="160"/>
    </row>
    <row r="528" ht="409.5">
      <c r="M528" s="160"/>
    </row>
    <row r="529" ht="409.5">
      <c r="M529" s="160"/>
    </row>
    <row r="530" ht="409.5">
      <c r="M530" s="160"/>
    </row>
    <row r="531" ht="409.5">
      <c r="M531" s="160"/>
    </row>
    <row r="532" ht="409.5">
      <c r="M532" s="160"/>
    </row>
    <row r="533" ht="409.5">
      <c r="M533" s="160"/>
    </row>
    <row r="534" ht="409.5">
      <c r="M534" s="160"/>
    </row>
    <row r="535" ht="409.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E15" sqref="E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/>
      <c r="E13" s="318">
        <v>1382</v>
      </c>
      <c r="F13" s="318"/>
      <c r="G13" s="319">
        <f t="shared" si="2"/>
        <v>1382</v>
      </c>
      <c r="H13" s="318"/>
      <c r="I13" s="318"/>
      <c r="J13" s="319">
        <f t="shared" si="3"/>
        <v>1382</v>
      </c>
      <c r="K13" s="318"/>
      <c r="L13" s="318">
        <v>2</v>
      </c>
      <c r="M13" s="318"/>
      <c r="N13" s="319">
        <f t="shared" si="4"/>
        <v>2</v>
      </c>
      <c r="O13" s="318"/>
      <c r="P13" s="318"/>
      <c r="Q13" s="319">
        <f t="shared" si="0"/>
        <v>2</v>
      </c>
      <c r="R13" s="330">
        <f t="shared" si="1"/>
        <v>1380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0</v>
      </c>
      <c r="E19" s="320">
        <f>SUM(E11:E18)</f>
        <v>1382</v>
      </c>
      <c r="F19" s="320">
        <f>SUM(F11:F18)</f>
        <v>0</v>
      </c>
      <c r="G19" s="319">
        <f t="shared" si="2"/>
        <v>1382</v>
      </c>
      <c r="H19" s="320">
        <f>SUM(H11:H18)</f>
        <v>0</v>
      </c>
      <c r="I19" s="320">
        <f>SUM(I11:I18)</f>
        <v>0</v>
      </c>
      <c r="J19" s="319">
        <f t="shared" si="3"/>
        <v>1382</v>
      </c>
      <c r="K19" s="320">
        <f>SUM(K11:K18)</f>
        <v>0</v>
      </c>
      <c r="L19" s="320">
        <f>SUM(L11:L18)</f>
        <v>2</v>
      </c>
      <c r="M19" s="320">
        <f>SUM(M11:M18)</f>
        <v>0</v>
      </c>
      <c r="N19" s="319">
        <f t="shared" si="4"/>
        <v>2</v>
      </c>
      <c r="O19" s="320">
        <f>SUM(O11:O18)</f>
        <v>0</v>
      </c>
      <c r="P19" s="320">
        <f>SUM(P11:P18)</f>
        <v>0</v>
      </c>
      <c r="Q19" s="319">
        <f t="shared" si="0"/>
        <v>2</v>
      </c>
      <c r="R19" s="330">
        <f t="shared" si="1"/>
        <v>1380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>
        <v>69296</v>
      </c>
      <c r="F20" s="318">
        <v>2465</v>
      </c>
      <c r="G20" s="319">
        <f t="shared" si="2"/>
        <v>66831</v>
      </c>
      <c r="H20" s="318">
        <v>1480</v>
      </c>
      <c r="I20" s="318"/>
      <c r="J20" s="319">
        <f t="shared" si="3"/>
        <v>68311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68311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6">
        <f t="shared" si="2"/>
        <v>0</v>
      </c>
      <c r="H40" s="320">
        <f t="shared" si="10"/>
        <v>0</v>
      </c>
      <c r="I40" s="320">
        <f t="shared" si="10"/>
        <v>0</v>
      </c>
      <c r="J40" s="666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6">
        <f t="shared" si="4"/>
        <v>0</v>
      </c>
      <c r="O40" s="320">
        <f t="shared" si="10"/>
        <v>0</v>
      </c>
      <c r="P40" s="320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>
        <v>728</v>
      </c>
      <c r="F41" s="318"/>
      <c r="G41" s="319">
        <f t="shared" si="2"/>
        <v>728</v>
      </c>
      <c r="H41" s="318"/>
      <c r="I41" s="318">
        <v>287</v>
      </c>
      <c r="J41" s="319">
        <f t="shared" si="3"/>
        <v>441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441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0</v>
      </c>
      <c r="E42" s="339">
        <f>E19+E20+E21+E27+E40+E41</f>
        <v>71406</v>
      </c>
      <c r="F42" s="339">
        <f aca="true" t="shared" si="11" ref="F42:R42">F19+F20+F21+F27+F40+F41</f>
        <v>2465</v>
      </c>
      <c r="G42" s="339">
        <f t="shared" si="11"/>
        <v>68941</v>
      </c>
      <c r="H42" s="339">
        <f t="shared" si="11"/>
        <v>1480</v>
      </c>
      <c r="I42" s="339">
        <f t="shared" si="11"/>
        <v>287</v>
      </c>
      <c r="J42" s="339">
        <f t="shared" si="11"/>
        <v>70134</v>
      </c>
      <c r="K42" s="339">
        <f t="shared" si="11"/>
        <v>0</v>
      </c>
      <c r="L42" s="339">
        <f t="shared" si="11"/>
        <v>2</v>
      </c>
      <c r="M42" s="339">
        <f t="shared" si="11"/>
        <v>0</v>
      </c>
      <c r="N42" s="339">
        <f t="shared" si="11"/>
        <v>2</v>
      </c>
      <c r="O42" s="339">
        <f t="shared" si="11"/>
        <v>0</v>
      </c>
      <c r="P42" s="339">
        <f t="shared" si="11"/>
        <v>0</v>
      </c>
      <c r="Q42" s="339">
        <f t="shared" si="11"/>
        <v>2</v>
      </c>
      <c r="R42" s="340">
        <f t="shared" si="11"/>
        <v>70132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44256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1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1"/>
      <c r="C51" s="668" t="s">
        <v>952</v>
      </c>
      <c r="D51" s="668"/>
      <c r="E51" s="668"/>
      <c r="F51" s="668"/>
      <c r="G51" s="542"/>
      <c r="H51" s="44"/>
      <c r="I51" s="41"/>
    </row>
    <row r="52" spans="2:9" ht="409.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409.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409.5">
      <c r="B54" s="661"/>
      <c r="C54" s="668"/>
      <c r="D54" s="668"/>
      <c r="E54" s="668"/>
      <c r="F54" s="668"/>
      <c r="G54" s="542"/>
      <c r="H54" s="44"/>
      <c r="I54" s="41"/>
    </row>
    <row r="55" spans="2:9" ht="409.5">
      <c r="B55" s="661"/>
      <c r="C55" s="668"/>
      <c r="D55" s="668"/>
      <c r="E55" s="668"/>
      <c r="F55" s="668"/>
      <c r="G55" s="542"/>
      <c r="H55" s="44"/>
      <c r="I55" s="41"/>
    </row>
    <row r="56" spans="2:9" ht="409.5">
      <c r="B56" s="661"/>
      <c r="C56" s="668"/>
      <c r="D56" s="668"/>
      <c r="E56" s="668"/>
      <c r="F56" s="668"/>
      <c r="G56" s="542"/>
      <c r="H56" s="44"/>
      <c r="I56" s="41"/>
    </row>
    <row r="57" spans="4:6" ht="409.5">
      <c r="D57" s="145"/>
      <c r="E57" s="145"/>
      <c r="F57" s="145"/>
    </row>
    <row r="58" spans="4:6" ht="409.5">
      <c r="D58" s="145"/>
      <c r="E58" s="145"/>
      <c r="F58" s="145"/>
    </row>
    <row r="59" spans="4:6" ht="409.5">
      <c r="D59" s="145"/>
      <c r="E59" s="145"/>
      <c r="F59" s="145"/>
    </row>
    <row r="60" spans="4:6" ht="409.5">
      <c r="D60" s="145"/>
      <c r="E60" s="145"/>
      <c r="F60" s="145"/>
    </row>
    <row r="61" spans="4:6" ht="409.5">
      <c r="D61" s="145"/>
      <c r="E61" s="145"/>
      <c r="F61" s="145"/>
    </row>
    <row r="62" spans="4:6" ht="409.5">
      <c r="D62" s="145"/>
      <c r="E62" s="145"/>
      <c r="F62" s="145"/>
    </row>
    <row r="63" spans="4:6" ht="409.5">
      <c r="D63" s="145"/>
      <c r="E63" s="145"/>
      <c r="F63" s="145"/>
    </row>
    <row r="64" spans="4:6" ht="409.5">
      <c r="D64" s="145"/>
      <c r="E64" s="145"/>
      <c r="F64" s="145"/>
    </row>
    <row r="65" spans="4:6" ht="409.5">
      <c r="D65" s="145"/>
      <c r="E65" s="145"/>
      <c r="F65" s="145"/>
    </row>
    <row r="66" spans="4:6" ht="409.5">
      <c r="D66" s="145"/>
      <c r="E66" s="145"/>
      <c r="F66" s="145"/>
    </row>
    <row r="67" spans="4:6" ht="409.5">
      <c r="D67" s="145"/>
      <c r="E67" s="145"/>
      <c r="F67" s="145"/>
    </row>
    <row r="68" spans="4:6" ht="409.5">
      <c r="D68" s="145"/>
      <c r="E68" s="145"/>
      <c r="F68" s="145"/>
    </row>
    <row r="69" spans="5:6" ht="409.5">
      <c r="E69" s="145"/>
      <c r="F69" s="145"/>
    </row>
    <row r="70" spans="5:6" ht="409.5">
      <c r="E70" s="145"/>
      <c r="F70" s="145"/>
    </row>
    <row r="71" spans="5:6" ht="409.5">
      <c r="E71" s="145"/>
      <c r="F71" s="145"/>
    </row>
    <row r="72" spans="5:6" ht="409.5">
      <c r="E72" s="145"/>
      <c r="F72" s="145"/>
    </row>
    <row r="73" spans="5:6" ht="409.5">
      <c r="E73" s="145"/>
      <c r="F73" s="145"/>
    </row>
    <row r="74" spans="5:6" ht="409.5">
      <c r="E74" s="145"/>
      <c r="F74" s="145"/>
    </row>
    <row r="75" spans="5:6" ht="409.5">
      <c r="E75" s="145"/>
      <c r="F75" s="145"/>
    </row>
    <row r="76" spans="5:6" ht="409.5">
      <c r="E76" s="145"/>
      <c r="F76" s="145"/>
    </row>
    <row r="77" spans="5:6" ht="409.5">
      <c r="E77" s="145"/>
      <c r="F77" s="145"/>
    </row>
    <row r="78" spans="5:6" ht="409.5">
      <c r="E78" s="145"/>
      <c r="F78" s="145"/>
    </row>
    <row r="79" spans="5:6" ht="409.5">
      <c r="E79" s="145"/>
      <c r="F79" s="145"/>
    </row>
    <row r="80" spans="5:6" ht="409.5">
      <c r="E80" s="145"/>
      <c r="F80" s="145"/>
    </row>
    <row r="81" spans="5:6" ht="409.5">
      <c r="E81" s="145"/>
      <c r="F81" s="145"/>
    </row>
    <row r="82" spans="5:6" ht="409.5">
      <c r="E82" s="145"/>
      <c r="F82" s="145"/>
    </row>
    <row r="83" spans="5:6" ht="409.5">
      <c r="E83" s="145"/>
      <c r="F83" s="145"/>
    </row>
    <row r="84" spans="5:6" ht="409.5">
      <c r="E84" s="145"/>
      <c r="F84" s="145"/>
    </row>
    <row r="85" spans="5:6" ht="409.5">
      <c r="E85" s="145"/>
      <c r="F85" s="145"/>
    </row>
    <row r="86" spans="5:6" ht="409.5">
      <c r="E86" s="145"/>
      <c r="F86" s="145"/>
    </row>
    <row r="87" spans="5:6" ht="409.5">
      <c r="E87" s="145"/>
      <c r="F87" s="145"/>
    </row>
    <row r="88" spans="5:6" ht="409.5">
      <c r="E88" s="145"/>
      <c r="F88" s="145"/>
    </row>
    <row r="89" spans="5:6" ht="409.5">
      <c r="E89" s="145"/>
      <c r="F89" s="145"/>
    </row>
    <row r="90" spans="5:6" ht="409.5">
      <c r="E90" s="145"/>
      <c r="F90" s="145"/>
    </row>
    <row r="91" spans="5:6" ht="409.5">
      <c r="E91" s="145"/>
      <c r="F91" s="145"/>
    </row>
    <row r="92" spans="5:6" ht="409.5">
      <c r="E92" s="145"/>
      <c r="F92" s="145"/>
    </row>
    <row r="93" spans="5:6" ht="409.5">
      <c r="E93" s="145"/>
      <c r="F93" s="145"/>
    </row>
    <row r="94" spans="5:6" ht="409.5">
      <c r="E94" s="145"/>
      <c r="F94" s="145"/>
    </row>
    <row r="95" spans="5:6" ht="409.5">
      <c r="E95" s="145"/>
      <c r="F95" s="145"/>
    </row>
    <row r="96" spans="5:6" ht="409.5">
      <c r="E96" s="145"/>
      <c r="F96" s="145"/>
    </row>
    <row r="97" spans="5:6" ht="409.5">
      <c r="E97" s="145"/>
      <c r="F97" s="145"/>
    </row>
    <row r="98" spans="5:6" ht="409.5">
      <c r="E98" s="145"/>
      <c r="F98" s="145"/>
    </row>
    <row r="99" spans="5:6" ht="409.5">
      <c r="E99" s="145"/>
      <c r="F99" s="145"/>
    </row>
    <row r="100" spans="5:6" ht="409.5">
      <c r="E100" s="145"/>
      <c r="F100" s="145"/>
    </row>
    <row r="101" spans="5:6" ht="409.5">
      <c r="E101" s="145"/>
      <c r="F101" s="145"/>
    </row>
    <row r="102" spans="5:6" ht="409.5">
      <c r="E102" s="145"/>
      <c r="F102" s="145"/>
    </row>
    <row r="103" spans="5:6" ht="409.5">
      <c r="E103" s="145"/>
      <c r="F103" s="145"/>
    </row>
    <row r="104" spans="5:6" ht="409.5">
      <c r="E104" s="145"/>
      <c r="F104" s="145"/>
    </row>
    <row r="105" spans="5:6" ht="409.5">
      <c r="E105" s="145"/>
      <c r="F105" s="145"/>
    </row>
    <row r="106" spans="5:6" ht="409.5">
      <c r="E106" s="145"/>
      <c r="F106" s="145"/>
    </row>
    <row r="107" spans="5:6" ht="409.5">
      <c r="E107" s="145"/>
      <c r="F107" s="145"/>
    </row>
    <row r="108" spans="5:6" ht="409.5">
      <c r="E108" s="145"/>
      <c r="F108" s="145"/>
    </row>
    <row r="109" spans="5:6" ht="409.5">
      <c r="E109" s="145"/>
      <c r="F109" s="145"/>
    </row>
    <row r="110" spans="5:6" ht="409.5">
      <c r="E110" s="145"/>
      <c r="F110" s="145"/>
    </row>
    <row r="111" spans="5:6" ht="409.5">
      <c r="E111" s="145"/>
      <c r="F111" s="145"/>
    </row>
    <row r="112" spans="5:6" ht="409.5">
      <c r="E112" s="145"/>
      <c r="F112" s="145"/>
    </row>
    <row r="113" spans="5:6" ht="409.5">
      <c r="E113" s="145"/>
      <c r="F113" s="145"/>
    </row>
    <row r="114" spans="5:6" ht="409.5">
      <c r="E114" s="145"/>
      <c r="F114" s="145"/>
    </row>
    <row r="115" spans="5:6" ht="409.5">
      <c r="E115" s="145"/>
      <c r="F115" s="145"/>
    </row>
    <row r="116" spans="5:6" ht="409.5">
      <c r="E116" s="145"/>
      <c r="F116" s="145"/>
    </row>
    <row r="117" spans="5:6" ht="409.5">
      <c r="E117" s="145"/>
      <c r="F117" s="145"/>
    </row>
    <row r="118" spans="5:6" ht="409.5">
      <c r="E118" s="145"/>
      <c r="F118" s="145"/>
    </row>
    <row r="119" spans="5:6" ht="409.5">
      <c r="E119" s="145"/>
      <c r="F119" s="145"/>
    </row>
    <row r="120" spans="5:6" ht="409.5">
      <c r="E120" s="145"/>
      <c r="F120" s="145"/>
    </row>
    <row r="121" spans="5:6" ht="409.5">
      <c r="E121" s="145"/>
      <c r="F121" s="145"/>
    </row>
    <row r="122" spans="5:6" ht="409.5">
      <c r="E122" s="145"/>
      <c r="F122" s="145"/>
    </row>
    <row r="123" spans="5:6" ht="409.5">
      <c r="E123" s="145"/>
      <c r="F123" s="145"/>
    </row>
    <row r="124" spans="5:6" ht="409.5">
      <c r="E124" s="145"/>
      <c r="F124" s="145"/>
    </row>
    <row r="125" spans="5:6" ht="409.5">
      <c r="E125" s="145"/>
      <c r="F125" s="145"/>
    </row>
    <row r="126" spans="5:6" ht="409.5">
      <c r="E126" s="145"/>
      <c r="F126" s="145"/>
    </row>
    <row r="127" spans="5:6" ht="409.5">
      <c r="E127" s="145"/>
      <c r="F127" s="145"/>
    </row>
    <row r="128" spans="5:6" ht="409.5">
      <c r="E128" s="145"/>
      <c r="F128" s="145"/>
    </row>
    <row r="129" spans="5:6" ht="409.5">
      <c r="E129" s="145"/>
      <c r="F129" s="145"/>
    </row>
    <row r="130" spans="5:6" ht="409.5">
      <c r="E130" s="145"/>
      <c r="F130" s="145"/>
    </row>
    <row r="131" spans="5:6" ht="409.5">
      <c r="E131" s="145"/>
      <c r="F131" s="145"/>
    </row>
    <row r="132" spans="5:6" ht="409.5">
      <c r="E132" s="145"/>
      <c r="F132" s="145"/>
    </row>
    <row r="133" spans="5:6" ht="409.5">
      <c r="E133" s="145"/>
      <c r="F133" s="145"/>
    </row>
    <row r="134" spans="5:6" ht="409.5">
      <c r="E134" s="145"/>
      <c r="F134" s="145"/>
    </row>
    <row r="135" spans="5:6" ht="409.5">
      <c r="E135" s="145"/>
      <c r="F135" s="145"/>
    </row>
    <row r="136" spans="5:6" ht="409.5">
      <c r="E136" s="145"/>
      <c r="F136" s="145"/>
    </row>
    <row r="137" spans="5:6" ht="409.5">
      <c r="E137" s="145"/>
      <c r="F137" s="145"/>
    </row>
    <row r="138" spans="5:6" ht="409.5">
      <c r="E138" s="145"/>
      <c r="F138" s="145"/>
    </row>
    <row r="139" spans="5:6" ht="409.5">
      <c r="E139" s="145"/>
      <c r="F139" s="145"/>
    </row>
    <row r="140" spans="5:6" ht="409.5">
      <c r="E140" s="145"/>
      <c r="F140" s="145"/>
    </row>
    <row r="141" spans="5:6" ht="409.5">
      <c r="E141" s="145"/>
      <c r="F141" s="145"/>
    </row>
    <row r="142" spans="5:6" ht="409.5">
      <c r="E142" s="145"/>
      <c r="F142" s="145"/>
    </row>
    <row r="143" spans="5:6" ht="409.5">
      <c r="E143" s="145"/>
      <c r="F143" s="145"/>
    </row>
    <row r="144" spans="5:6" ht="409.5">
      <c r="E144" s="145"/>
      <c r="F144" s="145"/>
    </row>
    <row r="145" spans="5:6" ht="409.5">
      <c r="E145" s="145"/>
      <c r="F145" s="145"/>
    </row>
    <row r="146" spans="5:6" ht="409.5">
      <c r="E146" s="145"/>
      <c r="F146" s="145"/>
    </row>
    <row r="147" spans="5:6" ht="409.5">
      <c r="E147" s="145"/>
      <c r="F147" s="145"/>
    </row>
    <row r="148" spans="5:6" ht="409.5">
      <c r="E148" s="145"/>
      <c r="F148" s="145"/>
    </row>
    <row r="149" spans="5:6" ht="409.5">
      <c r="E149" s="145"/>
      <c r="F149" s="145"/>
    </row>
    <row r="150" spans="5:6" ht="409.5">
      <c r="E150" s="145"/>
      <c r="F150" s="145"/>
    </row>
    <row r="151" spans="5:6" ht="409.5">
      <c r="E151" s="145"/>
      <c r="F151" s="145"/>
    </row>
    <row r="152" spans="5:6" ht="409.5">
      <c r="E152" s="145"/>
      <c r="F152" s="145"/>
    </row>
    <row r="153" spans="5:6" ht="409.5">
      <c r="E153" s="145"/>
      <c r="F153" s="145"/>
    </row>
    <row r="154" spans="5:6" ht="409.5">
      <c r="E154" s="145"/>
      <c r="F154" s="145"/>
    </row>
    <row r="155" spans="5:6" ht="409.5">
      <c r="E155" s="145"/>
      <c r="F155" s="145"/>
    </row>
    <row r="156" spans="5:6" ht="409.5">
      <c r="E156" s="145"/>
      <c r="F156" s="145"/>
    </row>
    <row r="157" spans="5:6" ht="409.5">
      <c r="E157" s="145"/>
      <c r="F157" s="145"/>
    </row>
    <row r="158" spans="5:6" ht="409.5">
      <c r="E158" s="145"/>
      <c r="F158" s="145"/>
    </row>
    <row r="159" spans="5:6" ht="409.5">
      <c r="E159" s="145"/>
      <c r="F159" s="145"/>
    </row>
    <row r="160" spans="5:6" ht="409.5">
      <c r="E160" s="145"/>
      <c r="F160" s="145"/>
    </row>
    <row r="161" spans="5:6" ht="409.5">
      <c r="E161" s="145"/>
      <c r="F161" s="145"/>
    </row>
    <row r="162" spans="5:6" ht="409.5">
      <c r="E162" s="145"/>
      <c r="F162" s="145"/>
    </row>
    <row r="163" spans="5:6" ht="409.5">
      <c r="E163" s="145"/>
      <c r="F163" s="145"/>
    </row>
    <row r="164" spans="5:6" ht="409.5">
      <c r="E164" s="145"/>
      <c r="F164" s="145"/>
    </row>
    <row r="165" spans="5:6" ht="409.5">
      <c r="E165" s="145"/>
      <c r="F165" s="145"/>
    </row>
    <row r="166" spans="5:6" ht="409.5">
      <c r="E166" s="145"/>
      <c r="F166" s="145"/>
    </row>
    <row r="167" spans="5:6" ht="409.5">
      <c r="E167" s="145"/>
      <c r="F167" s="145"/>
    </row>
    <row r="168" spans="5:6" ht="409.5">
      <c r="E168" s="145"/>
      <c r="F168" s="145"/>
    </row>
    <row r="169" spans="5:6" ht="409.5">
      <c r="E169" s="145"/>
      <c r="F169" s="145"/>
    </row>
    <row r="170" spans="5:6" ht="409.5">
      <c r="E170" s="145"/>
      <c r="F170" s="145"/>
    </row>
    <row r="171" spans="5:6" ht="409.5">
      <c r="E171" s="145"/>
      <c r="F171" s="145"/>
    </row>
    <row r="172" spans="5:6" ht="409.5">
      <c r="E172" s="145"/>
      <c r="F172" s="145"/>
    </row>
    <row r="173" spans="5:6" ht="409.5">
      <c r="E173" s="145"/>
      <c r="F173" s="145"/>
    </row>
    <row r="174" spans="5:6" ht="409.5">
      <c r="E174" s="145"/>
      <c r="F174" s="145"/>
    </row>
    <row r="175" spans="5:6" ht="409.5">
      <c r="E175" s="145"/>
      <c r="F175" s="145"/>
    </row>
    <row r="176" spans="5:6" ht="409.5">
      <c r="E176" s="145"/>
      <c r="F176" s="145"/>
    </row>
    <row r="177" spans="5:6" ht="409.5">
      <c r="E177" s="145"/>
      <c r="F177" s="145"/>
    </row>
    <row r="178" spans="5:6" ht="409.5">
      <c r="E178" s="145"/>
      <c r="F178" s="145"/>
    </row>
    <row r="179" spans="5:6" ht="409.5">
      <c r="E179" s="145"/>
      <c r="F179" s="145"/>
    </row>
    <row r="180" spans="5:6" ht="409.5">
      <c r="E180" s="145"/>
      <c r="F180" s="145"/>
    </row>
    <row r="181" spans="5:6" ht="409.5">
      <c r="E181" s="145"/>
      <c r="F181" s="145"/>
    </row>
    <row r="182" spans="5:6" ht="409.5">
      <c r="E182" s="145"/>
      <c r="F182" s="145"/>
    </row>
    <row r="183" spans="5:6" ht="409.5">
      <c r="E183" s="145"/>
      <c r="F183" s="145"/>
    </row>
    <row r="184" spans="5:6" ht="409.5">
      <c r="E184" s="145"/>
      <c r="F184" s="145"/>
    </row>
    <row r="185" spans="5:6" ht="409.5">
      <c r="E185" s="145"/>
      <c r="F185" s="145"/>
    </row>
    <row r="186" spans="5:6" ht="409.5">
      <c r="E186" s="145"/>
      <c r="F186" s="145"/>
    </row>
    <row r="187" spans="5:6" ht="409.5">
      <c r="E187" s="145"/>
      <c r="F187" s="145"/>
    </row>
    <row r="188" spans="5:6" ht="409.5">
      <c r="E188" s="145"/>
      <c r="F188" s="145"/>
    </row>
    <row r="189" spans="5:6" ht="409.5">
      <c r="E189" s="145"/>
      <c r="F189" s="145"/>
    </row>
    <row r="190" spans="5:6" ht="409.5">
      <c r="E190" s="145"/>
      <c r="F190" s="145"/>
    </row>
    <row r="191" spans="5:6" ht="409.5">
      <c r="E191" s="145"/>
      <c r="F191" s="145"/>
    </row>
    <row r="192" spans="5:6" ht="409.5">
      <c r="E192" s="145"/>
      <c r="F192" s="145"/>
    </row>
    <row r="193" spans="5:6" ht="409.5">
      <c r="E193" s="145"/>
      <c r="F193" s="145"/>
    </row>
    <row r="194" spans="5:6" ht="409.5">
      <c r="E194" s="145"/>
      <c r="F194" s="145"/>
    </row>
    <row r="195" spans="5:6" ht="409.5">
      <c r="E195" s="145"/>
      <c r="F195" s="145"/>
    </row>
    <row r="196" spans="5:6" ht="409.5">
      <c r="E196" s="145"/>
      <c r="F196" s="145"/>
    </row>
    <row r="197" spans="5:6" ht="409.5">
      <c r="E197" s="145"/>
      <c r="F197" s="145"/>
    </row>
    <row r="198" spans="5:6" ht="409.5">
      <c r="E198" s="145"/>
      <c r="F198" s="145"/>
    </row>
    <row r="199" spans="5:6" ht="409.5">
      <c r="E199" s="145"/>
      <c r="F199" s="145"/>
    </row>
    <row r="200" spans="5:6" ht="409.5">
      <c r="E200" s="145"/>
      <c r="F200" s="145"/>
    </row>
    <row r="201" spans="5:6" ht="409.5">
      <c r="E201" s="145"/>
      <c r="F201" s="145"/>
    </row>
    <row r="202" spans="5:6" ht="409.5">
      <c r="E202" s="145"/>
      <c r="F202" s="145"/>
    </row>
    <row r="203" spans="5:6" ht="409.5">
      <c r="E203" s="145"/>
      <c r="F203" s="145"/>
    </row>
    <row r="204" spans="5:6" ht="409.5">
      <c r="E204" s="145"/>
      <c r="F204" s="145"/>
    </row>
    <row r="205" spans="5:6" ht="409.5">
      <c r="E205" s="145"/>
      <c r="F205" s="145"/>
    </row>
    <row r="206" spans="5:6" ht="409.5">
      <c r="E206" s="145"/>
      <c r="F206" s="145"/>
    </row>
    <row r="207" spans="5:6" ht="409.5">
      <c r="E207" s="145"/>
      <c r="F207" s="145"/>
    </row>
    <row r="208" spans="5:6" ht="409.5">
      <c r="E208" s="145"/>
      <c r="F208" s="145"/>
    </row>
    <row r="209" spans="5:6" ht="409.5">
      <c r="E209" s="145"/>
      <c r="F209" s="145"/>
    </row>
    <row r="210" spans="5:6" ht="409.5">
      <c r="E210" s="145"/>
      <c r="F210" s="145"/>
    </row>
    <row r="211" spans="5:6" ht="409.5">
      <c r="E211" s="145"/>
      <c r="F211" s="145"/>
    </row>
    <row r="212" spans="5:6" ht="409.5">
      <c r="E212" s="145"/>
      <c r="F212" s="145"/>
    </row>
    <row r="213" spans="5:6" ht="409.5">
      <c r="E213" s="145"/>
      <c r="F213" s="145"/>
    </row>
    <row r="214" spans="5:6" ht="409.5">
      <c r="E214" s="145"/>
      <c r="F214" s="145"/>
    </row>
    <row r="215" spans="5:6" ht="409.5">
      <c r="E215" s="145"/>
      <c r="F215" s="145"/>
    </row>
    <row r="216" spans="5:6" ht="409.5">
      <c r="E216" s="145"/>
      <c r="F216" s="145"/>
    </row>
    <row r="217" spans="5:6" ht="409.5">
      <c r="E217" s="145"/>
      <c r="F217" s="145"/>
    </row>
    <row r="218" spans="5:6" ht="409.5">
      <c r="E218" s="145"/>
      <c r="F218" s="145"/>
    </row>
    <row r="219" spans="5:6" ht="409.5">
      <c r="E219" s="145"/>
      <c r="F219" s="145"/>
    </row>
    <row r="220" spans="5:6" ht="409.5">
      <c r="E220" s="145"/>
      <c r="F220" s="145"/>
    </row>
    <row r="221" spans="5:6" ht="409.5">
      <c r="E221" s="145"/>
      <c r="F221" s="145"/>
    </row>
    <row r="222" spans="5:6" ht="409.5">
      <c r="E222" s="145"/>
      <c r="F222" s="145"/>
    </row>
    <row r="223" spans="5:6" ht="409.5">
      <c r="E223" s="145"/>
      <c r="F223" s="145"/>
    </row>
    <row r="224" spans="5:6" ht="409.5">
      <c r="E224" s="145"/>
      <c r="F224" s="145"/>
    </row>
    <row r="225" spans="5:6" ht="409.5">
      <c r="E225" s="145"/>
      <c r="F225" s="145"/>
    </row>
    <row r="226" spans="5:6" ht="409.5">
      <c r="E226" s="145"/>
      <c r="F226" s="145"/>
    </row>
    <row r="227" spans="5:6" ht="409.5">
      <c r="E227" s="145"/>
      <c r="F227" s="145"/>
    </row>
    <row r="228" spans="5:6" ht="409.5">
      <c r="E228" s="145"/>
      <c r="F228" s="145"/>
    </row>
    <row r="229" spans="5:6" ht="409.5">
      <c r="E229" s="145"/>
      <c r="F229" s="145"/>
    </row>
    <row r="230" spans="5:6" ht="409.5">
      <c r="E230" s="145"/>
      <c r="F230" s="145"/>
    </row>
    <row r="231" spans="5:6" ht="409.5">
      <c r="E231" s="145"/>
      <c r="F231" s="145"/>
    </row>
    <row r="232" spans="5:6" ht="409.5">
      <c r="E232" s="145"/>
      <c r="F232" s="145"/>
    </row>
    <row r="233" spans="5:6" ht="409.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76">
      <selection activeCell="H71" sqref="H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v>800</v>
      </c>
      <c r="D17" s="358">
        <v>800</v>
      </c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800</v>
      </c>
      <c r="D21" s="430">
        <f>D13+D17+D18</f>
        <v>800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v>3433</v>
      </c>
      <c r="D30" s="188">
        <v>3433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v>4927</v>
      </c>
      <c r="D31" s="188">
        <v>4927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v>352</v>
      </c>
      <c r="D32" s="188">
        <v>352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457</v>
      </c>
      <c r="D35" s="352">
        <f>SUM(D36:D39)</f>
        <v>457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457</v>
      </c>
      <c r="D37" s="358">
        <v>457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25</v>
      </c>
      <c r="D40" s="352">
        <f>SUM(D41:D44)</f>
        <v>25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25</v>
      </c>
      <c r="D44" s="358">
        <v>25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9194</v>
      </c>
      <c r="D45" s="428">
        <f>D26+D30+D31+D33+D32+D34+D35+D40</f>
        <v>9194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9994</v>
      </c>
      <c r="D46" s="434">
        <f>D45+D23+D21+D11</f>
        <v>9994</v>
      </c>
      <c r="E46" s="435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35169</v>
      </c>
      <c r="D58" s="129">
        <f>D59+D61</f>
        <v>0</v>
      </c>
      <c r="E58" s="127">
        <f t="shared" si="1"/>
        <v>35169</v>
      </c>
      <c r="F58" s="388">
        <f>F59+F61</f>
        <v>55499</v>
      </c>
    </row>
    <row r="59" spans="1:6" ht="15.75">
      <c r="A59" s="360" t="s">
        <v>671</v>
      </c>
      <c r="B59" s="126" t="s">
        <v>672</v>
      </c>
      <c r="C59" s="188">
        <v>35169</v>
      </c>
      <c r="D59" s="188"/>
      <c r="E59" s="127">
        <f t="shared" si="1"/>
        <v>35169</v>
      </c>
      <c r="F59" s="187">
        <v>55499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33991</v>
      </c>
      <c r="D65" s="188"/>
      <c r="E65" s="127">
        <f t="shared" si="1"/>
        <v>33991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69160</v>
      </c>
      <c r="D68" s="425">
        <f>D54+D58+D63+D64+D65+D66</f>
        <v>0</v>
      </c>
      <c r="E68" s="426">
        <f t="shared" si="1"/>
        <v>69160</v>
      </c>
      <c r="F68" s="427">
        <f>F54+F58+F63+F64+F65+F66</f>
        <v>55499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1732</v>
      </c>
      <c r="D70" s="188"/>
      <c r="E70" s="127">
        <f t="shared" si="1"/>
        <v>1732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1152</v>
      </c>
      <c r="D77" s="129">
        <f>D78+D80</f>
        <v>1152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1152</v>
      </c>
      <c r="D78" s="188">
        <v>1152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8464</v>
      </c>
      <c r="D82" s="129">
        <f>SUM(D83:D86)</f>
        <v>8464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6093</v>
      </c>
      <c r="D84" s="188">
        <v>6093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v>2371</v>
      </c>
      <c r="D85" s="188">
        <v>2371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19636</v>
      </c>
      <c r="D87" s="125">
        <f>SUM(D88:D92)+D96</f>
        <v>19636</v>
      </c>
      <c r="E87" s="125">
        <f>SUM(E88:E92)+E96</f>
        <v>0</v>
      </c>
      <c r="F87" s="387">
        <f>SUM(F88:F92)+F96</f>
        <v>14620</v>
      </c>
    </row>
    <row r="88" spans="1:6" ht="15.75">
      <c r="A88" s="360" t="s">
        <v>719</v>
      </c>
      <c r="B88" s="126" t="s">
        <v>720</v>
      </c>
      <c r="C88" s="188">
        <v>8126</v>
      </c>
      <c r="D88" s="188">
        <v>8126</v>
      </c>
      <c r="E88" s="127">
        <f t="shared" si="1"/>
        <v>0</v>
      </c>
      <c r="F88" s="187">
        <v>14620</v>
      </c>
    </row>
    <row r="89" spans="1:6" ht="15.75">
      <c r="A89" s="360" t="s">
        <v>721</v>
      </c>
      <c r="B89" s="126" t="s">
        <v>722</v>
      </c>
      <c r="C89" s="188">
        <v>274</v>
      </c>
      <c r="D89" s="188">
        <v>274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v>11048</v>
      </c>
      <c r="D90" s="188">
        <v>11048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15</v>
      </c>
      <c r="D91" s="188">
        <v>15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168</v>
      </c>
      <c r="D92" s="129">
        <f>SUM(D93:D95)</f>
        <v>168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v>168</v>
      </c>
      <c r="D95" s="188">
        <v>168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5</v>
      </c>
      <c r="D96" s="188">
        <v>5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3</v>
      </c>
      <c r="D97" s="188">
        <v>3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29255</v>
      </c>
      <c r="D98" s="423">
        <f>D87+D82+D77+D73+D97</f>
        <v>29255</v>
      </c>
      <c r="E98" s="423">
        <f>E87+E82+E77+E73+E97</f>
        <v>0</v>
      </c>
      <c r="F98" s="424">
        <f>F87+F82+F77+F73+F97</f>
        <v>14620</v>
      </c>
    </row>
    <row r="99" spans="1:6" ht="16.5" thickBot="1">
      <c r="A99" s="402" t="s">
        <v>739</v>
      </c>
      <c r="B99" s="403" t="s">
        <v>740</v>
      </c>
      <c r="C99" s="417">
        <f>C98+C70+C68</f>
        <v>100147</v>
      </c>
      <c r="D99" s="417">
        <f>D98+D70+D68</f>
        <v>29255</v>
      </c>
      <c r="E99" s="417">
        <f>E98+E70+E68</f>
        <v>70892</v>
      </c>
      <c r="F99" s="418">
        <f>F98+F70+F68</f>
        <v>70119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44256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952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952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409.5">
      <c r="A120" s="661"/>
      <c r="B120" s="668"/>
      <c r="C120" s="668"/>
      <c r="D120" s="668"/>
      <c r="E120" s="668"/>
      <c r="F120" s="668"/>
      <c r="G120" s="661"/>
      <c r="H120" s="661"/>
    </row>
    <row r="121" spans="1:8" ht="409.5">
      <c r="A121" s="661"/>
      <c r="B121" s="668"/>
      <c r="C121" s="668"/>
      <c r="D121" s="668"/>
      <c r="E121" s="668"/>
      <c r="F121" s="668"/>
      <c r="G121" s="661"/>
      <c r="H121" s="661"/>
    </row>
    <row r="122" spans="1:8" ht="409.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515848381</v>
      </c>
      <c r="D20" s="439"/>
      <c r="E20" s="439"/>
      <c r="F20" s="439">
        <v>32353</v>
      </c>
      <c r="G20" s="439">
        <v>12998</v>
      </c>
      <c r="H20" s="439">
        <v>14</v>
      </c>
      <c r="I20" s="440">
        <f t="shared" si="0"/>
        <v>45337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1736565</v>
      </c>
      <c r="D26" s="439"/>
      <c r="E26" s="439"/>
      <c r="F26" s="439">
        <v>1619</v>
      </c>
      <c r="G26" s="439">
        <v>147</v>
      </c>
      <c r="H26" s="439"/>
      <c r="I26" s="440">
        <f t="shared" si="0"/>
        <v>1766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517584946</v>
      </c>
      <c r="D27" s="446">
        <f t="shared" si="2"/>
        <v>0</v>
      </c>
      <c r="E27" s="446">
        <f t="shared" si="2"/>
        <v>0</v>
      </c>
      <c r="F27" s="446">
        <f t="shared" si="2"/>
        <v>33972</v>
      </c>
      <c r="G27" s="446">
        <f t="shared" si="2"/>
        <v>13145</v>
      </c>
      <c r="H27" s="446">
        <f t="shared" si="2"/>
        <v>14</v>
      </c>
      <c r="I27" s="447">
        <f t="shared" si="0"/>
        <v>47103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44256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409.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409.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409.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409.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409.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409.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409.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409.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409.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409.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409.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409.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409.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409.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409.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409.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409.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409.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409.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409.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409.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409.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409.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409.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409.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409.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409.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409.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409.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409.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409.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409.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409.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409.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409.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409.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409.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409.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409.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409.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409.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409.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409.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409.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409.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409.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409.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409.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409.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409.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409.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409.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409.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409.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409.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409.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409.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409.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409.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409.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409.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409.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409.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409.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409.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409.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409.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409.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409.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409.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409.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409.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409.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409.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409.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409.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409.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409.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409.5">
      <c r="D120" s="115"/>
      <c r="E120" s="115"/>
      <c r="F120" s="115"/>
      <c r="G120" s="115"/>
      <c r="H120" s="115"/>
      <c r="I120" s="115"/>
    </row>
    <row r="121" spans="4:9" ht="409.5">
      <c r="D121" s="115"/>
      <c r="E121" s="115"/>
      <c r="F121" s="115"/>
      <c r="G121" s="115"/>
      <c r="H121" s="115"/>
      <c r="I121" s="115"/>
    </row>
    <row r="122" spans="4:9" ht="409.5">
      <c r="D122" s="115"/>
      <c r="E122" s="115"/>
      <c r="F122" s="115"/>
      <c r="G122" s="115"/>
      <c r="H122" s="115"/>
      <c r="I122" s="115"/>
    </row>
    <row r="123" spans="4:9" ht="409.5">
      <c r="D123" s="115"/>
      <c r="E123" s="115"/>
      <c r="F123" s="115"/>
      <c r="G123" s="115"/>
      <c r="H123" s="115"/>
      <c r="I123" s="115"/>
    </row>
    <row r="124" spans="4:9" ht="409.5">
      <c r="D124" s="115"/>
      <c r="E124" s="115"/>
      <c r="F124" s="115"/>
      <c r="G124" s="115"/>
      <c r="H124" s="115"/>
      <c r="I124" s="115"/>
    </row>
    <row r="125" spans="4:9" ht="409.5">
      <c r="D125" s="115"/>
      <c r="E125" s="115"/>
      <c r="F125" s="115"/>
      <c r="G125" s="115"/>
      <c r="H125" s="115"/>
      <c r="I125" s="115"/>
    </row>
    <row r="126" spans="4:9" ht="409.5">
      <c r="D126" s="115"/>
      <c r="E126" s="115"/>
      <c r="F126" s="115"/>
      <c r="G126" s="115"/>
      <c r="H126" s="115"/>
      <c r="I126" s="115"/>
    </row>
    <row r="127" spans="4:9" ht="409.5">
      <c r="D127" s="115"/>
      <c r="E127" s="115"/>
      <c r="F127" s="115"/>
      <c r="G127" s="115"/>
      <c r="H127" s="115"/>
      <c r="I127" s="115"/>
    </row>
    <row r="128" spans="4:9" ht="409.5">
      <c r="D128" s="115"/>
      <c r="E128" s="115"/>
      <c r="F128" s="115"/>
      <c r="G128" s="115"/>
      <c r="H128" s="115"/>
      <c r="I128" s="115"/>
    </row>
    <row r="129" spans="4:9" ht="409.5">
      <c r="D129" s="115"/>
      <c r="E129" s="115"/>
      <c r="F129" s="115"/>
      <c r="G129" s="115"/>
      <c r="H129" s="115"/>
      <c r="I129" s="115"/>
    </row>
    <row r="130" spans="4:9" ht="409.5">
      <c r="D130" s="115"/>
      <c r="E130" s="115"/>
      <c r="F130" s="115"/>
      <c r="G130" s="115"/>
      <c r="H130" s="115"/>
      <c r="I130" s="115"/>
    </row>
    <row r="131" spans="4:9" ht="409.5">
      <c r="D131" s="115"/>
      <c r="E131" s="115"/>
      <c r="F131" s="115"/>
      <c r="G131" s="115"/>
      <c r="H131" s="115"/>
      <c r="I131" s="115"/>
    </row>
    <row r="132" spans="4:9" ht="409.5">
      <c r="D132" s="115"/>
      <c r="E132" s="115"/>
      <c r="F132" s="115"/>
      <c r="G132" s="115"/>
      <c r="H132" s="115"/>
      <c r="I132" s="115"/>
    </row>
    <row r="133" spans="4:9" ht="409.5">
      <c r="D133" s="115"/>
      <c r="E133" s="115"/>
      <c r="F133" s="115"/>
      <c r="G133" s="115"/>
      <c r="H133" s="115"/>
      <c r="I133" s="115"/>
    </row>
    <row r="134" spans="4:9" ht="409.5">
      <c r="D134" s="115"/>
      <c r="E134" s="115"/>
      <c r="F134" s="115"/>
      <c r="G134" s="115"/>
      <c r="H134" s="115"/>
      <c r="I134" s="115"/>
    </row>
    <row r="135" spans="4:9" ht="409.5">
      <c r="D135" s="115"/>
      <c r="E135" s="115"/>
      <c r="F135" s="115"/>
      <c r="G135" s="115"/>
      <c r="H135" s="115"/>
      <c r="I135" s="115"/>
    </row>
    <row r="136" spans="4:9" ht="409.5">
      <c r="D136" s="115"/>
      <c r="E136" s="115"/>
      <c r="F136" s="115"/>
      <c r="G136" s="115"/>
      <c r="H136" s="115"/>
      <c r="I136" s="115"/>
    </row>
    <row r="137" spans="4:9" ht="409.5">
      <c r="D137" s="115"/>
      <c r="E137" s="115"/>
      <c r="F137" s="115"/>
      <c r="G137" s="115"/>
      <c r="H137" s="115"/>
      <c r="I137" s="115"/>
    </row>
    <row r="138" spans="4:9" ht="409.5">
      <c r="D138" s="115"/>
      <c r="E138" s="115"/>
      <c r="F138" s="115"/>
      <c r="G138" s="115"/>
      <c r="H138" s="115"/>
      <c r="I138" s="115"/>
    </row>
    <row r="139" spans="4:9" ht="409.5">
      <c r="D139" s="115"/>
      <c r="E139" s="115"/>
      <c r="F139" s="115"/>
      <c r="G139" s="115"/>
      <c r="H139" s="115"/>
      <c r="I139" s="115"/>
    </row>
    <row r="140" spans="4:9" ht="409.5">
      <c r="D140" s="115"/>
      <c r="E140" s="115"/>
      <c r="F140" s="115"/>
      <c r="G140" s="115"/>
      <c r="H140" s="115"/>
      <c r="I140" s="115"/>
    </row>
    <row r="141" spans="4:9" ht="409.5">
      <c r="D141" s="115"/>
      <c r="E141" s="115"/>
      <c r="F141" s="115"/>
      <c r="G141" s="115"/>
      <c r="H141" s="115"/>
      <c r="I141" s="115"/>
    </row>
    <row r="142" spans="4:9" ht="409.5">
      <c r="D142" s="115"/>
      <c r="E142" s="115"/>
      <c r="F142" s="115"/>
      <c r="G142" s="115"/>
      <c r="H142" s="115"/>
      <c r="I142" s="115"/>
    </row>
    <row r="143" spans="4:9" ht="409.5">
      <c r="D143" s="115"/>
      <c r="E143" s="115"/>
      <c r="F143" s="115"/>
      <c r="G143" s="115"/>
      <c r="H143" s="115"/>
      <c r="I143" s="115"/>
    </row>
    <row r="144" spans="4:9" ht="409.5">
      <c r="D144" s="115"/>
      <c r="E144" s="115"/>
      <c r="F144" s="115"/>
      <c r="G144" s="115"/>
      <c r="H144" s="115"/>
      <c r="I144" s="115"/>
    </row>
    <row r="145" spans="4:9" ht="409.5">
      <c r="D145" s="115"/>
      <c r="E145" s="115"/>
      <c r="F145" s="115"/>
      <c r="G145" s="115"/>
      <c r="H145" s="115"/>
      <c r="I145" s="115"/>
    </row>
    <row r="146" spans="4:9" ht="409.5">
      <c r="D146" s="115"/>
      <c r="E146" s="115"/>
      <c r="F146" s="115"/>
      <c r="G146" s="115"/>
      <c r="H146" s="115"/>
      <c r="I146" s="115"/>
    </row>
    <row r="147" spans="4:9" ht="409.5">
      <c r="D147" s="115"/>
      <c r="E147" s="115"/>
      <c r="F147" s="115"/>
      <c r="G147" s="115"/>
      <c r="H147" s="115"/>
      <c r="I147" s="115"/>
    </row>
    <row r="148" spans="4:9" ht="409.5">
      <c r="D148" s="115"/>
      <c r="E148" s="115"/>
      <c r="F148" s="115"/>
      <c r="G148" s="115"/>
      <c r="H148" s="115"/>
      <c r="I148" s="115"/>
    </row>
    <row r="149" spans="4:9" ht="409.5">
      <c r="D149" s="115"/>
      <c r="E149" s="115"/>
      <c r="F149" s="115"/>
      <c r="G149" s="115"/>
      <c r="H149" s="115"/>
      <c r="I149" s="115"/>
    </row>
    <row r="150" spans="4:9" ht="409.5">
      <c r="D150" s="115"/>
      <c r="E150" s="115"/>
      <c r="F150" s="115"/>
      <c r="G150" s="115"/>
      <c r="H150" s="115"/>
      <c r="I150" s="115"/>
    </row>
    <row r="151" spans="4:9" ht="409.5">
      <c r="D151" s="115"/>
      <c r="E151" s="115"/>
      <c r="F151" s="115"/>
      <c r="G151" s="115"/>
      <c r="H151" s="115"/>
      <c r="I151" s="115"/>
    </row>
    <row r="152" spans="4:9" ht="409.5">
      <c r="D152" s="115"/>
      <c r="E152" s="115"/>
      <c r="F152" s="115"/>
      <c r="G152" s="115"/>
      <c r="H152" s="115"/>
      <c r="I152" s="115"/>
    </row>
    <row r="153" spans="4:9" ht="409.5">
      <c r="D153" s="115"/>
      <c r="E153" s="115"/>
      <c r="F153" s="115"/>
      <c r="G153" s="115"/>
      <c r="H153" s="115"/>
      <c r="I153" s="115"/>
    </row>
    <row r="154" spans="4:9" ht="409.5">
      <c r="D154" s="115"/>
      <c r="E154" s="115"/>
      <c r="F154" s="115"/>
      <c r="G154" s="115"/>
      <c r="H154" s="115"/>
      <c r="I154" s="115"/>
    </row>
    <row r="155" spans="4:9" ht="409.5">
      <c r="D155" s="115"/>
      <c r="E155" s="115"/>
      <c r="F155" s="115"/>
      <c r="G155" s="115"/>
      <c r="H155" s="115"/>
      <c r="I155" s="115"/>
    </row>
    <row r="156" spans="4:9" ht="409.5">
      <c r="D156" s="115"/>
      <c r="E156" s="115"/>
      <c r="F156" s="115"/>
      <c r="G156" s="115"/>
      <c r="H156" s="115"/>
      <c r="I156" s="115"/>
    </row>
    <row r="157" spans="4:9" ht="409.5">
      <c r="D157" s="115"/>
      <c r="E157" s="115"/>
      <c r="F157" s="115"/>
      <c r="G157" s="115"/>
      <c r="H157" s="115"/>
      <c r="I157" s="115"/>
    </row>
    <row r="158" spans="4:9" ht="409.5">
      <c r="D158" s="115"/>
      <c r="E158" s="115"/>
      <c r="F158" s="115"/>
      <c r="G158" s="115"/>
      <c r="H158" s="115"/>
      <c r="I158" s="115"/>
    </row>
    <row r="159" spans="4:9" ht="409.5">
      <c r="D159" s="115"/>
      <c r="E159" s="115"/>
      <c r="F159" s="115"/>
      <c r="G159" s="115"/>
      <c r="H159" s="115"/>
      <c r="I159" s="115"/>
    </row>
    <row r="160" spans="4:9" ht="409.5">
      <c r="D160" s="115"/>
      <c r="E160" s="115"/>
      <c r="F160" s="115"/>
      <c r="G160" s="115"/>
      <c r="H160" s="115"/>
      <c r="I160" s="115"/>
    </row>
    <row r="161" spans="4:9" ht="409.5">
      <c r="D161" s="115"/>
      <c r="E161" s="115"/>
      <c r="F161" s="115"/>
      <c r="G161" s="115"/>
      <c r="H161" s="115"/>
      <c r="I161" s="115"/>
    </row>
    <row r="162" spans="4:9" ht="409.5">
      <c r="D162" s="115"/>
      <c r="E162" s="115"/>
      <c r="F162" s="115"/>
      <c r="G162" s="115"/>
      <c r="H162" s="115"/>
      <c r="I162" s="115"/>
    </row>
    <row r="163" spans="4:9" ht="409.5">
      <c r="D163" s="115"/>
      <c r="E163" s="115"/>
      <c r="F163" s="115"/>
      <c r="G163" s="115"/>
      <c r="H163" s="115"/>
      <c r="I163" s="115"/>
    </row>
    <row r="164" spans="4:9" ht="409.5">
      <c r="D164" s="115"/>
      <c r="E164" s="115"/>
      <c r="F164" s="115"/>
      <c r="G164" s="115"/>
      <c r="H164" s="115"/>
      <c r="I164" s="115"/>
    </row>
    <row r="165" spans="4:9" ht="409.5">
      <c r="D165" s="115"/>
      <c r="E165" s="115"/>
      <c r="F165" s="115"/>
      <c r="G165" s="115"/>
      <c r="H165" s="115"/>
      <c r="I165" s="115"/>
    </row>
    <row r="166" spans="4:9" ht="409.5">
      <c r="D166" s="115"/>
      <c r="E166" s="115"/>
      <c r="F166" s="115"/>
      <c r="G166" s="115"/>
      <c r="H166" s="115"/>
      <c r="I166" s="115"/>
    </row>
    <row r="167" spans="4:9" ht="409.5">
      <c r="D167" s="115"/>
      <c r="E167" s="115"/>
      <c r="F167" s="115"/>
      <c r="G167" s="115"/>
      <c r="H167" s="115"/>
      <c r="I167" s="115"/>
    </row>
    <row r="168" spans="4:9" ht="409.5">
      <c r="D168" s="115"/>
      <c r="E168" s="115"/>
      <c r="F168" s="115"/>
      <c r="G168" s="115"/>
      <c r="H168" s="115"/>
      <c r="I168" s="115"/>
    </row>
    <row r="169" spans="4:9" ht="409.5">
      <c r="D169" s="115"/>
      <c r="E169" s="115"/>
      <c r="F169" s="115"/>
      <c r="G169" s="115"/>
      <c r="H169" s="115"/>
      <c r="I169" s="115"/>
    </row>
    <row r="170" spans="4:9" ht="409.5">
      <c r="D170" s="115"/>
      <c r="E170" s="115"/>
      <c r="F170" s="115"/>
      <c r="G170" s="115"/>
      <c r="H170" s="115"/>
      <c r="I170" s="115"/>
    </row>
    <row r="171" spans="4:9" ht="409.5">
      <c r="D171" s="115"/>
      <c r="E171" s="115"/>
      <c r="F171" s="115"/>
      <c r="G171" s="115"/>
      <c r="H171" s="115"/>
      <c r="I171" s="115"/>
    </row>
    <row r="172" spans="4:9" ht="409.5">
      <c r="D172" s="115"/>
      <c r="E172" s="115"/>
      <c r="F172" s="115"/>
      <c r="G172" s="115"/>
      <c r="H172" s="115"/>
      <c r="I172" s="115"/>
    </row>
    <row r="173" spans="4:9" ht="409.5">
      <c r="D173" s="115"/>
      <c r="E173" s="115"/>
      <c r="F173" s="115"/>
      <c r="G173" s="115"/>
      <c r="H173" s="115"/>
      <c r="I173" s="115"/>
    </row>
    <row r="174" spans="4:9" ht="409.5">
      <c r="D174" s="115"/>
      <c r="E174" s="115"/>
      <c r="F174" s="115"/>
      <c r="G174" s="115"/>
      <c r="H174" s="115"/>
      <c r="I174" s="115"/>
    </row>
    <row r="175" spans="4:9" ht="409.5">
      <c r="D175" s="115"/>
      <c r="E175" s="115"/>
      <c r="F175" s="115"/>
      <c r="G175" s="115"/>
      <c r="H175" s="115"/>
      <c r="I175" s="115"/>
    </row>
    <row r="176" spans="4:9" ht="409.5">
      <c r="D176" s="115"/>
      <c r="E176" s="115"/>
      <c r="F176" s="115"/>
      <c r="G176" s="115"/>
      <c r="H176" s="115"/>
      <c r="I176" s="115"/>
    </row>
    <row r="177" spans="4:9" ht="409.5">
      <c r="D177" s="115"/>
      <c r="E177" s="115"/>
      <c r="F177" s="115"/>
      <c r="G177" s="115"/>
      <c r="H177" s="115"/>
      <c r="I177" s="115"/>
    </row>
    <row r="178" spans="4:9" ht="409.5">
      <c r="D178" s="115"/>
      <c r="E178" s="115"/>
      <c r="F178" s="115"/>
      <c r="G178" s="115"/>
      <c r="H178" s="115"/>
      <c r="I178" s="115"/>
    </row>
    <row r="179" spans="4:9" ht="409.5">
      <c r="D179" s="115"/>
      <c r="E179" s="115"/>
      <c r="F179" s="115"/>
      <c r="G179" s="115"/>
      <c r="H179" s="115"/>
      <c r="I179" s="115"/>
    </row>
    <row r="180" spans="4:9" ht="409.5">
      <c r="D180" s="115"/>
      <c r="E180" s="115"/>
      <c r="F180" s="115"/>
      <c r="G180" s="115"/>
      <c r="H180" s="115"/>
      <c r="I180" s="115"/>
    </row>
    <row r="181" spans="4:9" ht="409.5">
      <c r="D181" s="115"/>
      <c r="E181" s="115"/>
      <c r="F181" s="115"/>
      <c r="G181" s="115"/>
      <c r="H181" s="115"/>
      <c r="I181" s="115"/>
    </row>
    <row r="182" spans="4:9" ht="409.5">
      <c r="D182" s="115"/>
      <c r="E182" s="115"/>
      <c r="F182" s="115"/>
      <c r="G182" s="115"/>
      <c r="H182" s="115"/>
      <c r="I182" s="115"/>
    </row>
    <row r="183" spans="4:9" ht="409.5">
      <c r="D183" s="115"/>
      <c r="E183" s="115"/>
      <c r="F183" s="115"/>
      <c r="G183" s="115"/>
      <c r="H183" s="115"/>
      <c r="I183" s="115"/>
    </row>
    <row r="184" spans="4:9" ht="409.5">
      <c r="D184" s="115"/>
      <c r="E184" s="115"/>
      <c r="F184" s="115"/>
      <c r="G184" s="115"/>
      <c r="H184" s="115"/>
      <c r="I184" s="115"/>
    </row>
    <row r="185" spans="4:9" ht="409.5">
      <c r="D185" s="115"/>
      <c r="E185" s="115"/>
      <c r="F185" s="115"/>
      <c r="G185" s="115"/>
      <c r="H185" s="115"/>
      <c r="I185" s="115"/>
    </row>
    <row r="186" spans="4:9" ht="409.5">
      <c r="D186" s="115"/>
      <c r="E186" s="115"/>
      <c r="F186" s="115"/>
      <c r="G186" s="115"/>
      <c r="H186" s="115"/>
      <c r="I186" s="115"/>
    </row>
    <row r="187" spans="4:9" ht="409.5">
      <c r="D187" s="115"/>
      <c r="E187" s="115"/>
      <c r="F187" s="115"/>
      <c r="G187" s="115"/>
      <c r="H187" s="115"/>
      <c r="I187" s="115"/>
    </row>
    <row r="188" spans="4:9" ht="409.5">
      <c r="D188" s="115"/>
      <c r="E188" s="115"/>
      <c r="F188" s="115"/>
      <c r="G188" s="115"/>
      <c r="H188" s="115"/>
      <c r="I188" s="115"/>
    </row>
    <row r="189" spans="4:9" ht="409.5">
      <c r="D189" s="115"/>
      <c r="E189" s="115"/>
      <c r="F189" s="115"/>
      <c r="G189" s="115"/>
      <c r="H189" s="115"/>
      <c r="I189" s="115"/>
    </row>
    <row r="190" spans="4:9" ht="409.5">
      <c r="D190" s="115"/>
      <c r="E190" s="115"/>
      <c r="F190" s="115"/>
      <c r="G190" s="115"/>
      <c r="H190" s="115"/>
      <c r="I190" s="115"/>
    </row>
    <row r="191" spans="4:9" ht="409.5">
      <c r="D191" s="115"/>
      <c r="E191" s="115"/>
      <c r="F191" s="115"/>
      <c r="G191" s="115"/>
      <c r="H191" s="115"/>
      <c r="I191" s="115"/>
    </row>
    <row r="192" spans="4:9" ht="409.5">
      <c r="D192" s="115"/>
      <c r="E192" s="115"/>
      <c r="F192" s="115"/>
      <c r="G192" s="115"/>
      <c r="H192" s="115"/>
      <c r="I192" s="115"/>
    </row>
    <row r="193" spans="4:9" ht="409.5">
      <c r="D193" s="115"/>
      <c r="E193" s="115"/>
      <c r="F193" s="115"/>
      <c r="G193" s="115"/>
      <c r="H193" s="115"/>
      <c r="I193" s="115"/>
    </row>
    <row r="194" spans="4:9" ht="409.5">
      <c r="D194" s="115"/>
      <c r="E194" s="115"/>
      <c r="F194" s="115"/>
      <c r="G194" s="115"/>
      <c r="H194" s="115"/>
      <c r="I194" s="115"/>
    </row>
    <row r="195" spans="4:9" ht="409.5">
      <c r="D195" s="115"/>
      <c r="E195" s="115"/>
      <c r="F195" s="115"/>
      <c r="G195" s="115"/>
      <c r="H195" s="115"/>
      <c r="I195" s="115"/>
    </row>
    <row r="196" spans="4:9" ht="409.5">
      <c r="D196" s="115"/>
      <c r="E196" s="115"/>
      <c r="F196" s="115"/>
      <c r="G196" s="115"/>
      <c r="H196" s="115"/>
      <c r="I196" s="115"/>
    </row>
    <row r="197" spans="4:9" ht="409.5">
      <c r="D197" s="115"/>
      <c r="E197" s="115"/>
      <c r="F197" s="115"/>
      <c r="G197" s="115"/>
      <c r="H197" s="115"/>
      <c r="I197" s="115"/>
    </row>
    <row r="198" spans="4:9" ht="409.5">
      <c r="D198" s="115"/>
      <c r="E198" s="115"/>
      <c r="F198" s="115"/>
      <c r="G198" s="115"/>
      <c r="H198" s="115"/>
      <c r="I198" s="115"/>
    </row>
    <row r="199" spans="4:9" ht="409.5">
      <c r="D199" s="115"/>
      <c r="E199" s="115"/>
      <c r="F199" s="115"/>
      <c r="G199" s="115"/>
      <c r="H199" s="115"/>
      <c r="I199" s="115"/>
    </row>
    <row r="200" spans="4:9" ht="409.5">
      <c r="D200" s="115"/>
      <c r="E200" s="115"/>
      <c r="F200" s="115"/>
      <c r="G200" s="115"/>
      <c r="H200" s="115"/>
      <c r="I200" s="115"/>
    </row>
    <row r="201" spans="4:9" ht="409.5">
      <c r="D201" s="115"/>
      <c r="E201" s="115"/>
      <c r="F201" s="115"/>
      <c r="G201" s="115"/>
      <c r="H201" s="115"/>
      <c r="I201" s="115"/>
    </row>
    <row r="202" spans="4:9" ht="409.5">
      <c r="D202" s="115"/>
      <c r="E202" s="115"/>
      <c r="F202" s="115"/>
      <c r="G202" s="115"/>
      <c r="H202" s="115"/>
      <c r="I202" s="115"/>
    </row>
    <row r="203" spans="4:9" ht="409.5">
      <c r="D203" s="115"/>
      <c r="E203" s="115"/>
      <c r="F203" s="115"/>
      <c r="G203" s="115"/>
      <c r="H203" s="115"/>
      <c r="I203" s="115"/>
    </row>
    <row r="204" spans="4:9" ht="409.5">
      <c r="D204" s="115"/>
      <c r="E204" s="115"/>
      <c r="F204" s="115"/>
      <c r="G204" s="115"/>
      <c r="H204" s="115"/>
      <c r="I204" s="115"/>
    </row>
    <row r="205" spans="4:9" ht="409.5">
      <c r="D205" s="115"/>
      <c r="E205" s="115"/>
      <c r="F205" s="115"/>
      <c r="G205" s="115"/>
      <c r="H205" s="115"/>
      <c r="I205" s="115"/>
    </row>
    <row r="206" spans="4:9" ht="409.5">
      <c r="D206" s="115"/>
      <c r="E206" s="115"/>
      <c r="F206" s="115"/>
      <c r="G206" s="115"/>
      <c r="H206" s="115"/>
      <c r="I206" s="115"/>
    </row>
    <row r="207" spans="4:9" ht="409.5">
      <c r="D207" s="115"/>
      <c r="E207" s="115"/>
      <c r="F207" s="115"/>
      <c r="G207" s="115"/>
      <c r="H207" s="115"/>
      <c r="I207" s="115"/>
    </row>
    <row r="208" spans="4:9" ht="409.5">
      <c r="D208" s="115"/>
      <c r="E208" s="115"/>
      <c r="F208" s="115"/>
      <c r="G208" s="115"/>
      <c r="H208" s="115"/>
      <c r="I208" s="115"/>
    </row>
    <row r="209" spans="4:9" ht="409.5">
      <c r="D209" s="115"/>
      <c r="E209" s="115"/>
      <c r="F209" s="115"/>
      <c r="G209" s="115"/>
      <c r="H209" s="115"/>
      <c r="I209" s="115"/>
    </row>
    <row r="210" spans="4:9" ht="409.5">
      <c r="D210" s="115"/>
      <c r="E210" s="115"/>
      <c r="F210" s="115"/>
      <c r="G210" s="115"/>
      <c r="H210" s="115"/>
      <c r="I210" s="115"/>
    </row>
    <row r="211" spans="4:9" ht="409.5">
      <c r="D211" s="115"/>
      <c r="E211" s="115"/>
      <c r="F211" s="115"/>
      <c r="G211" s="115"/>
      <c r="H211" s="115"/>
      <c r="I211" s="115"/>
    </row>
    <row r="212" spans="4:9" ht="409.5">
      <c r="D212" s="115"/>
      <c r="E212" s="115"/>
      <c r="F212" s="115"/>
      <c r="G212" s="115"/>
      <c r="H212" s="115"/>
      <c r="I212" s="115"/>
    </row>
    <row r="213" spans="4:9" ht="409.5">
      <c r="D213" s="115"/>
      <c r="E213" s="115"/>
      <c r="F213" s="115"/>
      <c r="G213" s="115"/>
      <c r="H213" s="115"/>
      <c r="I213" s="115"/>
    </row>
    <row r="214" spans="4:9" ht="409.5">
      <c r="D214" s="115"/>
      <c r="E214" s="115"/>
      <c r="F214" s="115"/>
      <c r="G214" s="115"/>
      <c r="H214" s="115"/>
      <c r="I214" s="115"/>
    </row>
    <row r="215" spans="4:9" ht="409.5">
      <c r="D215" s="115"/>
      <c r="E215" s="115"/>
      <c r="F215" s="115"/>
      <c r="G215" s="115"/>
      <c r="H215" s="115"/>
      <c r="I215" s="115"/>
    </row>
    <row r="216" spans="4:9" ht="409.5">
      <c r="D216" s="115"/>
      <c r="E216" s="115"/>
      <c r="F216" s="115"/>
      <c r="G216" s="115"/>
      <c r="H216" s="115"/>
      <c r="I216" s="115"/>
    </row>
    <row r="217" spans="4:9" ht="409.5">
      <c r="D217" s="115"/>
      <c r="E217" s="115"/>
      <c r="F217" s="115"/>
      <c r="G217" s="115"/>
      <c r="H217" s="115"/>
      <c r="I217" s="115"/>
    </row>
    <row r="218" spans="4:9" ht="409.5">
      <c r="D218" s="115"/>
      <c r="E218" s="115"/>
      <c r="F218" s="115"/>
      <c r="G218" s="115"/>
      <c r="H218" s="115"/>
      <c r="I218" s="115"/>
    </row>
    <row r="219" spans="4:9" ht="409.5">
      <c r="D219" s="115"/>
      <c r="E219" s="115"/>
      <c r="F219" s="115"/>
      <c r="G219" s="115"/>
      <c r="H219" s="115"/>
      <c r="I219" s="115"/>
    </row>
    <row r="220" spans="4:9" ht="409.5">
      <c r="D220" s="115"/>
      <c r="E220" s="115"/>
      <c r="F220" s="115"/>
      <c r="G220" s="115"/>
      <c r="H220" s="115"/>
      <c r="I220" s="115"/>
    </row>
    <row r="221" spans="4:9" ht="409.5">
      <c r="D221" s="115"/>
      <c r="E221" s="115"/>
      <c r="F221" s="115"/>
      <c r="G221" s="115"/>
      <c r="H221" s="115"/>
      <c r="I221" s="115"/>
    </row>
    <row r="222" spans="4:9" ht="409.5">
      <c r="D222" s="115"/>
      <c r="E222" s="115"/>
      <c r="F222" s="115"/>
      <c r="G222" s="115"/>
      <c r="H222" s="115"/>
      <c r="I222" s="115"/>
    </row>
    <row r="223" spans="4:9" ht="409.5">
      <c r="D223" s="115"/>
      <c r="E223" s="115"/>
      <c r="F223" s="115"/>
      <c r="G223" s="115"/>
      <c r="H223" s="115"/>
      <c r="I223" s="115"/>
    </row>
    <row r="224" spans="4:9" ht="409.5">
      <c r="D224" s="115"/>
      <c r="E224" s="115"/>
      <c r="F224" s="115"/>
      <c r="G224" s="115"/>
      <c r="H224" s="115"/>
      <c r="I224" s="115"/>
    </row>
    <row r="225" spans="4:9" ht="409.5">
      <c r="D225" s="115"/>
      <c r="E225" s="115"/>
      <c r="F225" s="115"/>
      <c r="G225" s="115"/>
      <c r="H225" s="115"/>
      <c r="I225" s="115"/>
    </row>
    <row r="226" spans="4:9" ht="409.5">
      <c r="D226" s="115"/>
      <c r="E226" s="115"/>
      <c r="F226" s="115"/>
      <c r="G226" s="115"/>
      <c r="H226" s="115"/>
      <c r="I226" s="115"/>
    </row>
    <row r="227" spans="4:9" ht="409.5">
      <c r="D227" s="115"/>
      <c r="E227" s="115"/>
      <c r="F227" s="115"/>
      <c r="G227" s="115"/>
      <c r="H227" s="115"/>
      <c r="I227" s="115"/>
    </row>
    <row r="228" spans="4:9" ht="409.5">
      <c r="D228" s="115"/>
      <c r="E228" s="115"/>
      <c r="F228" s="115"/>
      <c r="G228" s="115"/>
      <c r="H228" s="115"/>
      <c r="I228" s="115"/>
    </row>
    <row r="229" spans="4:9" ht="409.5">
      <c r="D229" s="115"/>
      <c r="E229" s="115"/>
      <c r="F229" s="115"/>
      <c r="G229" s="115"/>
      <c r="H229" s="115"/>
      <c r="I229" s="115"/>
    </row>
    <row r="230" spans="4:9" ht="409.5">
      <c r="D230" s="115"/>
      <c r="E230" s="115"/>
      <c r="F230" s="115"/>
      <c r="G230" s="115"/>
      <c r="H230" s="115"/>
      <c r="I230" s="115"/>
    </row>
    <row r="231" spans="4:9" ht="409.5">
      <c r="D231" s="115"/>
      <c r="E231" s="115"/>
      <c r="F231" s="115"/>
      <c r="G231" s="115"/>
      <c r="H231" s="115"/>
      <c r="I231" s="115"/>
    </row>
    <row r="232" spans="4:9" ht="409.5">
      <c r="D232" s="115"/>
      <c r="E232" s="115"/>
      <c r="F232" s="115"/>
      <c r="G232" s="115"/>
      <c r="H232" s="115"/>
      <c r="I232" s="115"/>
    </row>
    <row r="233" spans="4:9" ht="409.5">
      <c r="D233" s="115"/>
      <c r="E233" s="115"/>
      <c r="F233" s="115"/>
      <c r="G233" s="115"/>
      <c r="H233" s="115"/>
      <c r="I233" s="115"/>
    </row>
    <row r="234" spans="4:9" ht="409.5">
      <c r="D234" s="115"/>
      <c r="E234" s="115"/>
      <c r="F234" s="115"/>
      <c r="G234" s="115"/>
      <c r="H234" s="115"/>
      <c r="I234" s="115"/>
    </row>
    <row r="235" spans="4:9" ht="409.5">
      <c r="D235" s="115"/>
      <c r="E235" s="115"/>
      <c r="F235" s="115"/>
      <c r="G235" s="115"/>
      <c r="H235" s="115"/>
      <c r="I235" s="115"/>
    </row>
    <row r="236" spans="4:9" ht="409.5">
      <c r="D236" s="115"/>
      <c r="E236" s="115"/>
      <c r="F236" s="115"/>
      <c r="G236" s="115"/>
      <c r="H236" s="115"/>
      <c r="I236" s="115"/>
    </row>
    <row r="237" spans="4:9" ht="409.5">
      <c r="D237" s="115"/>
      <c r="E237" s="115"/>
      <c r="F237" s="115"/>
      <c r="G237" s="115"/>
      <c r="H237" s="115"/>
      <c r="I237" s="115"/>
    </row>
    <row r="238" spans="4:9" ht="409.5">
      <c r="D238" s="115"/>
      <c r="E238" s="115"/>
      <c r="F238" s="115"/>
      <c r="G238" s="115"/>
      <c r="H238" s="115"/>
      <c r="I238" s="115"/>
    </row>
    <row r="239" spans="4:9" ht="409.5">
      <c r="D239" s="115"/>
      <c r="E239" s="115"/>
      <c r="F239" s="115"/>
      <c r="G239" s="115"/>
      <c r="H239" s="115"/>
      <c r="I239" s="115"/>
    </row>
    <row r="240" spans="4:9" ht="409.5">
      <c r="D240" s="115"/>
      <c r="E240" s="115"/>
      <c r="F240" s="115"/>
      <c r="G240" s="115"/>
      <c r="H240" s="115"/>
      <c r="I240" s="115"/>
    </row>
    <row r="241" spans="4:9" ht="409.5">
      <c r="D241" s="115"/>
      <c r="E241" s="115"/>
      <c r="F241" s="115"/>
      <c r="G241" s="115"/>
      <c r="H241" s="115"/>
      <c r="I241" s="115"/>
    </row>
    <row r="242" spans="4:9" ht="409.5">
      <c r="D242" s="115"/>
      <c r="E242" s="115"/>
      <c r="F242" s="115"/>
      <c r="G242" s="115"/>
      <c r="H242" s="115"/>
      <c r="I242" s="115"/>
    </row>
    <row r="243" spans="4:9" ht="409.5">
      <c r="D243" s="115"/>
      <c r="E243" s="115"/>
      <c r="F243" s="115"/>
      <c r="G243" s="115"/>
      <c r="H243" s="115"/>
      <c r="I243" s="115"/>
    </row>
    <row r="244" spans="4:9" ht="409.5">
      <c r="D244" s="115"/>
      <c r="E244" s="115"/>
      <c r="F244" s="115"/>
      <c r="G244" s="115"/>
      <c r="H244" s="115"/>
      <c r="I244" s="115"/>
    </row>
    <row r="245" spans="4:9" ht="409.5">
      <c r="D245" s="115"/>
      <c r="E245" s="115"/>
      <c r="F245" s="115"/>
      <c r="G245" s="115"/>
      <c r="H245" s="115"/>
      <c r="I245" s="115"/>
    </row>
    <row r="246" spans="4:9" ht="409.5">
      <c r="D246" s="115"/>
      <c r="E246" s="115"/>
      <c r="F246" s="115"/>
      <c r="G246" s="115"/>
      <c r="H246" s="115"/>
      <c r="I246" s="115"/>
    </row>
    <row r="247" spans="4:9" ht="409.5">
      <c r="D247" s="115"/>
      <c r="E247" s="115"/>
      <c r="F247" s="115"/>
      <c r="G247" s="115"/>
      <c r="H247" s="115"/>
      <c r="I247" s="115"/>
    </row>
    <row r="248" spans="4:9" ht="409.5">
      <c r="D248" s="115"/>
      <c r="E248" s="115"/>
      <c r="F248" s="115"/>
      <c r="G248" s="115"/>
      <c r="H248" s="115"/>
      <c r="I248" s="115"/>
    </row>
    <row r="249" spans="4:9" ht="409.5">
      <c r="D249" s="115"/>
      <c r="E249" s="115"/>
      <c r="F249" s="115"/>
      <c r="G249" s="115"/>
      <c r="H249" s="115"/>
      <c r="I249" s="115"/>
    </row>
    <row r="250" spans="4:9" ht="409.5">
      <c r="D250" s="115"/>
      <c r="E250" s="115"/>
      <c r="F250" s="115"/>
      <c r="G250" s="115"/>
      <c r="H250" s="115"/>
      <c r="I250" s="115"/>
    </row>
    <row r="251" spans="4:9" ht="409.5">
      <c r="D251" s="115"/>
      <c r="E251" s="115"/>
      <c r="F251" s="115"/>
      <c r="G251" s="115"/>
      <c r="H251" s="115"/>
      <c r="I251" s="115"/>
    </row>
    <row r="252" spans="4:9" ht="409.5">
      <c r="D252" s="115"/>
      <c r="E252" s="115"/>
      <c r="F252" s="115"/>
      <c r="G252" s="115"/>
      <c r="H252" s="115"/>
      <c r="I252" s="115"/>
    </row>
    <row r="253" spans="4:9" ht="409.5">
      <c r="D253" s="115"/>
      <c r="E253" s="115"/>
      <c r="F253" s="115"/>
      <c r="G253" s="115"/>
      <c r="H253" s="115"/>
      <c r="I253" s="115"/>
    </row>
    <row r="254" spans="4:9" ht="409.5">
      <c r="D254" s="115"/>
      <c r="E254" s="115"/>
      <c r="F254" s="115"/>
      <c r="G254" s="115"/>
      <c r="H254" s="115"/>
      <c r="I254" s="115"/>
    </row>
    <row r="255" spans="4:9" ht="409.5">
      <c r="D255" s="115"/>
      <c r="E255" s="115"/>
      <c r="F255" s="115"/>
      <c r="G255" s="115"/>
      <c r="H255" s="115"/>
      <c r="I255" s="115"/>
    </row>
    <row r="256" spans="4:9" ht="409.5">
      <c r="D256" s="115"/>
      <c r="E256" s="115"/>
      <c r="F256" s="115"/>
      <c r="G256" s="115"/>
      <c r="H256" s="115"/>
      <c r="I256" s="115"/>
    </row>
    <row r="257" spans="4:9" ht="409.5">
      <c r="D257" s="115"/>
      <c r="E257" s="115"/>
      <c r="F257" s="115"/>
      <c r="G257" s="115"/>
      <c r="H257" s="115"/>
      <c r="I257" s="115"/>
    </row>
    <row r="258" spans="4:9" ht="409.5">
      <c r="D258" s="115"/>
      <c r="E258" s="115"/>
      <c r="F258" s="115"/>
      <c r="G258" s="115"/>
      <c r="H258" s="115"/>
      <c r="I258" s="115"/>
    </row>
    <row r="259" spans="4:9" ht="409.5">
      <c r="D259" s="115"/>
      <c r="E259" s="115"/>
      <c r="F259" s="115"/>
      <c r="G259" s="115"/>
      <c r="H259" s="115"/>
      <c r="I259" s="115"/>
    </row>
    <row r="260" spans="4:9" ht="409.5">
      <c r="D260" s="115"/>
      <c r="E260" s="115"/>
      <c r="F260" s="115"/>
      <c r="G260" s="115"/>
      <c r="H260" s="115"/>
      <c r="I260" s="115"/>
    </row>
    <row r="261" spans="4:9" ht="409.5">
      <c r="D261" s="115"/>
      <c r="E261" s="115"/>
      <c r="F261" s="115"/>
      <c r="G261" s="115"/>
      <c r="H261" s="115"/>
      <c r="I261" s="115"/>
    </row>
    <row r="262" spans="4:9" ht="409.5">
      <c r="D262" s="115"/>
      <c r="E262" s="115"/>
      <c r="F262" s="115"/>
      <c r="G262" s="115"/>
      <c r="H262" s="115"/>
      <c r="I262" s="115"/>
    </row>
    <row r="263" spans="4:9" ht="409.5">
      <c r="D263" s="115"/>
      <c r="E263" s="115"/>
      <c r="F263" s="115"/>
      <c r="G263" s="115"/>
      <c r="H263" s="115"/>
      <c r="I263" s="115"/>
    </row>
    <row r="264" spans="4:9" ht="409.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31.12.2020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127467</v>
      </c>
      <c r="D6" s="642">
        <f aca="true" t="shared" si="0" ref="D6:D15">C6-E6</f>
        <v>0</v>
      </c>
      <c r="E6" s="641">
        <f>'1-Баланс'!G95</f>
        <v>127467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18661</v>
      </c>
      <c r="D7" s="642">
        <f t="shared" si="0"/>
        <v>8666</v>
      </c>
      <c r="E7" s="641">
        <f>'1-Баланс'!G18</f>
        <v>9995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957</v>
      </c>
      <c r="D8" s="642">
        <f t="shared" si="0"/>
        <v>0</v>
      </c>
      <c r="E8" s="641">
        <f>ABS('2-Отчет за доходите'!C44)-ABS('2-Отчет за доходите'!G44)</f>
        <v>957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3</v>
      </c>
      <c r="D9" s="642">
        <f t="shared" si="0"/>
        <v>0</v>
      </c>
      <c r="E9" s="641">
        <f>'3-Отчет за паричния поток'!C45</f>
        <v>3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176</v>
      </c>
      <c r="D10" s="642">
        <f t="shared" si="0"/>
        <v>0</v>
      </c>
      <c r="E10" s="641">
        <f>'3-Отчет за паричния поток'!C46</f>
        <v>176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18661</v>
      </c>
      <c r="D11" s="642">
        <f t="shared" si="0"/>
        <v>0</v>
      </c>
      <c r="E11" s="641">
        <f>'4-Отчет за собствения капитал'!L34</f>
        <v>18661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2020-11-22T15:20:43Z</cp:lastPrinted>
  <dcterms:created xsi:type="dcterms:W3CDTF">2006-09-16T00:00:00Z</dcterms:created>
  <dcterms:modified xsi:type="dcterms:W3CDTF">2021-03-01T13:04:13Z</dcterms:modified>
  <cp:category/>
  <cp:version/>
  <cp:contentType/>
  <cp:contentStatus/>
</cp:coreProperties>
</file>