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<sst xmlns="http://schemas.openxmlformats.org/spreadsheetml/2006/main" count="1062" uniqueCount="869">
  <si>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</si>
  <si>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</si>
  <si>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</si>
  <si>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</si>
  <si>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</si>
  <si>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</si>
  <si>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</si>
  <si>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</si>
  <si>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</si>
  <si>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</si>
  <si>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</si>
  <si>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</si>
  <si>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</si>
  <si>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</si>
  <si>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</si>
  <si>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</si>
  <si>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</si>
  <si>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</si>
  <si>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</si>
  <si>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</si>
  <si>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</si>
  <si>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</si>
  <si>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</si>
  <si>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</si>
  <si>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</si>
  <si>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</si>
  <si>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</si>
  <si>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</si>
  <si>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</si>
  <si>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</si>
  <si>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</si>
  <si>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</si>
  <si>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</si>
  <si>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</si>
  <si>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</si>
  <si>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</si>
  <si>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</si>
  <si>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</si>
  <si>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</si>
  <si>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</si>
  <si>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</si>
  <si>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</si>
  <si>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</si>
  <si>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</si>
  <si>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</si>
  <si>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</si>
  <si>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</si>
  <si>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</si>
  <si>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</si>
  <si>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</si>
  <si>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</si>
  <si>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</si>
  <si>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</si>
  <si>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</si>
  <si>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</si>
  <si>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</si>
  <si>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</si>
  <si>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</si>
  <si>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</si>
  <si>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</si>
  <si>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</si>
  <si>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</si>
  <si>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</si>
  <si>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</si>
  <si>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</si>
  <si>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</si>
  <si>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</si>
  <si>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</si>
  <si>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</si>
  <si>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</si>
  <si>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</si>
  <si>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</si>
  <si>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</si>
  <si>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</si>
  <si>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</si>
  <si>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</si>
  <si>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</si>
  <si>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</si>
  <si>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</si>
  <si>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</si>
  <si>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</si>
  <si>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</si>
  <si>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</si>
  <si>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</si>
  <si>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</si>
  <si>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</si>
  <si>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</si>
  <si>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</si>
  <si>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</si>
  <si>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</si>
  <si>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</si>
  <si>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</si>
  <si>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</si>
  <si>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</si>
  <si>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</si>
  <si>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</si>
  <si>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</si>
  <si>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</si>
  <si>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</si>
  <si>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</si>
  <si>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</si>
  <si>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</si>
  <si>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</si>
  <si>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</si>
  <si>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</si>
  <si>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</si>
  <si>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</si>
  <si>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</si>
  <si>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</si>
  <si>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</si>
  <si>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</si>
  <si>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</si>
  <si>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</si>
  <si>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</si>
  <si>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</si>
  <si>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</si>
  <si>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</si>
  <si>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</si>
  <si>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</si>
  <si>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</si>
  <si>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</si>
  <si>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</si>
  <si>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</si>
  <si>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</si>
  <si>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</si>
  <si>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</si>
  <si>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</si>
  <si>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</si>
  <si>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</si>
  <si>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</si>
  <si>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</si>
  <si>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</si>
  <si>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</si>
  <si>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</si>
  <si>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</si>
  <si>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</si>
  <si>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</si>
  <si>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</si>
  <si>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</si>
  <si>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</si>
  <si>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</si>
  <si>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</si>
  <si>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</si>
  <si>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</si>
  <si>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</si>
  <si>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</si>
  <si>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</si>
  <si>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</si>
  <si>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</si>
  <si>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</si>
  <si>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</si>
  <si>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</si>
  <si>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</si>
  <si>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</si>
  <si>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</si>
  <si>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</si>
  <si>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</si>
  <si>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</si>
  <si>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</si>
  <si>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</si>
  <si>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</si>
  <si>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</si>
  <si>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</si>
  <si>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</si>
  <si>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</si>
  <si>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</si>
  <si>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</si>
  <si>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</si>
  <si>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</si>
  <si>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</si>
  <si>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</si>
  <si>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</si>
  <si>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</si>
  <si>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</si>
  <si>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</si>
  <si>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</si>
  <si>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</si>
  <si>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</si>
  <si>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</si>
  <si>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</si>
  <si>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</si>
  <si>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</si>
  <si>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</si>
  <si>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</si>
  <si>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</si>
  <si>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</si>
  <si>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</si>
  <si>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</si>
  <si>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</si>
  <si>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</si>
  <si>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</si>
  <si>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</si>
  <si>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</si>
  <si>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</si>
  <si>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</si>
  <si>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</si>
  <si>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</si>
  <si>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</si>
  <si>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</si>
  <si>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</si>
  <si>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</si>
  <si>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</si>
  <si>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</si>
  <si>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</si>
  <si>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</si>
  <si>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</si>
  <si>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</si>
  <si>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</si>
  <si>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</si>
  <si>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</si>
  <si>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</si>
  <si>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</si>
  <si>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</si>
  <si>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</si>
  <si>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</si>
  <si>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</si>
  <si>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</si>
  <si>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</si>
  <si>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</si>
  <si>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</si>
  <si>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</si>
  <si>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</si>
  <si>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</si>
  <si>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</si>
  <si>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</si>
  <si>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</si>
  <si>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</si>
  <si>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</si>
  <si>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</si>
  <si>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</si>
  <si>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</si>
  <si>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</si>
  <si>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</si>
  <si>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</si>
  <si>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</si>
  <si>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</si>
  <si>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</si>
  <si>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</si>
  <si>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</si>
  <si>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</si>
  <si>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</si>
  <si>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</si>
  <si>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</si>
  <si>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</si>
  <si>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</si>
  <si>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</si>
  <si>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</si>
  <si>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</si>
  <si>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</si>
  <si>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</si>
  <si>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</si>
  <si>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</si>
  <si>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</si>
  <si>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</si>
  <si>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</si>
  <si>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</si>
  <si>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</si>
  <si>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</si>
  <si>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</si>
  <si>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</si>
  <si>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</si>
  <si>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</si>
  <si>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</si>
  <si>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</si>
  <si>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</si>
  <si>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</si>
  <si>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</si>
  <si>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</si>
  <si>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</si>
  <si>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</si>
  <si>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</si>
  <si>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</si>
  <si>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</si>
  <si>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</si>
  <si>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</si>
  <si>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</si>
  <si>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</si>
  <si>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</si>
  <si>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</si>
  <si>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</si>
  <si>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</si>
  <si>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</si>
  <si>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</si>
  <si>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</si>
  <si>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</si>
  <si>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</si>
  <si>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</si>
  <si>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</si>
  <si>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</si>
  <si>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</si>
  <si>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</si>
  <si>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</si>
  <si>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</si>
  <si>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</si>
  <si>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</si>
  <si>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</si>
  <si>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</si>
  <si>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</si>
  <si>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</si>
  <si>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</si>
  <si>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</si>
  <si>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</si>
  <si>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</si>
  <si>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</si>
  <si>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</si>
  <si>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</si>
  <si>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</si>
  <si>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</si>
  <si>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</si>
  <si>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</si>
  <si>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</si>
  <si>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</si>
  <si>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</si>
  <si>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</si>
  <si>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</si>
  <si>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</si>
  <si>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</si>
  <si>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</si>
  <si>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</si>
  <si>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</si>
  <si>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</si>
  <si>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</si>
  <si>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</si>
  <si>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</si>
  <si>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</si>
  <si>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</si>
  <si>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</si>
  <si>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</si>
  <si>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</si>
  <si>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</si>
  <si>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</si>
  <si>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</si>
  <si>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</si>
  <si>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</si>
  <si>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</si>
  <si>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</si>
  <si>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</si>
  <si>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</si>
  <si>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</si>
  <si>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</si>
  <si>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</si>
  <si>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</si>
  <si>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</si>
  <si>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</si>
  <si>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</si>
  <si>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</si>
  <si>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</si>
  <si>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</si>
  <si>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</si>
  <si>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</si>
  <si>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</si>
  <si>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</si>
  <si>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</si>
  <si>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</si>
  <si>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</si>
  <si>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</si>
  <si>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</si>
  <si>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</si>
  <si>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</si>
  <si>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</si>
  <si>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</si>
  <si>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</si>
  <si>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</si>
  <si>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</si>
  <si>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</si>
  <si>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</si>
  <si>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</si>
  <si>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</si>
  <si>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</si>
  <si>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</si>
  <si>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</si>
  <si>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</si>
  <si>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</si>
  <si>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</si>
  <si>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</si>
  <si>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</si>
  <si>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</si>
  <si>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</si>
  <si>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</si>
  <si>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</si>
  <si>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</si>
  <si>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</si>
  <si>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</si>
  <si>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</si>
  <si>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</si>
  <si>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</si>
  <si>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</si>
  <si>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</si>
  <si>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</si>
  <si>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</si>
  <si>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</si>
  <si>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</si>
  <si>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</si>
  <si>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</si>
  <si>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</si>
  <si>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</si>
  <si>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</si>
  <si>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</si>
  <si>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</si>
  <si>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</si>
  <si>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</si>
  <si>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</si>
  <si>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</si>
  <si>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</si>
  <si>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</si>
  <si>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</si>
  <si>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</si>
  <si>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</si>
  <si>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</si>
  <si>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</si>
  <si>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</si>
  <si>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</si>
  <si>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</si>
  <si>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</si>
  <si>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</si>
  <si>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</si>
  <si>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</si>
  <si>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</si>
  <si>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</si>
  <si>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</si>
  <si>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</si>
  <si>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</si>
  <si>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</si>
  <si>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</si>
  <si>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</si>
  <si>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</si>
  <si>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</si>
  <si>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</si>
  <si>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</si>
  <si>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</si>
  <si>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</si>
  <si>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</si>
  <si>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</si>
  <si>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</si>
  <si>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</si>
  <si>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</si>
  <si>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</si>
  <si>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</si>
  <si>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</si>
  <si>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</si>
  <si>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</si>
  <si>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</si>
  <si>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</si>
  <si>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</si>
  <si>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</si>
  <si>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</si>
  <si>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</si>
  <si>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</si>
  <si>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</si>
  <si>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</si>
  <si>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</si>
  <si>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</si>
  <si>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</si>
  <si>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</si>
  <si>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</si>
  <si>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</si>
  <si>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</si>
  <si>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</si>
  <si>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</si>
  <si>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</si>
  <si>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</si>
  <si>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</si>
  <si>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</si>
  <si>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</si>
  <si>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</si>
  <si>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</si>
  <si>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</si>
  <si>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</si>
  <si>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</si>
  <si>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</si>
  <si>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</si>
  <si>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</si>
  <si>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</si>
  <si>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</si>
  <si>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</si>
  <si>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</si>
  <si>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</si>
  <si>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</si>
  <si>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</si>
  <si>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</si>
  <si>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</si>
  <si>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</si>
  <si>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</si>
  <si>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</si>
  <si>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</si>
  <si>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</si>
  <si>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</si>
  <si>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</si>
  <si>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</si>
  <si>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</si>
  <si>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</si>
  <si>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</si>
  <si>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</si>
  <si>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</si>
  <si>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</si>
  <si>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</si>
  <si>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</si>
  <si>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</si>
  <si>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</si>
  <si>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</si>
  <si>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</si>
  <si>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</si>
  <si>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</si>
  <si>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</si>
  <si>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</si>
  <si>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</si>
  <si>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</si>
  <si>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</si>
  <si>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</si>
  <si>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</si>
  <si>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</si>
  <si>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</si>
  <si>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</si>
  <si>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</si>
  <si>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</si>
  <si>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</si>
  <si>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</si>
  <si>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</si>
  <si>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</si>
  <si>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</si>
  <si>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</si>
  <si>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</si>
  <si>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</si>
  <si>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</si>
  <si>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</si>
  <si>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</si>
  <si>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</si>
  <si>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</si>
  <si>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</si>
  <si>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</si>
  <si>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</si>
  <si>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</si>
  <si>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</si>
  <si>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</si>
  <si>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</si>
  <si>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</si>
  <si>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</si>
  <si>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</si>
  <si>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</si>
  <si>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</si>
  <si>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</si>
  <si>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</si>
  <si>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</si>
  <si>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</si>
  <si>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</si>
  <si>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</si>
  <si>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</si>
  <si>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</si>
  <si>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</si>
  <si>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</si>
  <si>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</si>
  <si>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</si>
  <si>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</si>
  <si>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</si>
  <si>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</si>
  <si>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</si>
  <si>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</si>
  <si>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</si>
  <si>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</si>
  <si>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</si>
  <si>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</si>
  <si>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</si>
  <si>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</si>
  <si>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</si>
  <si>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</si>
  <si>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</si>
  <si>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</si>
  <si>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</si>
  <si>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</si>
  <si>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</si>
  <si>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</si>
  <si>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</si>
  <si>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</si>
  <si>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</si>
  <si>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</si>
  <si>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</si>
  <si>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</si>
  <si>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</si>
  <si>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</si>
  <si>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</si>
  <si>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</si>
  <si>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</si>
  <si>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</si>
  <si>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</si>
  <si>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</si>
  <si>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</si>
  <si>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</si>
  <si>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</si>
  <si>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</si>
  <si>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</si>
  <si>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</si>
  <si>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</si>
  <si>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</si>
  <si>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</si>
  <si>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</si>
  <si>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</si>
  <si>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</si>
  <si>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</si>
  <si>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</si>
  <si>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</si>
  <si>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</si>
  <si>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</si>
  <si>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</si>
  <si>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</si>
  <si>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</si>
  <si>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</si>
  <si>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</si>
  <si>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</si>
  <si>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</si>
  <si>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</si>
  <si>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</si>
  <si>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</si>
  <si>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</si>
  <si>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</si>
  <si>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</si>
  <si>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</si>
  <si>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</si>
  <si>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</si>
  <si>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</si>
  <si>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</si>
  <si>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</si>
  <si>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</si>
  <si>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</si>
  <si>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</si>
  <si>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</si>
  <si>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</si>
  <si>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</si>
  <si>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</si>
  <si>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</si>
  <si>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</si>
  <si>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</si>
  <si>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</si>
  <si>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</si>
  <si>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</si>
  <si>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</si>
  <si>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</si>
  <si>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</si>
  <si>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</si>
  <si>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</si>
  <si>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</si>
  <si>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</si>
  <si>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</si>
  <si>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</si>
  <si>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</si>
  <si>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</si>
  <si>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</si>
  <si>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</si>
  <si>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</si>
  <si>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</si>
  <si>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</si>
  <si>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</si>
  <si>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</si>
  <si>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</si>
  <si>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</si>
  <si>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</si>
  <si>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</si>
  <si>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</si>
  <si>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</si>
  <si>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</si>
  <si>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</si>
  <si>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</si>
  <si>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</si>
  <si>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</si>
  <si>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</si>
  <si>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</si>
  <si>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</si>
  <si>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</si>
  <si>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</si>
  <si>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</si>
  <si>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</si>
  <si>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</si>
  <si>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</si>
  <si>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</si>
  <si>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</si>
  <si>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</si>
  <si>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</si>
  <si>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</si>
  <si>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</si>
  <si>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</si>
  <si>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</si>
  <si>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</si>
  <si>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</si>
  <si>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</si>
  <si>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</si>
  <si>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</si>
  <si>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</si>
  <si>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</si>
  <si>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</si>
  <si>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</si>
  <si>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</si>
  <si>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</si>
  <si>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</si>
  <si>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</si>
  <si>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</si>
  <si>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</si>
  <si>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</si>
  <si>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</si>
  <si>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</si>
  <si>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</si>
  <si>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</si>
  <si>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</si>
  <si>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</si>
  <si>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</si>
  <si>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</si>
  <si>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</si>
  <si>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</si>
  <si>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</si>
  <si>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</si>
  <si>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</si>
  <si>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</si>
  <si>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</si>
  <si>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</si>
  <si>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</si>
  <si>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</si>
  <si>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</si>
  <si>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</si>
  <si>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</si>
  <si>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</si>
  <si>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</si>
  <si>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</si>
  <si>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</si>
  <si>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</si>
  <si>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</si>
  <si>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</si>
  <si>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</si>
  <si>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</si>
  <si>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</si>
  <si>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</si>
  <si>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</si>
  <si>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</si>
  <si>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</si>
  <si>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</si>
  <si>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</si>
  <si>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</si>
  <si>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</si>
  <si>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</si>
  <si>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</si>
  <si>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</si>
  <si>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</si>
  <si>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</si>
  <si>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</si>
  <si>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</si>
  <si>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</si>
  <si>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</si>
  <si>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</si>
  <si>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</si>
  <si>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</si>
  <si>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</si>
  <si>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</si>
  <si>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</si>
  <si>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</si>
  <si>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</si>
  <si>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</si>
  <si>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</si>
  <si>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</si>
  <si>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</si>
  <si>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</si>
  <si>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</si>
  <si>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</si>
  <si>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</si>
  <si>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</si>
  <si>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</si>
  <si>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</si>
  <si>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</si>
  <si>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</si>
  <si>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</si>
  <si>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</si>
  <si>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</si>
  <si>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</si>
  <si>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</si>
  <si>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</si>
  <si>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</si>
  <si>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</si>
  <si>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</si>
  <si>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</si>
  <si>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</si>
  <si>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</si>
  <si>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</si>
  <si>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</si>
  <si>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</si>
  <si>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</si>
  <si>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</si>
  <si>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</si>
  <si>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</si>
  <si>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</si>
  <si>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</si>
  <si>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</si>
  <si>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</si>
  <si>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</si>
  <si>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</si>
  <si>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</si>
  <si>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</si>
  <si>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</si>
  <si>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</si>
  <si>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</si>
  <si>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</si>
  <si>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</si>
  <si>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</si>
  <si>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</si>
  <si>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</si>
  <si>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</si>
  <si>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</si>
  <si>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</si>
  <si>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</si>
  <si>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</si>
  <si>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</si>
  <si>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</si>
  <si>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</si>
  <si>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</si>
  <si>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</si>
  <si>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</si>
  <si>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</si>
  <si>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</si>
  <si>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</si>
  <si>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</si>
  <si>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</si>
  <si>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</si>
  <si>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</si>
  <si>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</si>
  <si>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</si>
  <si>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</si>
  <si>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</si>
  <si>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</si>
  <si>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</si>
  <si>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</si>
  <si>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</si>
  <si>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</si>
  <si>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</si>
  <si>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</si>
  <si>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</si>
  <si>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</si>
  <si>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</si>
  <si>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</si>
  <si>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</si>
  <si>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</si>
  <si>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</si>
  <si>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</si>
  <si>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</si>
  <si>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</si>
  <si>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</si>
  <si>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</si>
  <si>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</si>
  <si>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</si>
  <si>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</si>
  <si>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</si>
  <si>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</si>
  <si>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</si>
  <si>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</si>
  <si>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</si>
  <si>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</si>
  <si>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</si>
  <si>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</si>
  <si>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</si>
  <si>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</si>
  <si>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</si>
  <si>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</si>
  <si>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"МЕБЕЛСИСТЕМ" АД ПАЗАРДЖИК</t>
  </si>
  <si>
    <t>неконсолидиран</t>
  </si>
  <si>
    <t>Съставител: Александър Долев</t>
  </si>
  <si>
    <t>Ръководител: Бисер Унтов</t>
  </si>
  <si>
    <t>Бисер Унтов</t>
  </si>
  <si>
    <t>Александър Долев</t>
  </si>
  <si>
    <t xml:space="preserve"> Ръководител: Бисер Унтов</t>
  </si>
  <si>
    <t>Съставител:Александър Долев</t>
  </si>
  <si>
    <t>Ръководител: Бисре Унтов</t>
  </si>
  <si>
    <t>2011 г.</t>
  </si>
  <si>
    <t>Дата на съставяне: 01.03.2012 г.</t>
  </si>
  <si>
    <t>Дата  на съставяне: 01.03.2012 г.</t>
  </si>
  <si>
    <t>Дата на съставяне: 01.03.2012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</si>
</sst>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3" applyFont="1" applyBorder="1" applyAlignment="1" applyProtection="1">
      <alignment horizontal="left" vertical="top"/>
      <protection locked="0"/>
    </xf>
    <xf numFmtId="0" fontId="12" fillId="0" borderId="0" xfId="26" applyFont="1" applyAlignment="1">
      <alignment horizontal="centerContinuous"/>
      <protection/>
    </xf>
    <xf numFmtId="0" fontId="13" fillId="0" borderId="0" xfId="26" applyFont="1">
      <alignment/>
      <protection/>
    </xf>
    <xf numFmtId="0" fontId="12" fillId="0" borderId="0" xfId="26" applyFont="1" applyAlignment="1">
      <alignment horizontal="centerContinuous" wrapText="1"/>
      <protection/>
    </xf>
    <xf numFmtId="0" fontId="14" fillId="0" borderId="0" xfId="26" applyFont="1">
      <alignment/>
      <protection/>
    </xf>
    <xf numFmtId="0" fontId="12" fillId="0" borderId="0" xfId="23" applyFont="1" applyBorder="1" applyAlignment="1" applyProtection="1">
      <alignment vertical="top" wrapText="1"/>
      <protection locked="0"/>
    </xf>
    <xf numFmtId="0" fontId="12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2" fillId="0" borderId="0" xfId="26" applyFont="1">
      <alignment/>
      <protection/>
    </xf>
    <xf numFmtId="0" fontId="12" fillId="0" borderId="0" xfId="24" applyFont="1" applyAlignment="1">
      <alignment wrapText="1"/>
      <protection/>
    </xf>
    <xf numFmtId="0" fontId="12" fillId="0" borderId="0" xfId="24" applyFont="1" applyAlignment="1">
      <alignment horizontal="right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2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1" xfId="26" applyFont="1" applyBorder="1" applyAlignment="1">
      <alignment wrapText="1"/>
      <protection/>
    </xf>
    <xf numFmtId="3" fontId="13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Protection="1">
      <alignment/>
      <protection locked="0"/>
    </xf>
    <xf numFmtId="0" fontId="11" fillId="0" borderId="0" xfId="26" applyFont="1" applyAlignment="1">
      <alignment wrapText="1"/>
      <protection/>
    </xf>
    <xf numFmtId="0" fontId="11" fillId="0" borderId="0" xfId="26" applyFont="1" applyBorder="1">
      <alignment/>
      <protection/>
    </xf>
    <xf numFmtId="0" fontId="11" fillId="0" borderId="0" xfId="25" applyFont="1">
      <alignment/>
      <protection/>
    </xf>
    <xf numFmtId="0" fontId="13" fillId="0" borderId="0" xfId="25" applyFont="1" applyBorder="1" applyAlignment="1" applyProtection="1">
      <alignment horizontal="centerContinuous"/>
      <protection locked="0"/>
    </xf>
    <xf numFmtId="0" fontId="11" fillId="0" borderId="0" xfId="25" applyFont="1" applyBorder="1" applyAlignment="1">
      <alignment wrapText="1"/>
      <protection/>
    </xf>
    <xf numFmtId="0" fontId="11" fillId="0" borderId="0" xfId="25" applyFont="1" applyBorder="1">
      <alignment/>
      <protection/>
    </xf>
    <xf numFmtId="0" fontId="19" fillId="0" borderId="0" xfId="25" applyFont="1" applyBorder="1" applyAlignment="1">
      <alignment vertical="center" wrapText="1"/>
      <protection/>
    </xf>
    <xf numFmtId="0" fontId="11" fillId="0" borderId="0" xfId="25" applyFont="1" applyAlignment="1">
      <alignment wrapText="1"/>
      <protection/>
    </xf>
    <xf numFmtId="49" fontId="12" fillId="0" borderId="2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49" fontId="12" fillId="0" borderId="0" xfId="26" applyNumberFormat="1" applyFont="1" applyAlignment="1">
      <alignment horizontal="center"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49" fontId="12" fillId="0" borderId="0" xfId="26" applyNumberFormat="1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vertical="top" wrapText="1"/>
      <protection locked="0"/>
    </xf>
    <xf numFmtId="49" fontId="12" fillId="0" borderId="3" xfId="26" applyNumberFormat="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13" fillId="0" borderId="0" xfId="21" applyFont="1" applyAlignment="1">
      <alignment horizontal="center"/>
      <protection/>
    </xf>
    <xf numFmtId="0" fontId="21" fillId="0" borderId="0" xfId="22" applyFont="1" applyBorder="1">
      <alignment/>
      <protection/>
    </xf>
    <xf numFmtId="49" fontId="21" fillId="0" borderId="0" xfId="22" applyNumberFormat="1" applyFont="1">
      <alignment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49" fontId="0" fillId="0" borderId="0" xfId="20" applyNumberFormat="1" applyFont="1" applyAlignment="1">
      <alignment horizontal="left" vertical="center" wrapText="1"/>
      <protection/>
    </xf>
    <xf numFmtId="0" fontId="20" fillId="0" borderId="0" xfId="22" applyFont="1">
      <alignment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20" fillId="0" borderId="0" xfId="22" applyFont="1" applyAlignment="1">
      <alignment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0" xfId="22" applyFont="1" applyBorder="1">
      <alignment/>
      <protection/>
    </xf>
    <xf numFmtId="0" fontId="24" fillId="0" borderId="0" xfId="22" applyFo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20" fillId="0" borderId="0" xfId="2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5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3" fontId="12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5" applyFont="1" applyBorder="1" applyProtection="1">
      <alignment/>
      <protection/>
    </xf>
    <xf numFmtId="1" fontId="11" fillId="5" borderId="1" xfId="25" applyNumberFormat="1" applyFont="1" applyFill="1" applyBorder="1" applyProtection="1">
      <alignment/>
      <protection locked="0"/>
    </xf>
    <xf numFmtId="3" fontId="11" fillId="0" borderId="1" xfId="25" applyNumberFormat="1" applyFont="1" applyBorder="1" applyProtection="1">
      <alignment/>
      <protection/>
    </xf>
    <xf numFmtId="3" fontId="11" fillId="0" borderId="1" xfId="25" applyNumberFormat="1" applyFont="1" applyFill="1" applyBorder="1" applyProtection="1">
      <alignment/>
      <protection/>
    </xf>
    <xf numFmtId="1" fontId="13" fillId="4" borderId="1" xfId="24" applyNumberFormat="1" applyFont="1" applyFill="1" applyBorder="1" applyAlignment="1" applyProtection="1">
      <alignment wrapText="1"/>
      <protection locked="0"/>
    </xf>
    <xf numFmtId="3" fontId="13" fillId="0" borderId="1" xfId="24" applyNumberFormat="1" applyFont="1" applyFill="1" applyBorder="1" applyAlignment="1" applyProtection="1">
      <alignment wrapText="1"/>
      <protection/>
    </xf>
    <xf numFmtId="1" fontId="13" fillId="5" borderId="1" xfId="24" applyNumberFormat="1" applyFont="1" applyFill="1" applyBorder="1" applyAlignment="1" applyProtection="1">
      <alignment wrapText="1"/>
      <protection locked="0"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3" fontId="13" fillId="0" borderId="1" xfId="26" applyNumberFormat="1" applyFont="1" applyFill="1" applyBorder="1" applyAlignment="1" applyProtection="1">
      <alignment vertical="center"/>
      <protection/>
    </xf>
    <xf numFmtId="3" fontId="13" fillId="0" borderId="1" xfId="26" applyNumberFormat="1" applyFont="1" applyBorder="1" applyAlignment="1" applyProtection="1">
      <alignment vertical="center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3" fontId="13" fillId="0" borderId="4" xfId="26" applyNumberFormat="1" applyFont="1" applyBorder="1" applyAlignment="1" applyProtection="1">
      <alignment vertical="center"/>
      <protection/>
    </xf>
    <xf numFmtId="3" fontId="13" fillId="0" borderId="2" xfId="26" applyNumberFormat="1" applyFont="1" applyBorder="1" applyAlignment="1" applyProtection="1">
      <alignment vertical="center"/>
      <protection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1" applyFont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Protection="1">
      <alignment/>
      <protection/>
    </xf>
    <xf numFmtId="1" fontId="13" fillId="2" borderId="5" xfId="21" applyNumberFormat="1" applyFont="1" applyFill="1" applyBorder="1" applyAlignment="1" applyProtection="1">
      <alignment horizontal="left" vertical="center" wrapText="1"/>
      <protection/>
    </xf>
    <xf numFmtId="1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2" xfId="21" applyFont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21" fillId="0" borderId="0" xfId="22" applyFont="1" applyBorder="1" applyProtection="1">
      <alignment/>
      <protection/>
    </xf>
    <xf numFmtId="1" fontId="21" fillId="0" borderId="0" xfId="22" applyNumberFormat="1" applyFont="1" applyBorder="1" applyProtection="1">
      <alignment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4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center" vertical="center" wrapText="1"/>
      <protection/>
    </xf>
    <xf numFmtId="0" fontId="22" fillId="0" borderId="0" xfId="22" applyFont="1" applyBorder="1" applyProtection="1">
      <alignment/>
      <protection/>
    </xf>
    <xf numFmtId="49" fontId="12" fillId="0" borderId="6" xfId="19" applyNumberFormat="1" applyFont="1" applyBorder="1" applyAlignment="1" applyProtection="1">
      <alignment horizontal="center" vertical="center" wrapText="1"/>
      <protection/>
    </xf>
    <xf numFmtId="0" fontId="12" fillId="0" borderId="4" xfId="19" applyFont="1" applyBorder="1" applyAlignment="1" applyProtection="1">
      <alignment horizontal="center" vertical="center" wrapText="1"/>
      <protection/>
    </xf>
    <xf numFmtId="49" fontId="12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2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" xfId="19" applyNumberFormat="1" applyFont="1" applyBorder="1" applyAlignment="1" applyProtection="1">
      <alignment horizontal="center" vertical="center" wrapText="1"/>
      <protection/>
    </xf>
    <xf numFmtId="0" fontId="13" fillId="0" borderId="2" xfId="19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left" vertical="center" wrapText="1"/>
      <protection/>
    </xf>
    <xf numFmtId="49" fontId="12" fillId="0" borderId="1" xfId="19" applyNumberFormat="1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right" vertical="center" wrapText="1"/>
      <protection/>
    </xf>
    <xf numFmtId="49" fontId="12" fillId="0" borderId="0" xfId="19" applyNumberFormat="1" applyFont="1" applyBorder="1" applyAlignment="1" applyProtection="1">
      <alignment horizontal="right" vertical="center" wrapText="1"/>
      <protection/>
    </xf>
    <xf numFmtId="49" fontId="21" fillId="0" borderId="0" xfId="22" applyNumberFormat="1" applyFont="1" applyProtection="1">
      <alignment/>
      <protection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0" fontId="12" fillId="0" borderId="0" xfId="22" applyFont="1">
      <alignment/>
      <protection/>
    </xf>
    <xf numFmtId="0" fontId="13" fillId="0" borderId="0" xfId="22" applyFont="1" applyBorder="1">
      <alignment/>
      <protection/>
    </xf>
    <xf numFmtId="0" fontId="22" fillId="0" borderId="0" xfId="22" applyFont="1" applyAlignment="1">
      <alignment horizontal="center"/>
      <protection/>
    </xf>
    <xf numFmtId="49" fontId="13" fillId="0" borderId="0" xfId="22" applyNumberFormat="1" applyFont="1">
      <alignment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0" xfId="18" applyFont="1" applyBorder="1" applyProtection="1">
      <alignment/>
      <protection/>
    </xf>
    <xf numFmtId="0" fontId="13" fillId="0" borderId="0" xfId="22" applyFont="1" applyProtection="1">
      <alignment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5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center"/>
      <protection/>
    </xf>
    <xf numFmtId="0" fontId="22" fillId="0" borderId="0" xfId="22" applyFont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1" fontId="21" fillId="0" borderId="0" xfId="22" applyNumberFormat="1" applyFont="1" applyProtection="1">
      <alignment/>
      <protection/>
    </xf>
    <xf numFmtId="0" fontId="12" fillId="0" borderId="0" xfId="18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1" xfId="18" applyFont="1" applyBorder="1" applyProtection="1">
      <alignment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1" fontId="12" fillId="3" borderId="7" xfId="25" applyNumberFormat="1" applyFont="1" applyFill="1" applyBorder="1" applyAlignment="1" applyProtection="1">
      <alignment vertical="center"/>
      <protection locked="0"/>
    </xf>
    <xf numFmtId="0" fontId="12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Continuous" wrapText="1"/>
      <protection/>
    </xf>
    <xf numFmtId="0" fontId="11" fillId="0" borderId="0" xfId="25" applyFont="1" applyProtection="1">
      <alignment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0" xfId="24" applyFont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Alignment="1" applyProtection="1">
      <alignment wrapText="1"/>
      <protection/>
    </xf>
    <xf numFmtId="1" fontId="11" fillId="0" borderId="0" xfId="24" applyNumberFormat="1" applyFont="1" applyAlignment="1" applyProtection="1">
      <alignment wrapText="1"/>
      <protection/>
    </xf>
    <xf numFmtId="0" fontId="13" fillId="0" borderId="0" xfId="26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2" fillId="0" borderId="0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left" vertical="top" wrapText="1"/>
      <protection/>
    </xf>
    <xf numFmtId="0" fontId="13" fillId="0" borderId="0" xfId="18" applyFont="1" applyAlignment="1">
      <alignment horizontal="centerContinuous" vertical="center" wrapText="1"/>
      <protection/>
    </xf>
    <xf numFmtId="0" fontId="12" fillId="0" borderId="1" xfId="18" applyFont="1" applyBorder="1" applyAlignment="1" applyProtection="1">
      <alignment horizontal="centerContinuous" vertical="center" wrapText="1"/>
      <protection/>
    </xf>
    <xf numFmtId="1" fontId="13" fillId="0" borderId="0" xfId="21" applyNumberFormat="1" applyFont="1" applyBorder="1" applyAlignment="1">
      <alignment vertical="justify" wrapText="1"/>
      <protection/>
    </xf>
    <xf numFmtId="0" fontId="12" fillId="0" borderId="3" xfId="19" applyFont="1" applyBorder="1" applyAlignment="1" applyProtection="1">
      <alignment horizontal="centerContinuous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7" xfId="19" applyFont="1" applyBorder="1" applyAlignment="1" applyProtection="1">
      <alignment horizontal="centerContinuous" vertical="center" wrapText="1"/>
      <protection/>
    </xf>
    <xf numFmtId="0" fontId="12" fillId="0" borderId="1" xfId="19" applyFont="1" applyBorder="1" applyAlignment="1" applyProtection="1">
      <alignment horizontal="centerContinuous" vertical="center" wrapText="1"/>
      <protection/>
    </xf>
    <xf numFmtId="44" fontId="12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vertical="top" wrapText="1"/>
      <protection/>
    </xf>
    <xf numFmtId="0" fontId="10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8" fillId="0" borderId="0" xfId="23" applyFont="1" applyBorder="1" applyAlignment="1" applyProtection="1">
      <alignment vertical="top" wrapText="1"/>
      <protection locked="0"/>
    </xf>
    <xf numFmtId="1" fontId="10" fillId="3" borderId="3" xfId="23" applyNumberFormat="1" applyFont="1" applyFill="1" applyBorder="1" applyAlignment="1" applyProtection="1">
      <alignment vertical="top" wrapText="1"/>
      <protection locked="0"/>
    </xf>
    <xf numFmtId="1" fontId="10" fillId="3" borderId="8" xfId="23" applyNumberFormat="1" applyFont="1" applyFill="1" applyBorder="1" applyAlignment="1" applyProtection="1">
      <alignment vertical="top" wrapText="1"/>
      <protection locked="0"/>
    </xf>
    <xf numFmtId="1" fontId="10" fillId="5" borderId="8" xfId="23" applyNumberFormat="1" applyFont="1" applyFill="1" applyBorder="1" applyAlignment="1" applyProtection="1">
      <alignment vertical="top" wrapText="1"/>
      <protection locked="0"/>
    </xf>
    <xf numFmtId="1" fontId="10" fillId="0" borderId="8" xfId="23" applyNumberFormat="1" applyFont="1" applyBorder="1" applyAlignment="1" applyProtection="1">
      <alignment vertical="top" wrapText="1"/>
      <protection/>
    </xf>
    <xf numFmtId="1" fontId="10" fillId="0" borderId="3" xfId="23" applyNumberFormat="1" applyFont="1" applyBorder="1" applyAlignment="1" applyProtection="1">
      <alignment vertical="top" wrapText="1"/>
      <protection/>
    </xf>
    <xf numFmtId="1" fontId="10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10" fillId="4" borderId="8" xfId="23" applyNumberFormat="1" applyFont="1" applyFill="1" applyBorder="1" applyAlignment="1" applyProtection="1">
      <alignment vertical="top" wrapText="1"/>
      <protection locked="0"/>
    </xf>
    <xf numFmtId="1" fontId="10" fillId="0" borderId="9" xfId="23" applyNumberFormat="1" applyFont="1" applyBorder="1" applyAlignment="1" applyProtection="1">
      <alignment vertical="top" wrapText="1"/>
      <protection/>
    </xf>
    <xf numFmtId="1" fontId="10" fillId="5" borderId="10" xfId="23" applyNumberFormat="1" applyFont="1" applyFill="1" applyBorder="1" applyAlignment="1" applyProtection="1">
      <alignment vertical="top" wrapText="1"/>
      <protection locked="0"/>
    </xf>
    <xf numFmtId="1" fontId="10" fillId="0" borderId="11" xfId="23" applyNumberFormat="1" applyFont="1" applyBorder="1" applyAlignment="1" applyProtection="1">
      <alignment vertical="top" wrapText="1"/>
      <protection/>
    </xf>
    <xf numFmtId="1" fontId="8" fillId="0" borderId="8" xfId="23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3" applyNumberFormat="1" applyFont="1" applyBorder="1" applyAlignment="1" applyProtection="1">
      <alignment vertical="top" wrapText="1"/>
      <protection/>
    </xf>
    <xf numFmtId="1" fontId="10" fillId="0" borderId="13" xfId="23" applyNumberFormat="1" applyFont="1" applyBorder="1" applyAlignment="1" applyProtection="1">
      <alignment vertical="top" wrapText="1"/>
      <protection/>
    </xf>
    <xf numFmtId="0" fontId="8" fillId="0" borderId="0" xfId="23" applyFont="1" applyBorder="1" applyAlignment="1">
      <alignment vertical="top" wrapText="1"/>
      <protection/>
    </xf>
    <xf numFmtId="49" fontId="8" fillId="0" borderId="0" xfId="23" applyNumberFormat="1" applyFont="1" applyBorder="1" applyAlignment="1">
      <alignment vertical="top" wrapText="1"/>
      <protection/>
    </xf>
    <xf numFmtId="1" fontId="10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2" fillId="0" borderId="4" xfId="26" applyFont="1" applyBorder="1" applyAlignment="1">
      <alignment horizontal="centerContinuous" vertical="center" wrapText="1"/>
      <protection/>
    </xf>
    <xf numFmtId="0" fontId="12" fillId="0" borderId="6" xfId="26" applyFont="1" applyBorder="1" applyAlignment="1">
      <alignment horizontal="centerContinuous" vertical="center" wrapText="1"/>
      <protection/>
    </xf>
    <xf numFmtId="0" fontId="12" fillId="0" borderId="2" xfId="26" applyFont="1" applyBorder="1" applyAlignment="1">
      <alignment horizontal="centerContinuous" vertical="center" wrapText="1"/>
      <protection/>
    </xf>
    <xf numFmtId="0" fontId="12" fillId="2" borderId="4" xfId="26" applyFont="1" applyFill="1" applyBorder="1" applyAlignment="1">
      <alignment horizontal="centerContinuous" vertical="center" wrapText="1"/>
      <protection/>
    </xf>
    <xf numFmtId="0" fontId="12" fillId="2" borderId="2" xfId="26" applyFont="1" applyFill="1" applyBorder="1" applyAlignment="1">
      <alignment horizontal="centerContinuous" vertical="center" wrapText="1"/>
      <protection/>
    </xf>
    <xf numFmtId="1" fontId="13" fillId="2" borderId="3" xfId="26" applyNumberFormat="1" applyFont="1" applyFill="1" applyBorder="1" applyAlignment="1" applyProtection="1">
      <alignment vertical="center"/>
      <protection locked="0"/>
    </xf>
    <xf numFmtId="1" fontId="13" fillId="2" borderId="5" xfId="26" applyNumberFormat="1" applyFont="1" applyFill="1" applyBorder="1" applyAlignment="1" applyProtection="1">
      <alignment vertical="center"/>
      <protection locked="0"/>
    </xf>
    <xf numFmtId="1" fontId="13" fillId="2" borderId="7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>
      <alignment horizontal="left" vertical="center" wrapText="1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5" fillId="0" borderId="4" xfId="21" applyFont="1" applyBorder="1" applyAlignment="1" applyProtection="1">
      <alignment vertical="center" wrapText="1"/>
      <protection/>
    </xf>
    <xf numFmtId="1" fontId="13" fillId="2" borderId="5" xfId="21" applyNumberFormat="1" applyFont="1" applyFill="1" applyBorder="1" applyAlignment="1" applyProtection="1">
      <alignment vertical="center" wrapText="1"/>
      <protection/>
    </xf>
    <xf numFmtId="0" fontId="13" fillId="0" borderId="2" xfId="21" applyFont="1" applyBorder="1" applyAlignment="1" applyProtection="1">
      <alignment vertical="center" wrapText="1"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21" fillId="0" borderId="0" xfId="22" applyFont="1" applyAlignment="1">
      <alignment/>
      <protection/>
    </xf>
    <xf numFmtId="1" fontId="13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3" fontId="13" fillId="0" borderId="0" xfId="26" applyNumberFormat="1" applyFont="1" applyBorder="1" applyProtection="1">
      <alignment/>
      <protection/>
    </xf>
    <xf numFmtId="0" fontId="12" fillId="0" borderId="3" xfId="26" applyFont="1" applyBorder="1" applyAlignment="1">
      <alignment horizontal="centerContinuous" vertical="center" wrapText="1"/>
      <protection/>
    </xf>
    <xf numFmtId="0" fontId="12" fillId="0" borderId="9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14" xfId="26" applyFont="1" applyBorder="1" applyAlignment="1">
      <alignment horizontal="centerContinuous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0" borderId="9" xfId="26" applyFont="1" applyBorder="1" applyAlignment="1">
      <alignment horizontal="centerContinuous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centerContinuous" vertical="center" wrapText="1"/>
      <protection/>
    </xf>
    <xf numFmtId="0" fontId="12" fillId="0" borderId="16" xfId="26" applyFont="1" applyBorder="1" applyAlignment="1">
      <alignment horizontal="centerContinuous" vertical="center" wrapText="1"/>
      <protection/>
    </xf>
    <xf numFmtId="49" fontId="12" fillId="0" borderId="9" xfId="26" applyNumberFormat="1" applyFont="1" applyBorder="1" applyAlignment="1">
      <alignment horizontal="centerContinuous" vertical="center" wrapText="1"/>
      <protection/>
    </xf>
    <xf numFmtId="49" fontId="12" fillId="0" borderId="10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8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center" vertical="top" wrapText="1"/>
      <protection locked="0"/>
    </xf>
    <xf numFmtId="0" fontId="10" fillId="0" borderId="0" xfId="23" applyFont="1" applyAlignment="1" applyProtection="1">
      <alignment horizontal="left" vertical="top"/>
      <protection locked="0"/>
    </xf>
    <xf numFmtId="0" fontId="8" fillId="0" borderId="0" xfId="23" applyFont="1" applyBorder="1" applyAlignment="1" applyProtection="1">
      <alignment horizontal="center" vertical="top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17" xfId="23" applyFont="1" applyBorder="1" applyAlignment="1" applyProtection="1">
      <alignment horizontal="center" vertical="center"/>
      <protection/>
    </xf>
    <xf numFmtId="0" fontId="8" fillId="0" borderId="18" xfId="23" applyFont="1" applyBorder="1" applyAlignment="1" applyProtection="1">
      <alignment horizontal="center" vertical="top" wrapText="1"/>
      <protection/>
    </xf>
    <xf numFmtId="14" fontId="8" fillId="0" borderId="18" xfId="23" applyNumberFormat="1" applyFont="1" applyBorder="1" applyAlignment="1" applyProtection="1">
      <alignment horizontal="center" vertical="top" wrapText="1"/>
      <protection/>
    </xf>
    <xf numFmtId="49" fontId="8" fillId="0" borderId="18" xfId="23" applyNumberFormat="1" applyFont="1" applyBorder="1" applyAlignment="1" applyProtection="1">
      <alignment horizontal="center" vertical="center" wrapText="1"/>
      <protection/>
    </xf>
    <xf numFmtId="14" fontId="8" fillId="0" borderId="19" xfId="23" applyNumberFormat="1" applyFont="1" applyBorder="1" applyAlignment="1" applyProtection="1">
      <alignment horizontal="center" vertical="top" wrapText="1"/>
      <protection/>
    </xf>
    <xf numFmtId="0" fontId="8" fillId="0" borderId="20" xfId="23" applyFont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0" borderId="8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right" vertical="top" wrapText="1"/>
      <protection/>
    </xf>
    <xf numFmtId="0" fontId="10" fillId="0" borderId="1" xfId="23" applyFont="1" applyBorder="1" applyAlignment="1" applyProtection="1">
      <alignment vertical="top" wrapText="1"/>
      <protection/>
    </xf>
    <xf numFmtId="0" fontId="10" fillId="0" borderId="3" xfId="23" applyFont="1" applyBorder="1" applyAlignment="1" applyProtection="1">
      <alignment vertical="top" wrapText="1"/>
      <protection/>
    </xf>
    <xf numFmtId="49" fontId="8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3" applyFont="1" applyFill="1" applyBorder="1" applyAlignment="1" applyProtection="1">
      <alignment vertical="top" wrapText="1"/>
      <protection/>
    </xf>
    <xf numFmtId="0" fontId="10" fillId="0" borderId="1" xfId="23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9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27" fillId="6" borderId="1" xfId="23" applyNumberFormat="1" applyFont="1" applyFill="1" applyBorder="1" applyAlignment="1" applyProtection="1">
      <alignment vertical="top" wrapText="1"/>
      <protection/>
    </xf>
    <xf numFmtId="1" fontId="10" fillId="0" borderId="1" xfId="23" applyNumberFormat="1" applyFont="1" applyBorder="1" applyAlignment="1" applyProtection="1">
      <alignment vertical="top" wrapText="1"/>
      <protection/>
    </xf>
    <xf numFmtId="1" fontId="27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8" fillId="0" borderId="9" xfId="23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3" applyNumberFormat="1" applyFont="1" applyFill="1" applyBorder="1" applyAlignment="1" applyProtection="1">
      <alignment vertical="top"/>
      <protection/>
    </xf>
    <xf numFmtId="0" fontId="27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8" fillId="0" borderId="1" xfId="23" applyNumberFormat="1" applyFont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10" fillId="0" borderId="21" xfId="23" applyNumberFormat="1" applyFont="1" applyBorder="1" applyAlignment="1" applyProtection="1">
      <alignment vertical="top" wrapText="1"/>
      <protection/>
    </xf>
    <xf numFmtId="1" fontId="10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10" fillId="0" borderId="23" xfId="23" applyNumberFormat="1" applyFont="1" applyBorder="1" applyAlignment="1" applyProtection="1">
      <alignment vertical="top" wrapText="1"/>
      <protection/>
    </xf>
    <xf numFmtId="1" fontId="10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26" xfId="25" applyFont="1" applyBorder="1" applyAlignment="1" applyProtection="1">
      <alignment horizontal="centerContinuous"/>
      <protection locked="0"/>
    </xf>
    <xf numFmtId="0" fontId="13" fillId="0" borderId="0" xfId="25" applyFont="1" applyAlignment="1" applyProtection="1">
      <alignment horizontal="centerContinuous" wrapText="1"/>
      <protection locked="0"/>
    </xf>
    <xf numFmtId="0" fontId="11" fillId="0" borderId="0" xfId="25" applyFont="1" applyAlignment="1" applyProtection="1">
      <alignment horizontal="centerContinuous" wrapText="1"/>
      <protection locked="0"/>
    </xf>
    <xf numFmtId="0" fontId="11" fillId="0" borderId="0" xfId="25" applyFont="1" applyProtection="1">
      <alignment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right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6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0" fontId="16" fillId="0" borderId="1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3" fontId="15" fillId="0" borderId="1" xfId="25" applyNumberFormat="1" applyFont="1" applyBorder="1" applyAlignment="1" applyProtection="1">
      <alignment horizontal="center"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3" fillId="0" borderId="7" xfId="25" applyFont="1" applyBorder="1" applyAlignment="1" applyProtection="1">
      <alignment horizontal="center" vertical="center" wrapText="1"/>
      <protection/>
    </xf>
    <xf numFmtId="0" fontId="15" fillId="0" borderId="7" xfId="25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left" vertical="center" wrapText="1"/>
      <protection/>
    </xf>
    <xf numFmtId="0" fontId="15" fillId="0" borderId="7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3" fillId="0" borderId="20" xfId="25" applyFont="1" applyBorder="1" applyAlignment="1" applyProtection="1">
      <alignment vertical="center" wrapText="1"/>
      <protection/>
    </xf>
    <xf numFmtId="49" fontId="13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0" fontId="12" fillId="0" borderId="3" xfId="25" applyFont="1" applyBorder="1" applyAlignment="1" applyProtection="1">
      <alignment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3" fillId="0" borderId="0" xfId="2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5" applyNumberFormat="1" applyFont="1" applyBorder="1" applyAlignment="1" applyProtection="1">
      <alignment vertical="center"/>
      <protection/>
    </xf>
    <xf numFmtId="1" fontId="11" fillId="0" borderId="1" xfId="25" applyNumberFormat="1" applyFont="1" applyBorder="1" applyProtection="1">
      <alignment/>
      <protection/>
    </xf>
    <xf numFmtId="1" fontId="10" fillId="7" borderId="8" xfId="23" applyNumberFormat="1" applyFont="1" applyFill="1" applyBorder="1" applyAlignment="1" applyProtection="1">
      <alignment vertical="top" wrapText="1"/>
      <protection locked="0"/>
    </xf>
    <xf numFmtId="1" fontId="10" fillId="7" borderId="3" xfId="23" applyNumberFormat="1" applyFont="1" applyFill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Alignment="1" applyProtection="1">
      <alignment vertical="top"/>
      <protection locked="0"/>
    </xf>
    <xf numFmtId="0" fontId="7" fillId="0" borderId="0" xfId="23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0" fontId="13" fillId="0" borderId="0" xfId="24" applyFont="1" applyAlignment="1" applyProtection="1">
      <alignment horizontal="centerContinuous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2" fillId="0" borderId="0" xfId="24" applyFont="1" applyAlignment="1" applyProtection="1">
      <alignment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14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right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1" fillId="0" borderId="0" xfId="24" applyFont="1" applyFill="1" applyAlignment="1" applyProtection="1">
      <alignment wrapText="1"/>
      <protection/>
    </xf>
    <xf numFmtId="0" fontId="12" fillId="0" borderId="0" xfId="24" applyFont="1" applyAlignment="1" applyProtection="1">
      <alignment horizontal="center"/>
      <protection/>
    </xf>
    <xf numFmtId="1" fontId="13" fillId="0" borderId="1" xfId="26" applyNumberFormat="1" applyFont="1" applyFill="1" applyBorder="1" applyAlignment="1" applyProtection="1">
      <alignment vertical="center"/>
      <protection/>
    </xf>
    <xf numFmtId="1" fontId="13" fillId="0" borderId="3" xfId="26" applyNumberFormat="1" applyFont="1" applyFill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 wrapText="1"/>
      <protection locked="0"/>
    </xf>
    <xf numFmtId="49" fontId="12" fillId="0" borderId="0" xfId="26" applyNumberFormat="1" applyFont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 locked="0"/>
    </xf>
    <xf numFmtId="3" fontId="13" fillId="0" borderId="0" xfId="26" applyNumberFormat="1" applyFont="1" applyBorder="1" applyProtection="1">
      <alignment/>
      <protection locked="0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Border="1" applyProtection="1">
      <alignment/>
      <protection locked="0"/>
    </xf>
    <xf numFmtId="0" fontId="13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13" fillId="0" borderId="0" xfId="21" applyFont="1" applyProtection="1">
      <alignment/>
      <protection locked="0"/>
    </xf>
    <xf numFmtId="0" fontId="21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2" fillId="0" borderId="0" xfId="21" applyFont="1" applyAlignment="1" applyProtection="1">
      <alignment vertical="justify"/>
      <protection locked="0"/>
    </xf>
    <xf numFmtId="0" fontId="12" fillId="0" borderId="0" xfId="21" applyFont="1" applyAlignment="1" applyProtection="1">
      <alignment horizontal="center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2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21" fillId="0" borderId="0" xfId="22" applyFont="1" applyAlignment="1" applyProtection="1">
      <alignment/>
      <protection locked="0"/>
    </xf>
    <xf numFmtId="0" fontId="12" fillId="0" borderId="1" xfId="21" applyFont="1" applyBorder="1" applyAlignment="1" applyProtection="1">
      <alignment horizontal="centerContinuous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Continuous"/>
      <protection/>
    </xf>
    <xf numFmtId="0" fontId="12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vertical="justify" wrapText="1"/>
      <protection/>
    </xf>
    <xf numFmtId="49" fontId="12" fillId="2" borderId="1" xfId="21" applyNumberFormat="1" applyFont="1" applyFill="1" applyBorder="1" applyAlignment="1" applyProtection="1">
      <alignment vertical="justify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Protection="1">
      <alignment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Alignment="1" applyProtection="1">
      <alignment vertical="top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3" xfId="21" applyFont="1" applyBorder="1" applyAlignment="1" applyProtection="1">
      <alignment vertical="justify" wrapText="1"/>
      <protection/>
    </xf>
    <xf numFmtId="49" fontId="13" fillId="2" borderId="3" xfId="21" applyNumberFormat="1" applyFont="1" applyFill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vertical="justify"/>
      <protection/>
    </xf>
    <xf numFmtId="49" fontId="13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justify"/>
      <protection/>
    </xf>
    <xf numFmtId="1" fontId="13" fillId="2" borderId="7" xfId="21" applyNumberFormat="1" applyFont="1" applyFill="1" applyBorder="1" applyAlignment="1" applyProtection="1">
      <alignment horizontal="center" vertical="center" wrapText="1"/>
      <protection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0" fontId="12" fillId="0" borderId="3" xfId="18" applyFont="1" applyBorder="1" applyAlignment="1" applyProtection="1">
      <alignment horizontal="centerContinuous" vertical="center" wrapText="1"/>
      <protection/>
    </xf>
    <xf numFmtId="49" fontId="12" fillId="0" borderId="4" xfId="18" applyNumberFormat="1" applyFont="1" applyBorder="1" applyAlignment="1" applyProtection="1">
      <alignment horizontal="center" vertical="center" wrapText="1"/>
      <protection/>
    </xf>
    <xf numFmtId="1" fontId="12" fillId="0" borderId="7" xfId="18" applyNumberFormat="1" applyFont="1" applyBorder="1" applyAlignment="1" applyProtection="1">
      <alignment horizontal="centerContinuous" vertical="center" wrapText="1"/>
      <protection/>
    </xf>
    <xf numFmtId="49" fontId="12" fillId="0" borderId="2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49" fontId="12" fillId="0" borderId="1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2" fillId="0" borderId="7" xfId="18" applyFont="1" applyBorder="1" applyAlignment="1" applyProtection="1">
      <alignment horizontal="centerContinuous" vertical="center" wrapText="1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49" fontId="23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 quotePrefix="1">
      <alignment horizontal="left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 applyBorder="1" applyAlignment="1" applyProtection="1">
      <alignment horizontal="center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Alignment="1" applyProtection="1">
      <alignment horizontal="center" vertical="center"/>
      <protection locked="0"/>
    </xf>
    <xf numFmtId="49" fontId="12" fillId="0" borderId="0" xfId="18" applyNumberFormat="1" applyFont="1" applyAlignment="1" applyProtection="1">
      <alignment horizontal="center" vertical="center"/>
      <protection locked="0"/>
    </xf>
    <xf numFmtId="1" fontId="12" fillId="0" borderId="0" xfId="18" applyNumberFormat="1" applyFont="1" applyAlignment="1" applyProtection="1">
      <alignment horizontal="center" vertical="center"/>
      <protection locked="0"/>
    </xf>
    <xf numFmtId="1" fontId="21" fillId="0" borderId="0" xfId="22" applyNumberFormat="1" applyFont="1" applyProtection="1">
      <alignment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8" applyNumberFormat="1" applyFont="1" applyAlignment="1" applyProtection="1">
      <alignment horizontal="left" vertical="center" wrapText="1"/>
      <protection locked="0"/>
    </xf>
    <xf numFmtId="1" fontId="13" fillId="0" borderId="0" xfId="18" applyNumberFormat="1" applyFont="1" applyAlignment="1" applyProtection="1">
      <alignment horizontal="left" vertical="center" wrapText="1"/>
      <protection locked="0"/>
    </xf>
    <xf numFmtId="0" fontId="12" fillId="0" borderId="0" xfId="18" applyFont="1" applyProtection="1">
      <alignment/>
      <protection locked="0"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horizontal="centerContinuous" vertical="center" wrapText="1"/>
      <protection locked="0"/>
    </xf>
    <xf numFmtId="0" fontId="12" fillId="0" borderId="0" xfId="19" applyFont="1" applyAlignment="1" applyProtection="1">
      <alignment horizontal="center" vertical="center" wrapText="1"/>
      <protection locked="0"/>
    </xf>
    <xf numFmtId="49" fontId="21" fillId="0" borderId="0" xfId="22" applyNumberFormat="1" applyFont="1" applyProtection="1">
      <alignment/>
      <protection locked="0"/>
    </xf>
    <xf numFmtId="0" fontId="12" fillId="0" borderId="0" xfId="19" applyFont="1" applyProtection="1">
      <alignment/>
      <protection locked="0"/>
    </xf>
    <xf numFmtId="0" fontId="12" fillId="0" borderId="0" xfId="21" applyFont="1" applyBorder="1" applyAlignment="1" applyProtection="1">
      <alignment vertical="justify"/>
      <protection locked="0"/>
    </xf>
    <xf numFmtId="49" fontId="12" fillId="0" borderId="0" xfId="21" applyNumberFormat="1" applyFont="1" applyBorder="1" applyAlignment="1" applyProtection="1">
      <alignment vertical="justify" wrapText="1"/>
      <protection locked="0"/>
    </xf>
    <xf numFmtId="1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20" fillId="0" borderId="0" xfId="22" applyFont="1" applyProtection="1">
      <alignment/>
      <protection/>
    </xf>
    <xf numFmtId="0" fontId="12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2" fillId="0" borderId="0" xfId="25" applyFont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1" fontId="11" fillId="0" borderId="0" xfId="25" applyNumberFormat="1" applyFont="1" applyProtection="1">
      <alignment/>
      <protection locked="0"/>
    </xf>
    <xf numFmtId="0" fontId="19" fillId="0" borderId="0" xfId="25" applyFont="1" applyBorder="1" applyAlignment="1" applyProtection="1">
      <alignment vertical="center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vertical="center"/>
      <protection locked="0"/>
    </xf>
    <xf numFmtId="0" fontId="10" fillId="0" borderId="0" xfId="23" applyFont="1" applyBorder="1" applyAlignment="1" applyProtection="1">
      <alignment vertical="top"/>
      <protection locked="0"/>
    </xf>
    <xf numFmtId="49" fontId="8" fillId="0" borderId="0" xfId="23" applyNumberFormat="1" applyFont="1" applyBorder="1" applyAlignment="1" applyProtection="1">
      <alignment vertical="top" wrapText="1"/>
      <protection locked="0"/>
    </xf>
    <xf numFmtId="1" fontId="10" fillId="0" borderId="0" xfId="23" applyNumberFormat="1" applyFont="1" applyBorder="1" applyAlignment="1" applyProtection="1">
      <alignment vertical="top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3" applyFont="1" applyFill="1" applyAlignment="1" applyProtection="1">
      <alignment horizontal="righ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" fontId="12" fillId="0" borderId="1" xfId="21" applyNumberFormat="1" applyFont="1" applyBorder="1" applyAlignment="1" applyProtection="1">
      <alignment vertical="center" wrapText="1"/>
      <protection/>
    </xf>
    <xf numFmtId="1" fontId="10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26" fillId="6" borderId="1" xfId="23" applyFont="1" applyFill="1" applyBorder="1" applyAlignment="1" applyProtection="1">
      <alignment horizontal="left" vertical="top" wrapText="1"/>
      <protection/>
    </xf>
    <xf numFmtId="1" fontId="26" fillId="6" borderId="1" xfId="23" applyNumberFormat="1" applyFont="1" applyFill="1" applyBorder="1" applyAlignment="1" applyProtection="1">
      <alignment vertical="top" wrapText="1"/>
      <protection/>
    </xf>
    <xf numFmtId="0" fontId="26" fillId="6" borderId="28" xfId="23" applyFont="1" applyFill="1" applyBorder="1" applyAlignment="1" applyProtection="1">
      <alignment horizontal="left" vertical="top" wrapText="1"/>
      <protection/>
    </xf>
    <xf numFmtId="0" fontId="26" fillId="6" borderId="20" xfId="23" applyFont="1" applyFill="1" applyBorder="1" applyAlignment="1" applyProtection="1">
      <alignment vertical="top" wrapText="1"/>
      <protection/>
    </xf>
    <xf numFmtId="0" fontId="26" fillId="6" borderId="29" xfId="23" applyFont="1" applyFill="1" applyBorder="1" applyAlignment="1" applyProtection="1">
      <alignment vertical="top" wrapText="1"/>
      <protection/>
    </xf>
    <xf numFmtId="49" fontId="26" fillId="6" borderId="27" xfId="23" applyNumberFormat="1" applyFont="1" applyFill="1" applyBorder="1" applyAlignment="1" applyProtection="1">
      <alignment vertical="center" wrapText="1"/>
      <protection/>
    </xf>
    <xf numFmtId="0" fontId="26" fillId="6" borderId="1" xfId="23" applyFont="1" applyFill="1" applyBorder="1" applyAlignment="1" applyProtection="1">
      <alignment vertical="top" wrapText="1"/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2" fillId="0" borderId="0" xfId="26" applyFont="1" applyBorder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Alignment="1" applyProtection="1">
      <alignment/>
      <protection/>
    </xf>
    <xf numFmtId="0" fontId="12" fillId="0" borderId="0" xfId="19" applyFont="1" applyAlignment="1" applyProtection="1">
      <alignment horizontal="left"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3" fontId="12" fillId="0" borderId="7" xfId="25" applyNumberFormat="1" applyFont="1" applyFill="1" applyBorder="1" applyAlignment="1" applyProtection="1">
      <alignment vertical="center"/>
      <protection/>
    </xf>
    <xf numFmtId="0" fontId="13" fillId="0" borderId="23" xfId="23" applyFont="1" applyBorder="1" applyAlignment="1" applyProtection="1">
      <alignment horizontal="left" vertical="top" wrapText="1"/>
      <protection locked="0"/>
    </xf>
    <xf numFmtId="49" fontId="12" fillId="0" borderId="23" xfId="23" applyNumberFormat="1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/>
      <protection locked="0"/>
    </xf>
    <xf numFmtId="49" fontId="12" fillId="0" borderId="0" xfId="23" applyNumberFormat="1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/>
      <protection locked="0"/>
    </xf>
    <xf numFmtId="0" fontId="13" fillId="0" borderId="0" xfId="21" applyFont="1" applyBorder="1" applyAlignment="1" applyProtection="1">
      <alignment horizontal="center" vertical="justify" wrapText="1"/>
      <protection locked="0"/>
    </xf>
    <xf numFmtId="49" fontId="12" fillId="0" borderId="0" xfId="21" applyNumberFormat="1" applyFont="1" applyAlignment="1" applyProtection="1">
      <alignment horizontal="center" vertical="justify"/>
      <protection locked="0"/>
    </xf>
    <xf numFmtId="49" fontId="12" fillId="0" borderId="0" xfId="21" applyNumberFormat="1" applyFont="1" applyBorder="1" applyAlignment="1" applyProtection="1">
      <alignment horizontal="center" vertical="justify"/>
      <protection locked="0"/>
    </xf>
    <xf numFmtId="0" fontId="10" fillId="0" borderId="0" xfId="21" applyFont="1" applyAlignment="1" applyProtection="1">
      <alignment horizontal="left"/>
      <protection locked="0"/>
    </xf>
    <xf numFmtId="0" fontId="21" fillId="0" borderId="0" xfId="22" applyFont="1" applyAlignment="1" applyProtection="1">
      <alignment horizontal="center"/>
      <protection/>
    </xf>
    <xf numFmtId="0" fontId="10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1" applyFont="1" applyAlignment="1" applyProtection="1">
      <alignment horizontal="left"/>
      <protection locked="0"/>
    </xf>
    <xf numFmtId="0" fontId="12" fillId="0" borderId="0" xfId="21" applyFont="1" applyBorder="1" applyAlignment="1" applyProtection="1">
      <alignment horizontal="left" vertical="justify" wrapText="1"/>
      <protection locked="0"/>
    </xf>
    <xf numFmtId="49" fontId="4" fillId="0" borderId="0" xfId="20" applyNumberFormat="1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right"/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0" borderId="0" xfId="20" applyNumberFormat="1" applyFont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3" applyFont="1" applyBorder="1" applyAlignment="1" applyProtection="1">
      <alignment vertical="top"/>
      <protection locked="0"/>
    </xf>
    <xf numFmtId="14" fontId="8" fillId="0" borderId="1" xfId="23" applyNumberFormat="1" applyFont="1" applyBorder="1" applyAlignment="1" applyProtection="1">
      <alignment horizontal="left" vertical="top" wrapText="1"/>
      <protection locked="0"/>
    </xf>
    <xf numFmtId="1" fontId="13" fillId="4" borderId="1" xfId="21" applyNumberFormat="1" applyFont="1" applyFill="1" applyBorder="1" applyAlignment="1" applyProtection="1">
      <alignment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2" fillId="0" borderId="0" xfId="26" applyFont="1" applyAlignment="1">
      <alignment horizontal="center" wrapText="1"/>
      <protection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6" applyFont="1" applyAlignment="1">
      <alignment horizontal="left" vertical="top" wrapText="1"/>
      <protection/>
    </xf>
    <xf numFmtId="0" fontId="12" fillId="0" borderId="23" xfId="2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1" applyFont="1" applyBorder="1" applyAlignment="1" applyProtection="1">
      <alignment horizontal="center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2" fillId="0" borderId="14" xfId="21" applyFont="1" applyBorder="1" applyAlignment="1" applyProtection="1">
      <alignment horizontal="center" vertical="center" wrapText="1"/>
      <protection/>
    </xf>
    <xf numFmtId="0" fontId="12" fillId="0" borderId="16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49" fontId="12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Alignment="1" applyProtection="1">
      <alignment horizontal="center"/>
      <protection locked="0"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right"/>
      <protection locked="0"/>
    </xf>
    <xf numFmtId="0" fontId="13" fillId="0" borderId="0" xfId="21" applyFont="1" applyBorder="1" applyAlignment="1" applyProtection="1">
      <alignment horizontal="left" vertical="justify" wrapText="1"/>
      <protection locked="0"/>
    </xf>
    <xf numFmtId="0" fontId="13" fillId="0" borderId="0" xfId="21" applyFont="1" applyBorder="1" applyAlignment="1" applyProtection="1">
      <alignment horizontal="right" vertical="justify" wrapText="1"/>
      <protection locked="0"/>
    </xf>
    <xf numFmtId="0" fontId="4" fillId="0" borderId="0" xfId="2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18" applyFont="1" applyAlignment="1" applyProtection="1">
      <alignment horizontal="left" vertical="center" wrapText="1"/>
      <protection locked="0"/>
    </xf>
    <xf numFmtId="0" fontId="12" fillId="0" borderId="0" xfId="18" applyFont="1" applyBorder="1" applyAlignment="1" applyProtection="1">
      <alignment horizontal="left" vertical="center" wrapText="1"/>
      <protection locked="0"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49" fontId="12" fillId="0" borderId="0" xfId="18" applyNumberFormat="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left" vertical="justify" wrapText="1"/>
      <protection locked="0"/>
    </xf>
    <xf numFmtId="0" fontId="12" fillId="0" borderId="0" xfId="21" applyFont="1" applyAlignment="1" applyProtection="1">
      <alignment horizontal="left" vertical="justify"/>
      <protection locked="0"/>
    </xf>
    <xf numFmtId="1" fontId="12" fillId="0" borderId="0" xfId="19" applyNumberFormat="1" applyFont="1" applyAlignment="1" applyProtection="1">
      <alignment horizontal="center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0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112011240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854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640</v>
      </c>
      <c r="D11" s="205">
        <v>640</v>
      </c>
      <c r="E11" s="293" t="s">
        <v>22</v>
      </c>
      <c r="F11" s="298" t="s">
        <v>23</v>
      </c>
      <c r="G11" s="206">
        <v>58</v>
      </c>
      <c r="H11" s="206">
        <v>58</v>
      </c>
    </row>
    <row r="12" spans="1:8" ht="15">
      <c r="A12" s="291" t="s">
        <v>24</v>
      </c>
      <c r="B12" s="297" t="s">
        <v>25</v>
      </c>
      <c r="C12" s="205">
        <v>1021</v>
      </c>
      <c r="D12" s="205">
        <v>1067</v>
      </c>
      <c r="E12" s="293" t="s">
        <v>26</v>
      </c>
      <c r="F12" s="298" t="s">
        <v>27</v>
      </c>
      <c r="G12" s="207">
        <v>57811</v>
      </c>
      <c r="H12" s="207">
        <v>57811</v>
      </c>
    </row>
    <row r="13" spans="1:8" ht="15">
      <c r="A13" s="291" t="s">
        <v>28</v>
      </c>
      <c r="B13" s="297" t="s">
        <v>29</v>
      </c>
      <c r="C13" s="205">
        <v>2</v>
      </c>
      <c r="D13" s="205">
        <v>3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11</v>
      </c>
      <c r="D15" s="205">
        <v>28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</v>
      </c>
      <c r="D16" s="205">
        <v>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58</v>
      </c>
      <c r="H17" s="208">
        <f>H11+H14+H15+H16</f>
        <v>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1676</v>
      </c>
      <c r="D19" s="209">
        <f>SUM(D11:D18)</f>
        <v>1740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1449</v>
      </c>
      <c r="H20" s="212">
        <v>1449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520</v>
      </c>
      <c r="H21" s="210">
        <f>SUM(H22:H24)</f>
        <v>520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14</v>
      </c>
      <c r="H23" s="206">
        <v>14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506</v>
      </c>
      <c r="H24" s="206">
        <v>506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1969</v>
      </c>
      <c r="H25" s="208">
        <f>H19+H20+H21</f>
        <v>1969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-233</v>
      </c>
      <c r="H27" s="208">
        <f>SUM(H28:H30)</f>
        <v>-132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-233</v>
      </c>
      <c r="H29" s="391">
        <v>-132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-70</v>
      </c>
      <c r="H32" s="391">
        <v>-100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-303</v>
      </c>
      <c r="H33" s="208">
        <f>H27+H31+H32</f>
        <v>-232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1724</v>
      </c>
      <c r="H36" s="208">
        <f>H25+H17+H33</f>
        <v>1795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50</v>
      </c>
      <c r="D47" s="205">
        <v>50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16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16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50</v>
      </c>
      <c r="D51" s="209">
        <f>SUM(D47:D50)</f>
        <v>50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33</v>
      </c>
      <c r="D54" s="205">
        <v>14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1759</v>
      </c>
      <c r="D55" s="209">
        <f>D19+D20+D21+D27+D32+D45+D51+D53+D54</f>
        <v>1804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16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19</v>
      </c>
      <c r="D58" s="205">
        <v>20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</v>
      </c>
      <c r="D59" s="205">
        <v>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40</v>
      </c>
      <c r="H61" s="208">
        <f>SUM(H62:H68)</f>
        <v>51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8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22</v>
      </c>
      <c r="D64" s="209">
        <f>SUM(D58:D63)</f>
        <v>23</v>
      </c>
      <c r="E64" s="293" t="s">
        <v>200</v>
      </c>
      <c r="F64" s="298" t="s">
        <v>201</v>
      </c>
      <c r="G64" s="206">
        <v>17</v>
      </c>
      <c r="H64" s="206">
        <v>15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9</v>
      </c>
      <c r="H66" s="206">
        <v>30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10</v>
      </c>
      <c r="D68" s="205">
        <v>15</v>
      </c>
      <c r="E68" s="293" t="s">
        <v>213</v>
      </c>
      <c r="F68" s="298" t="s">
        <v>214</v>
      </c>
      <c r="G68" s="206">
        <v>3</v>
      </c>
      <c r="H68" s="206">
        <v>3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29</v>
      </c>
      <c r="H69" s="206">
        <v>26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69</v>
      </c>
      <c r="H71" s="215">
        <f>H59+H60+H61+H69+H70</f>
        <v>77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</v>
      </c>
      <c r="D74" s="205">
        <v>4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11</v>
      </c>
      <c r="D75" s="209">
        <f>SUM(D67:D74)</f>
        <v>19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69</v>
      </c>
      <c r="H79" s="216">
        <f>H71+H74+H75+H76</f>
        <v>77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42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</v>
      </c>
      <c r="D91" s="209">
        <f>SUM(D87:D90)</f>
        <v>42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34</v>
      </c>
      <c r="D93" s="209">
        <f>D64+D75+D84+D91+D92</f>
        <v>84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1793</v>
      </c>
      <c r="D94" s="218">
        <f>D93+D55</f>
        <v>1888</v>
      </c>
      <c r="E94" s="558" t="s">
        <v>270</v>
      </c>
      <c r="F94" s="345" t="s">
        <v>271</v>
      </c>
      <c r="G94" s="219">
        <f>G36+G39+G55+G79</f>
        <v>1793</v>
      </c>
      <c r="H94" s="219">
        <f>H36+H39+H55+H79</f>
        <v>1888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858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2" header="0.21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"МЕБЕЛСИСТЕМ" АД ПАЗАРДЖИК</v>
      </c>
      <c r="F2" s="598" t="s">
        <v>2</v>
      </c>
      <c r="G2" s="598"/>
      <c r="H2" s="353">
        <f>'справка №1-БАЛАНС'!H3</f>
        <v>112011240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854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2011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34</v>
      </c>
      <c r="D9" s="79">
        <v>22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46</v>
      </c>
      <c r="D10" s="79">
        <v>47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65</v>
      </c>
      <c r="D11" s="79">
        <v>69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99</v>
      </c>
      <c r="D12" s="79">
        <v>110</v>
      </c>
      <c r="E12" s="366" t="s">
        <v>78</v>
      </c>
      <c r="F12" s="365" t="s">
        <v>295</v>
      </c>
      <c r="G12" s="87">
        <v>187</v>
      </c>
      <c r="H12" s="87">
        <v>202</v>
      </c>
    </row>
    <row r="13" spans="1:18" ht="12">
      <c r="A13" s="363" t="s">
        <v>296</v>
      </c>
      <c r="B13" s="364" t="s">
        <v>297</v>
      </c>
      <c r="C13" s="79">
        <v>19</v>
      </c>
      <c r="D13" s="79">
        <v>17</v>
      </c>
      <c r="E13" s="367" t="s">
        <v>51</v>
      </c>
      <c r="F13" s="368" t="s">
        <v>298</v>
      </c>
      <c r="G13" s="88">
        <f>SUM(G9:G12)</f>
        <v>187</v>
      </c>
      <c r="H13" s="88">
        <f>SUM(H9:H12)</f>
        <v>202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11</v>
      </c>
      <c r="D16" s="80">
        <v>36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274</v>
      </c>
      <c r="D19" s="82">
        <f>SUM(D9:D15)+D16</f>
        <v>301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2</v>
      </c>
      <c r="D22" s="79">
        <v>3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</v>
      </c>
      <c r="D26" s="82">
        <f>SUM(D22:D25)</f>
        <v>3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276</v>
      </c>
      <c r="D28" s="83">
        <f>D26+D19</f>
        <v>304</v>
      </c>
      <c r="E28" s="174" t="s">
        <v>337</v>
      </c>
      <c r="F28" s="370" t="s">
        <v>338</v>
      </c>
      <c r="G28" s="88">
        <f>G13+G15+G24</f>
        <v>187</v>
      </c>
      <c r="H28" s="88">
        <f>H13+H15+H24</f>
        <v>202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89</v>
      </c>
      <c r="H30" s="90">
        <f>IF((D28-H28)&gt;0,D28-H28,0)</f>
        <v>102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276</v>
      </c>
      <c r="D33" s="82">
        <f>D28+D31+D32</f>
        <v>304</v>
      </c>
      <c r="E33" s="174" t="s">
        <v>351</v>
      </c>
      <c r="F33" s="370" t="s">
        <v>352</v>
      </c>
      <c r="G33" s="90">
        <f>G32+G31+G28</f>
        <v>187</v>
      </c>
      <c r="H33" s="90">
        <f>H32+H31+H28</f>
        <v>202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89</v>
      </c>
      <c r="H34" s="88">
        <f>IF((D33-H33)&gt;0,D33-H33,0)</f>
        <v>102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-19</v>
      </c>
      <c r="D35" s="82">
        <f>D36+D37+D38</f>
        <v>-2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-19</v>
      </c>
      <c r="D37" s="537">
        <v>-2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70</v>
      </c>
      <c r="H39" s="91">
        <f>IF(H34&gt;0,IF(D35+H34&lt;0,0,D35+H34),IF(D34-D35&lt;0,D35-D34,0))</f>
        <v>100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70</v>
      </c>
      <c r="H41" s="85">
        <f>IF(D39=0,IF(H39-H40&gt;0,H39-H40+D40,0),IF(D39-D40&lt;0,D40-D39+H40,0))</f>
        <v>100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257</v>
      </c>
      <c r="D42" s="86">
        <f>D33+D35+D39</f>
        <v>302</v>
      </c>
      <c r="E42" s="177" t="s">
        <v>378</v>
      </c>
      <c r="F42" s="178" t="s">
        <v>379</v>
      </c>
      <c r="G42" s="90">
        <f>G39+G33</f>
        <v>257</v>
      </c>
      <c r="H42" s="90">
        <f>H39+H33</f>
        <v>302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817</v>
      </c>
      <c r="D44" s="603" t="s">
        <v>861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860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" bottom="0.54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"МЕБЕЛСИСТЕМ" АД ПАЗАРДЖИК</v>
      </c>
      <c r="C4" s="397" t="s">
        <v>2</v>
      </c>
      <c r="D4" s="353">
        <f>'справка №1-БАЛАНС'!H3</f>
        <v>112011240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854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2011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301</v>
      </c>
      <c r="D10" s="92">
        <v>319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-153</v>
      </c>
      <c r="D11" s="92">
        <v>-144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-137</v>
      </c>
      <c r="D13" s="92">
        <v>-126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-30</v>
      </c>
      <c r="D14" s="92">
        <v>-12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f>-3-10</f>
        <v>-13</v>
      </c>
      <c r="D19" s="92">
        <v>-38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-32</v>
      </c>
      <c r="D20" s="93">
        <f>SUM(D10:D19)</f>
        <v>-1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</v>
      </c>
      <c r="D32" s="93">
        <f>SUM(D22:D31)</f>
        <v>-2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8</v>
      </c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-13</v>
      </c>
      <c r="D38" s="92">
        <v>-15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-2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-7</v>
      </c>
      <c r="D42" s="93">
        <f>SUM(D34:D41)</f>
        <v>-15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-41</v>
      </c>
      <c r="D43" s="93">
        <f>D42+D32+D20</f>
        <v>-18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42</v>
      </c>
      <c r="D44" s="184">
        <v>60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</v>
      </c>
      <c r="D45" s="93">
        <f>D44+D43</f>
        <v>42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</v>
      </c>
      <c r="D46" s="94">
        <v>42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861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860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31" top="1.1023622047244095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"МЕБЕЛСИСТЕМ" АД ПАЗАРДЖИК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112011240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854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2011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58</v>
      </c>
      <c r="D11" s="96">
        <f>'справка №1-БАЛАНС'!H19</f>
        <v>0</v>
      </c>
      <c r="E11" s="96">
        <f>'справка №1-БАЛАНС'!H20</f>
        <v>1449</v>
      </c>
      <c r="F11" s="96">
        <f>'справка №1-БАЛАНС'!H22</f>
        <v>0</v>
      </c>
      <c r="G11" s="96">
        <f>'справка №1-БАЛАНС'!H23</f>
        <v>14</v>
      </c>
      <c r="H11" s="98">
        <v>506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-232</v>
      </c>
      <c r="K11" s="98"/>
      <c r="L11" s="424">
        <f>SUM(C11:K11)</f>
        <v>1795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58</v>
      </c>
      <c r="D15" s="99">
        <f aca="true" t="shared" si="2" ref="D15:M15">D11+D12</f>
        <v>0</v>
      </c>
      <c r="E15" s="99">
        <f t="shared" si="2"/>
        <v>1449</v>
      </c>
      <c r="F15" s="99">
        <f t="shared" si="2"/>
        <v>0</v>
      </c>
      <c r="G15" s="99">
        <f t="shared" si="2"/>
        <v>14</v>
      </c>
      <c r="H15" s="99">
        <f t="shared" si="2"/>
        <v>506</v>
      </c>
      <c r="I15" s="99">
        <f t="shared" si="2"/>
        <v>0</v>
      </c>
      <c r="J15" s="99">
        <f t="shared" si="2"/>
        <v>-232</v>
      </c>
      <c r="K15" s="99">
        <f t="shared" si="2"/>
        <v>0</v>
      </c>
      <c r="L15" s="424">
        <f t="shared" si="1"/>
        <v>1795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-70</v>
      </c>
      <c r="K16" s="98"/>
      <c r="L16" s="424">
        <f t="shared" si="1"/>
        <v>-70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>
        <v>-1</v>
      </c>
      <c r="K28" s="98"/>
      <c r="L28" s="424">
        <f t="shared" si="1"/>
        <v>-1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58</v>
      </c>
      <c r="D29" s="97">
        <f aca="true" t="shared" si="6" ref="D29:M29">D17+D20+D21+D24+D28+D27+D15+D16</f>
        <v>0</v>
      </c>
      <c r="E29" s="97">
        <f t="shared" si="6"/>
        <v>1449</v>
      </c>
      <c r="F29" s="97">
        <f t="shared" si="6"/>
        <v>0</v>
      </c>
      <c r="G29" s="97">
        <f t="shared" si="6"/>
        <v>14</v>
      </c>
      <c r="H29" s="97">
        <f t="shared" si="6"/>
        <v>506</v>
      </c>
      <c r="I29" s="97">
        <f t="shared" si="6"/>
        <v>0</v>
      </c>
      <c r="J29" s="97">
        <f t="shared" si="6"/>
        <v>-303</v>
      </c>
      <c r="K29" s="97">
        <f t="shared" si="6"/>
        <v>0</v>
      </c>
      <c r="L29" s="424">
        <f t="shared" si="1"/>
        <v>1724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58</v>
      </c>
      <c r="D32" s="97">
        <f t="shared" si="7"/>
        <v>0</v>
      </c>
      <c r="E32" s="97">
        <f t="shared" si="7"/>
        <v>1449</v>
      </c>
      <c r="F32" s="97">
        <f t="shared" si="7"/>
        <v>0</v>
      </c>
      <c r="G32" s="97">
        <f t="shared" si="7"/>
        <v>14</v>
      </c>
      <c r="H32" s="97">
        <f t="shared" si="7"/>
        <v>506</v>
      </c>
      <c r="I32" s="97">
        <f t="shared" si="7"/>
        <v>0</v>
      </c>
      <c r="J32" s="97">
        <f t="shared" si="7"/>
        <v>-303</v>
      </c>
      <c r="K32" s="97">
        <f t="shared" si="7"/>
        <v>0</v>
      </c>
      <c r="L32" s="424">
        <f t="shared" si="1"/>
        <v>1724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5" t="s">
        <v>858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4" right="0.28" top="0.7874015748031497" bottom="0.4330708661417323" header="0.35433070866141736" footer="0.2362204724409449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"МЕБЕЛСИСТЕМ" АД ПАЗАРДЖИК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112011240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2011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854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640</v>
      </c>
      <c r="E9" s="243"/>
      <c r="F9" s="243"/>
      <c r="G9" s="113">
        <f>D9+E9-F9</f>
        <v>640</v>
      </c>
      <c r="H9" s="103"/>
      <c r="I9" s="103"/>
      <c r="J9" s="113">
        <f>G9+H9-I9</f>
        <v>640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1139</v>
      </c>
      <c r="E10" s="243"/>
      <c r="F10" s="243"/>
      <c r="G10" s="113">
        <f aca="true" t="shared" si="2" ref="G10:G39">D10+E10-F10</f>
        <v>1139</v>
      </c>
      <c r="H10" s="103"/>
      <c r="I10" s="103"/>
      <c r="J10" s="113">
        <f aca="true" t="shared" si="3" ref="J10:J39">G10+H10-I10</f>
        <v>1139</v>
      </c>
      <c r="K10" s="103">
        <v>72</v>
      </c>
      <c r="L10" s="103">
        <v>46</v>
      </c>
      <c r="M10" s="103"/>
      <c r="N10" s="113">
        <f aca="true" t="shared" si="4" ref="N10:N39">K10+L10-M10</f>
        <v>118</v>
      </c>
      <c r="O10" s="103"/>
      <c r="P10" s="103"/>
      <c r="Q10" s="113">
        <f t="shared" si="0"/>
        <v>118</v>
      </c>
      <c r="R10" s="113">
        <f t="shared" si="1"/>
        <v>1021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6</v>
      </c>
      <c r="E11" s="243"/>
      <c r="F11" s="243"/>
      <c r="G11" s="113">
        <f t="shared" si="2"/>
        <v>6</v>
      </c>
      <c r="H11" s="103"/>
      <c r="I11" s="103"/>
      <c r="J11" s="113">
        <f t="shared" si="3"/>
        <v>6</v>
      </c>
      <c r="K11" s="103">
        <v>3</v>
      </c>
      <c r="L11" s="103">
        <v>1</v>
      </c>
      <c r="M11" s="103"/>
      <c r="N11" s="113">
        <f t="shared" si="4"/>
        <v>4</v>
      </c>
      <c r="O11" s="103"/>
      <c r="P11" s="103"/>
      <c r="Q11" s="113">
        <f t="shared" si="0"/>
        <v>4</v>
      </c>
      <c r="R11" s="113">
        <f t="shared" si="1"/>
        <v>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100</v>
      </c>
      <c r="E13" s="243"/>
      <c r="F13" s="243"/>
      <c r="G13" s="113">
        <f t="shared" si="2"/>
        <v>100</v>
      </c>
      <c r="H13" s="103"/>
      <c r="I13" s="103"/>
      <c r="J13" s="113">
        <f t="shared" si="3"/>
        <v>100</v>
      </c>
      <c r="K13" s="103">
        <v>72</v>
      </c>
      <c r="L13" s="103">
        <v>17</v>
      </c>
      <c r="M13" s="103"/>
      <c r="N13" s="113">
        <f t="shared" si="4"/>
        <v>89</v>
      </c>
      <c r="O13" s="103"/>
      <c r="P13" s="103"/>
      <c r="Q13" s="113">
        <f t="shared" si="0"/>
        <v>89</v>
      </c>
      <c r="R13" s="113">
        <f t="shared" si="1"/>
        <v>11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</v>
      </c>
      <c r="E14" s="243"/>
      <c r="F14" s="243"/>
      <c r="G14" s="113">
        <f t="shared" si="2"/>
        <v>4</v>
      </c>
      <c r="H14" s="103"/>
      <c r="I14" s="103"/>
      <c r="J14" s="113">
        <f t="shared" si="3"/>
        <v>4</v>
      </c>
      <c r="K14" s="103">
        <v>2</v>
      </c>
      <c r="L14" s="103"/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1889</v>
      </c>
      <c r="E17" s="248">
        <f>SUM(E9:E16)</f>
        <v>0</v>
      </c>
      <c r="F17" s="248">
        <f>SUM(F9:F16)</f>
        <v>0</v>
      </c>
      <c r="G17" s="113">
        <f t="shared" si="2"/>
        <v>1889</v>
      </c>
      <c r="H17" s="114">
        <f>SUM(H9:H16)</f>
        <v>0</v>
      </c>
      <c r="I17" s="114">
        <f>SUM(I9:I16)</f>
        <v>0</v>
      </c>
      <c r="J17" s="113">
        <f t="shared" si="3"/>
        <v>1889</v>
      </c>
      <c r="K17" s="114">
        <f>SUM(K9:K16)</f>
        <v>149</v>
      </c>
      <c r="L17" s="114">
        <f>SUM(L9:L16)</f>
        <v>64</v>
      </c>
      <c r="M17" s="114">
        <f>SUM(M9:M16)</f>
        <v>0</v>
      </c>
      <c r="N17" s="113">
        <f t="shared" si="4"/>
        <v>213</v>
      </c>
      <c r="O17" s="114">
        <f>SUM(O9:O16)</f>
        <v>0</v>
      </c>
      <c r="P17" s="114">
        <f>SUM(P9:P16)</f>
        <v>0</v>
      </c>
      <c r="Q17" s="113">
        <f t="shared" si="5"/>
        <v>213</v>
      </c>
      <c r="R17" s="113">
        <f t="shared" si="6"/>
        <v>1676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1889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1889</v>
      </c>
      <c r="H40" s="547">
        <f t="shared" si="13"/>
        <v>0</v>
      </c>
      <c r="I40" s="547">
        <f t="shared" si="13"/>
        <v>0</v>
      </c>
      <c r="J40" s="547">
        <f t="shared" si="13"/>
        <v>1889</v>
      </c>
      <c r="K40" s="547">
        <f t="shared" si="13"/>
        <v>149</v>
      </c>
      <c r="L40" s="547">
        <f t="shared" si="13"/>
        <v>64</v>
      </c>
      <c r="M40" s="547">
        <f t="shared" si="13"/>
        <v>0</v>
      </c>
      <c r="N40" s="547">
        <f t="shared" si="13"/>
        <v>213</v>
      </c>
      <c r="O40" s="547">
        <f t="shared" si="13"/>
        <v>0</v>
      </c>
      <c r="P40" s="547">
        <f t="shared" si="13"/>
        <v>0</v>
      </c>
      <c r="Q40" s="547">
        <f t="shared" si="13"/>
        <v>213</v>
      </c>
      <c r="R40" s="547">
        <f t="shared" si="13"/>
        <v>1676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17"/>
      <c r="L44" s="617"/>
      <c r="M44" s="617"/>
      <c r="N44" s="617"/>
      <c r="O44" s="618" t="s">
        <v>859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"МЕБЕЛСИСТЕМ" АД ПАЗАРДЖИК</v>
      </c>
      <c r="B3" s="633"/>
      <c r="C3" s="353" t="s">
        <v>2</v>
      </c>
      <c r="E3" s="353">
        <f>'справка №1-БАЛАНС'!H3</f>
        <v>112011240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2011 г.</v>
      </c>
      <c r="B4" s="634"/>
      <c r="C4" s="354" t="s">
        <v>4</v>
      </c>
      <c r="D4" s="354"/>
      <c r="E4" s="353">
        <f>'справка №1-БАЛАНС'!H4</f>
        <v>854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50</v>
      </c>
      <c r="D11" s="165">
        <f>SUM(D12:D14)</f>
        <v>0</v>
      </c>
      <c r="E11" s="166">
        <f>SUM(E12:E14)</f>
        <v>50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50</v>
      </c>
      <c r="D14" s="153"/>
      <c r="E14" s="166">
        <f t="shared" si="0"/>
        <v>50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50</v>
      </c>
      <c r="D19" s="149">
        <f>D11+D15+D16</f>
        <v>0</v>
      </c>
      <c r="E19" s="164">
        <f>E11+E15+E16</f>
        <v>50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33</v>
      </c>
      <c r="D21" s="153"/>
      <c r="E21" s="166">
        <f t="shared" si="0"/>
        <v>33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10</v>
      </c>
      <c r="D28" s="153">
        <v>10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11</v>
      </c>
      <c r="D43" s="149">
        <f>D24+D28+D29+D31+D30+D32+D33+D38</f>
        <v>11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94</v>
      </c>
      <c r="D44" s="148">
        <f>D43+D21+D19+D9</f>
        <v>11</v>
      </c>
      <c r="E44" s="164">
        <f>E43+E21+E19+E9</f>
        <v>83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8</v>
      </c>
      <c r="D71" s="150">
        <f>SUM(D72:D74)</f>
        <v>8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8</v>
      </c>
      <c r="D74" s="153">
        <v>8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32</v>
      </c>
      <c r="D85" s="149">
        <f>SUM(D86:D90)+D94</f>
        <v>32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17</v>
      </c>
      <c r="D87" s="153">
        <v>17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9</v>
      </c>
      <c r="D89" s="153">
        <v>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</v>
      </c>
      <c r="D90" s="148">
        <f>SUM(D91:D93)</f>
        <v>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3</v>
      </c>
      <c r="D93" s="153">
        <v>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29</v>
      </c>
      <c r="D95" s="153">
        <v>29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69</v>
      </c>
      <c r="D96" s="149">
        <f>D85+D80+D75+D71+D95</f>
        <v>69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69</v>
      </c>
      <c r="D97" s="149">
        <f>D96+D68+D66</f>
        <v>69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866</v>
      </c>
      <c r="B109" s="630"/>
      <c r="C109" s="630" t="s">
        <v>858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8" top="0.5118110236220472" bottom="0.3937007874015748" header="0.31496062992125984" footer="0.2755905511811024"/>
  <pageSetup fitToHeight="2" fitToWidth="1" horizontalDpi="300" verticalDpi="300" orientation="portrait" paperSize="9" scale="8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"МЕБЕЛСИСТЕМ" АД ПАЗАРДЖИК</v>
      </c>
      <c r="D4" s="628"/>
      <c r="E4" s="628"/>
      <c r="F4" s="578"/>
      <c r="G4" s="580" t="s">
        <v>2</v>
      </c>
      <c r="H4" s="580"/>
      <c r="I4" s="589">
        <f>'справка №1-БАЛАНС'!H3</f>
        <v>112011240</v>
      </c>
    </row>
    <row r="5" spans="1:9" ht="15">
      <c r="A5" s="522" t="s">
        <v>5</v>
      </c>
      <c r="B5" s="579"/>
      <c r="C5" s="606" t="str">
        <f>'справка №1-БАЛАНС'!E5</f>
        <v>2011 г.</v>
      </c>
      <c r="D5" s="637"/>
      <c r="E5" s="637"/>
      <c r="F5" s="579"/>
      <c r="G5" s="354" t="s">
        <v>4</v>
      </c>
      <c r="H5" s="581"/>
      <c r="I5" s="588">
        <f>'справка №1-БАЛАНС'!H4</f>
        <v>854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36"/>
      <c r="C30" s="636"/>
      <c r="D30" s="568" t="s">
        <v>817</v>
      </c>
      <c r="E30" s="635" t="s">
        <v>861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9" right="0.28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"МЕБЕЛСИСТЕМ" АД ПАЗАРДЖИК</v>
      </c>
      <c r="C5" s="627"/>
      <c r="D5" s="587"/>
      <c r="E5" s="353" t="s">
        <v>2</v>
      </c>
      <c r="F5" s="590">
        <f>'справка №1-БАЛАНС'!H3</f>
        <v>112011240</v>
      </c>
    </row>
    <row r="6" spans="1:13" ht="15" customHeight="1">
      <c r="A6" s="54" t="s">
        <v>820</v>
      </c>
      <c r="B6" s="606" t="str">
        <f>'справка №1-БАЛАНС'!E5</f>
        <v>2011 г.</v>
      </c>
      <c r="C6" s="637"/>
      <c r="D6" s="55"/>
      <c r="E6" s="354" t="s">
        <v>4</v>
      </c>
      <c r="F6" s="591">
        <f>'справка №1-БАЛАНС'!H4</f>
        <v>854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38" t="s">
        <v>858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 </cp:lastModifiedBy>
  <cp:lastPrinted>2012-03-31T09:11:10Z</cp:lastPrinted>
  <dcterms:created xsi:type="dcterms:W3CDTF">2000-06-29T12:02:40Z</dcterms:created>
  <dcterms:modified xsi:type="dcterms:W3CDTF">2012-03-31T09:25:42Z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