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Баланс" sheetId="1" r:id="rId1"/>
    <sheet name="ОПР" sheetId="2" r:id="rId2"/>
    <sheet name="ОСК" sheetId="3" r:id="rId3"/>
    <sheet name="ОПП" sheetId="4" r:id="rId4"/>
  </sheets>
  <definedNames/>
  <calcPr fullCalcOnLoad="1"/>
</workbook>
</file>

<file path=xl/sharedStrings.xml><?xml version="1.0" encoding="utf-8"?>
<sst xmlns="http://schemas.openxmlformats.org/spreadsheetml/2006/main" count="141" uniqueCount="121">
  <si>
    <t>Наименование на паричните потоци</t>
  </si>
  <si>
    <t>Годината,</t>
  </si>
  <si>
    <t>завършваща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</si>
  <si>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</si>
  <si>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</si>
  <si>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</si>
  <si>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</si>
  <si>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</si>
  <si>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Плащания за заплати,осигуровки и други</t>
  </si>
  <si>
    <t>Изплатени данъци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</si>
  <si>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</si>
  <si>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</si>
  <si>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</si>
  <si>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</si>
  <si>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Платени заеми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</si>
  <si>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</si>
  <si>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</si>
  <si>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</si>
  <si>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</si>
  <si>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</si>
  <si>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</si>
  <si>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</si>
  <si>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Парични средства</t>
  </si>
  <si>
    <t>Всичко текущи активи</t>
  </si>
  <si>
    <t>ВСИЧКО АКТИВИ</t>
  </si>
  <si>
    <t>СОБСТВЕН КАПИТАЛ И ПАСИВИ</t>
  </si>
  <si>
    <t>Основен капитал</t>
  </si>
  <si>
    <t>Резерви</t>
  </si>
  <si>
    <t>Текущи пасиви</t>
  </si>
  <si>
    <t>ВСИЧКО КАПИТАЛ И ПАСИВИ</t>
  </si>
  <si>
    <t>Наименование на приходите и разходите</t>
  </si>
  <si>
    <t>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</si>
  <si>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</si>
  <si>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</si>
  <si>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</si>
  <si>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персонала</t>
  </si>
  <si>
    <t>Амортизация</t>
  </si>
  <si>
    <t>Други оперативни разходи</t>
  </si>
  <si>
    <t>Всичко оперативни разходи</t>
  </si>
  <si>
    <t>Печалба от обичайна дейност</t>
  </si>
  <si>
    <t>Разходи от данъци върху печалбата</t>
  </si>
  <si>
    <t>в хил.лв.</t>
  </si>
  <si>
    <t>Показатели</t>
  </si>
  <si>
    <t>Основен</t>
  </si>
  <si>
    <t>Премии от</t>
  </si>
  <si>
    <t>Допълнителни</t>
  </si>
  <si>
    <t>капитал</t>
  </si>
  <si>
    <t>емисии</t>
  </si>
  <si>
    <t>резерви</t>
  </si>
  <si>
    <t xml:space="preserve">Разпределение на печалбата за: </t>
  </si>
  <si>
    <t xml:space="preserve">   Дивиденти</t>
  </si>
  <si>
    <t>Покриване на загуби</t>
  </si>
  <si>
    <t>Емисия на акции през годината</t>
  </si>
  <si>
    <t>т.ч. Задължения по банкови кредити</t>
  </si>
  <si>
    <t>Суми с корективен характер</t>
  </si>
  <si>
    <t>Финансови приходи/разходи</t>
  </si>
  <si>
    <t>Печалба/загуба</t>
  </si>
  <si>
    <t>Финансов резултат за тек.период</t>
  </si>
  <si>
    <t>Други изменения на собств.капитал</t>
  </si>
  <si>
    <t>Други парични потоци</t>
  </si>
  <si>
    <t>Получени краткосрочни заеми</t>
  </si>
  <si>
    <t>Нетекущи пасиви</t>
  </si>
  <si>
    <t>Нетекущи активи</t>
  </si>
  <si>
    <t>Вземания и предоставени аванси</t>
  </si>
  <si>
    <t>Общи</t>
  </si>
  <si>
    <t>Нетекущи материални активи</t>
  </si>
  <si>
    <t>Приходи общо</t>
  </si>
  <si>
    <t>Финансирания</t>
  </si>
  <si>
    <t>Приходи от финансирания</t>
  </si>
  <si>
    <t>Всичко нетекущи активи</t>
  </si>
  <si>
    <t>Последващи преоценки на -</t>
  </si>
  <si>
    <t xml:space="preserve"> активи</t>
  </si>
  <si>
    <t>Нетекущи нематериални активи</t>
  </si>
  <si>
    <t>Дългосрочни вземания</t>
  </si>
  <si>
    <t>Печалба/загуба от минали години</t>
  </si>
  <si>
    <t>Печалба/загуба от текуща година</t>
  </si>
  <si>
    <t>Разходи за придобиване на НМА</t>
  </si>
  <si>
    <t>Банков заем</t>
  </si>
  <si>
    <t>Отсрочени данъци</t>
  </si>
  <si>
    <t>Финансов лизинг</t>
  </si>
  <si>
    <t>Покупка на нетекущи активи</t>
  </si>
  <si>
    <t>Продажба на нетекущи активи</t>
  </si>
  <si>
    <t>Инвестиции в дъщерни предприятия</t>
  </si>
  <si>
    <t>Биологични активи</t>
  </si>
  <si>
    <t>Търговски заеми</t>
  </si>
  <si>
    <t>Други приходи</t>
  </si>
  <si>
    <t xml:space="preserve"> Изпълнителен директор:                                              Съставител:              </t>
  </si>
  <si>
    <t>на 31.12.2007</t>
  </si>
  <si>
    <t xml:space="preserve">                                 /Маргарита Стоянова/                                                   /Петранка  Гаева/</t>
  </si>
  <si>
    <t xml:space="preserve">                              /Маргарита Стоянова/                                                   /Петранка  Гаева/</t>
  </si>
  <si>
    <t xml:space="preserve">                                       /Маргарита Стоянова/                                                   /Петранка  Гаева/</t>
  </si>
  <si>
    <t>Постъпления от лихви</t>
  </si>
  <si>
    <t>Плащания на лихви</t>
  </si>
  <si>
    <t xml:space="preserve">Общо </t>
  </si>
  <si>
    <t>собствен капитал</t>
  </si>
  <si>
    <t>Собствен капитал, непринадлежащ</t>
  </si>
  <si>
    <t>на групата</t>
  </si>
  <si>
    <t xml:space="preserve">                                    /Маргарита Стоянова/                                                   /Петранка  Гаева/</t>
  </si>
  <si>
    <t xml:space="preserve">Балансова печалба/загуба </t>
  </si>
  <si>
    <t>Положителна репутация</t>
  </si>
  <si>
    <t>Общо собствен капитал</t>
  </si>
  <si>
    <t>Други нетекущи пасиви</t>
  </si>
  <si>
    <t>Акционерен капитал</t>
  </si>
  <si>
    <t>Б. Малцинствено участие</t>
  </si>
  <si>
    <t>Парични потоци от емитиране на ЦК</t>
  </si>
  <si>
    <t>към 30.06.2008 г.</t>
  </si>
  <si>
    <t xml:space="preserve">                                      СЧЕТОВОДЕН   БАЛАНС</t>
  </si>
  <si>
    <t xml:space="preserve">                                 на  "МЕКОМ" АД, гр. СОФИЯ</t>
  </si>
  <si>
    <t xml:space="preserve">                                   към 30.06.2008 г.</t>
  </si>
  <si>
    <t>А. Собствен капитал</t>
  </si>
  <si>
    <t xml:space="preserve">Всичко собствен капитал </t>
  </si>
  <si>
    <t xml:space="preserve">   ОТЧЕТ  ЗА  ДОХОДИТЕ</t>
  </si>
  <si>
    <t>на  "МЕКОМ" АД, гр. СОФИЯ</t>
  </si>
  <si>
    <t>на 30.06.2008</t>
  </si>
  <si>
    <t xml:space="preserve"> ОТЧЕТ ЗА ПАРИЧНИТЕ ПОТОЦИ</t>
  </si>
  <si>
    <t>на   "МЕКОМ" АД, гр. СОФИЯ</t>
  </si>
  <si>
    <t xml:space="preserve">  ОТЧЕТ ЗА ПРОМЕНИТЕ В СОБСТВЕНИЯ КАПИТАЛ</t>
  </si>
  <si>
    <t>на   "МЕКОМ"АД, гр. СОФИЯ</t>
  </si>
  <si>
    <t>към 30.06.2008  год.</t>
  </si>
  <si>
    <t>Салдо на 1 януари 2008</t>
  </si>
  <si>
    <t>Салдо към 30 юни 2008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</si>
</sst>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_);\(#\ ##0\)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37" fontId="3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2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0" fillId="0" borderId="3" xfId="0" applyNumberFormat="1" applyBorder="1" applyAlignment="1">
      <alignment/>
    </xf>
    <xf numFmtId="172" fontId="3" fillId="0" borderId="3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/>
    </xf>
    <xf numFmtId="172" fontId="4" fillId="0" borderId="1" xfId="0" applyNumberFormat="1" applyFont="1" applyBorder="1" applyAlignment="1">
      <alignment/>
    </xf>
    <xf numFmtId="14" fontId="1" fillId="0" borderId="2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1"/>
  <sheetViews>
    <sheetView tabSelected="1" workbookViewId="0" topLeftCell="A1">
      <selection activeCell="B48" sqref="B48"/>
    </sheetView>
  </sheetViews>
  <sheetFormatPr defaultColWidth="9.140625" defaultRowHeight="12.75"/>
  <cols>
    <col min="1" max="1" width="42.8515625" style="0" customWidth="1"/>
    <col min="2" max="2" width="19.421875" style="0" customWidth="1"/>
    <col min="3" max="3" width="17.140625" style="0" customWidth="1"/>
  </cols>
  <sheetData>
    <row r="2" spans="1:2" ht="12.75">
      <c r="A2" s="38" t="s">
        <v>106</v>
      </c>
      <c r="B2" s="38"/>
    </row>
    <row r="3" spans="1:2" ht="12.75">
      <c r="A3" s="38"/>
      <c r="B3" s="38"/>
    </row>
    <row r="4" spans="1:2" ht="12.75">
      <c r="A4" s="38" t="s">
        <v>107</v>
      </c>
      <c r="B4" s="38"/>
    </row>
    <row r="5" spans="1:2" ht="12.75">
      <c r="A5" s="2" t="s">
        <v>108</v>
      </c>
      <c r="B5" s="1"/>
    </row>
    <row r="7" spans="1:3" ht="12.75">
      <c r="A7" s="9" t="s">
        <v>18</v>
      </c>
      <c r="B7" s="35">
        <v>39629</v>
      </c>
      <c r="C7" s="35">
        <v>39447</v>
      </c>
    </row>
    <row r="8" spans="1:3" ht="12.75">
      <c r="A8" s="14"/>
      <c r="B8" s="36" t="s">
        <v>3</v>
      </c>
      <c r="C8" s="36" t="s">
        <v>3</v>
      </c>
    </row>
    <row r="9" spans="1:3" ht="12.75">
      <c r="A9" s="9" t="s">
        <v>19</v>
      </c>
      <c r="B9" s="17"/>
      <c r="C9" s="17"/>
    </row>
    <row r="10" spans="1:3" ht="12.75">
      <c r="A10" s="13" t="s">
        <v>62</v>
      </c>
      <c r="B10" s="10"/>
      <c r="C10" s="10"/>
    </row>
    <row r="11" spans="1:3" ht="12.75">
      <c r="A11" s="15" t="s">
        <v>65</v>
      </c>
      <c r="B11" s="7">
        <v>6509</v>
      </c>
      <c r="C11" s="7">
        <v>6664</v>
      </c>
    </row>
    <row r="12" spans="1:3" ht="12.75">
      <c r="A12" s="15" t="s">
        <v>83</v>
      </c>
      <c r="B12" s="7">
        <v>219</v>
      </c>
      <c r="C12" s="7">
        <v>219</v>
      </c>
    </row>
    <row r="13" spans="1:3" ht="12.75">
      <c r="A13" s="15" t="s">
        <v>76</v>
      </c>
      <c r="B13" s="7"/>
      <c r="C13" s="7">
        <v>8</v>
      </c>
    </row>
    <row r="14" spans="1:3" ht="12.75">
      <c r="A14" s="16" t="s">
        <v>72</v>
      </c>
      <c r="B14" s="7">
        <v>2</v>
      </c>
      <c r="C14" s="7">
        <v>2</v>
      </c>
    </row>
    <row r="15" spans="1:3" ht="12.75">
      <c r="A15" s="16" t="s">
        <v>73</v>
      </c>
      <c r="B15" s="5">
        <v>2818</v>
      </c>
      <c r="C15" s="5">
        <v>2818</v>
      </c>
    </row>
    <row r="16" spans="1:3" ht="12.75">
      <c r="A16" s="16" t="s">
        <v>82</v>
      </c>
      <c r="B16" s="5">
        <v>50186</v>
      </c>
      <c r="C16" s="5">
        <v>50186</v>
      </c>
    </row>
    <row r="17" spans="1:3" ht="12.75">
      <c r="A17" s="16" t="s">
        <v>99</v>
      </c>
      <c r="B17" s="5">
        <v>0</v>
      </c>
      <c r="C17" s="5">
        <v>0</v>
      </c>
    </row>
    <row r="18" spans="1:3" s="43" customFormat="1" ht="12.75">
      <c r="A18" s="47" t="s">
        <v>69</v>
      </c>
      <c r="B18" s="33">
        <f>SUM(B11:B17)</f>
        <v>59734</v>
      </c>
      <c r="C18" s="33">
        <f>SUM(C11:C17)</f>
        <v>59897</v>
      </c>
    </row>
    <row r="19" spans="1:3" ht="8.25" customHeight="1">
      <c r="A19" s="9"/>
      <c r="B19" s="17"/>
      <c r="C19" s="17"/>
    </row>
    <row r="20" spans="1:3" ht="15" customHeight="1">
      <c r="A20" s="9" t="s">
        <v>20</v>
      </c>
      <c r="B20" s="17"/>
      <c r="C20" s="17"/>
    </row>
    <row r="21" spans="1:3" ht="15" customHeight="1">
      <c r="A21" s="15" t="s">
        <v>21</v>
      </c>
      <c r="B21" s="7">
        <v>5830</v>
      </c>
      <c r="C21" s="7">
        <v>5695</v>
      </c>
    </row>
    <row r="22" spans="1:3" ht="15" customHeight="1">
      <c r="A22" s="16" t="s">
        <v>63</v>
      </c>
      <c r="B22" s="5">
        <v>12098</v>
      </c>
      <c r="C22" s="5">
        <v>10234</v>
      </c>
    </row>
    <row r="23" spans="1:3" ht="15" customHeight="1">
      <c r="A23" s="16" t="s">
        <v>22</v>
      </c>
      <c r="B23" s="5">
        <v>2242</v>
      </c>
      <c r="C23" s="5">
        <v>280</v>
      </c>
    </row>
    <row r="24" spans="1:3" s="43" customFormat="1" ht="15" customHeight="1">
      <c r="A24" s="47" t="s">
        <v>23</v>
      </c>
      <c r="B24" s="33">
        <f>SUM(B21:B23)</f>
        <v>20170</v>
      </c>
      <c r="C24" s="33">
        <f>SUM(C21:C23)</f>
        <v>16209</v>
      </c>
    </row>
    <row r="25" spans="1:3" ht="10.5" customHeight="1">
      <c r="A25" s="8"/>
      <c r="B25" s="5"/>
      <c r="C25" s="5"/>
    </row>
    <row r="26" spans="1:3" s="43" customFormat="1" ht="20.25" customHeight="1">
      <c r="A26" s="47" t="s">
        <v>24</v>
      </c>
      <c r="B26" s="33">
        <f>B18+B24</f>
        <v>79904</v>
      </c>
      <c r="C26" s="33">
        <f>C18+C24</f>
        <v>76106</v>
      </c>
    </row>
    <row r="27" spans="1:3" ht="11.25" customHeight="1">
      <c r="A27" s="14"/>
      <c r="B27" s="10"/>
      <c r="C27" s="10"/>
    </row>
    <row r="28" spans="1:3" ht="17.25" customHeight="1">
      <c r="A28" s="9" t="s">
        <v>25</v>
      </c>
      <c r="B28" s="17"/>
      <c r="C28" s="17"/>
    </row>
    <row r="29" spans="1:3" ht="17.25" customHeight="1">
      <c r="A29" s="13" t="s">
        <v>109</v>
      </c>
      <c r="B29" s="10"/>
      <c r="C29" s="10"/>
    </row>
    <row r="30" spans="1:3" ht="15" customHeight="1">
      <c r="A30" s="16" t="s">
        <v>102</v>
      </c>
      <c r="B30" s="5">
        <v>56004</v>
      </c>
      <c r="C30" s="5">
        <v>53414</v>
      </c>
    </row>
    <row r="31" spans="1:3" ht="15" customHeight="1">
      <c r="A31" s="16" t="s">
        <v>27</v>
      </c>
      <c r="B31" s="5">
        <v>3353</v>
      </c>
      <c r="C31" s="5">
        <v>245</v>
      </c>
    </row>
    <row r="32" spans="1:3" ht="15" customHeight="1">
      <c r="A32" s="16" t="s">
        <v>74</v>
      </c>
      <c r="B32" s="5">
        <v>2337</v>
      </c>
      <c r="C32" s="5">
        <v>1042</v>
      </c>
    </row>
    <row r="33" spans="1:3" ht="15" customHeight="1">
      <c r="A33" s="32" t="s">
        <v>75</v>
      </c>
      <c r="B33" s="37">
        <v>592</v>
      </c>
      <c r="C33" s="37">
        <v>1295</v>
      </c>
    </row>
    <row r="34" spans="1:3" s="43" customFormat="1" ht="21" customHeight="1">
      <c r="A34" s="45" t="s">
        <v>110</v>
      </c>
      <c r="B34" s="46">
        <f>SUM(B30:B33)</f>
        <v>62286</v>
      </c>
      <c r="C34" s="46">
        <f>SUM(C30:C33)</f>
        <v>55996</v>
      </c>
    </row>
    <row r="35" spans="1:3" s="43" customFormat="1" ht="21" customHeight="1">
      <c r="A35" s="45" t="s">
        <v>103</v>
      </c>
      <c r="B35" s="46">
        <v>0</v>
      </c>
      <c r="C35" s="46">
        <v>0</v>
      </c>
    </row>
    <row r="36" spans="1:3" s="43" customFormat="1" ht="21" customHeight="1">
      <c r="A36" s="45" t="s">
        <v>100</v>
      </c>
      <c r="B36" s="46">
        <f>SUM(B34:B35)</f>
        <v>62286</v>
      </c>
      <c r="C36" s="46">
        <f>SUM(C34:C35)</f>
        <v>55996</v>
      </c>
    </row>
    <row r="37" spans="1:3" ht="7.5" customHeight="1">
      <c r="A37" s="12"/>
      <c r="B37" s="7"/>
      <c r="C37" s="7"/>
    </row>
    <row r="38" spans="1:3" s="43" customFormat="1" ht="12.75">
      <c r="A38" s="31" t="s">
        <v>61</v>
      </c>
      <c r="B38" s="44">
        <f>B41+B39+B42+B40+B44+B43</f>
        <v>13655</v>
      </c>
      <c r="C38" s="44">
        <f>C41+C39+C42+C40+C44+C43</f>
        <v>12928</v>
      </c>
    </row>
    <row r="39" spans="1:3" ht="12.75">
      <c r="A39" s="39" t="s">
        <v>77</v>
      </c>
      <c r="B39" s="10">
        <v>11730</v>
      </c>
      <c r="C39" s="10">
        <v>10952</v>
      </c>
    </row>
    <row r="40" spans="1:3" ht="12.75">
      <c r="A40" s="39" t="s">
        <v>79</v>
      </c>
      <c r="B40" s="10">
        <v>95</v>
      </c>
      <c r="C40" s="10">
        <v>95</v>
      </c>
    </row>
    <row r="41" spans="1:3" ht="12.75">
      <c r="A41" s="14" t="s">
        <v>78</v>
      </c>
      <c r="B41" s="10">
        <v>79</v>
      </c>
      <c r="C41" s="10">
        <v>79</v>
      </c>
    </row>
    <row r="42" spans="1:3" ht="12.75">
      <c r="A42" s="14" t="s">
        <v>67</v>
      </c>
      <c r="B42" s="10">
        <v>1751</v>
      </c>
      <c r="C42" s="10">
        <v>1802</v>
      </c>
    </row>
    <row r="43" spans="1:3" ht="12.75">
      <c r="A43" s="14" t="s">
        <v>84</v>
      </c>
      <c r="B43" s="10">
        <v>0</v>
      </c>
      <c r="C43" s="10">
        <v>0</v>
      </c>
    </row>
    <row r="44" spans="1:3" ht="12.75">
      <c r="A44" s="14" t="s">
        <v>101</v>
      </c>
      <c r="B44" s="10">
        <v>0</v>
      </c>
      <c r="C44" s="10">
        <v>0</v>
      </c>
    </row>
    <row r="45" spans="1:3" s="43" customFormat="1" ht="12.75">
      <c r="A45" s="33" t="s">
        <v>28</v>
      </c>
      <c r="B45" s="33">
        <v>3963</v>
      </c>
      <c r="C45" s="33">
        <v>7182</v>
      </c>
    </row>
    <row r="46" spans="1:3" ht="20.25" customHeight="1">
      <c r="A46" s="18" t="s">
        <v>53</v>
      </c>
      <c r="B46" s="5">
        <v>902</v>
      </c>
      <c r="C46" s="5">
        <v>2076</v>
      </c>
    </row>
    <row r="47" spans="1:3" s="43" customFormat="1" ht="20.25" customHeight="1">
      <c r="A47" s="33" t="s">
        <v>29</v>
      </c>
      <c r="B47" s="33">
        <f>SUM(B34+B38+B45)+B35</f>
        <v>79904</v>
      </c>
      <c r="C47" s="33">
        <f>SUM(C34+C38+C45)+C35</f>
        <v>76106</v>
      </c>
    </row>
    <row r="48" ht="17.25" customHeight="1">
      <c r="A48" s="40"/>
    </row>
    <row r="49" ht="17.25" customHeight="1">
      <c r="A49" s="40"/>
    </row>
    <row r="50" ht="12.75">
      <c r="A50" t="s">
        <v>86</v>
      </c>
    </row>
    <row r="51" ht="12.75">
      <c r="A51" t="s">
        <v>88</v>
      </c>
    </row>
  </sheetData>
  <printOptions horizontalCentered="1" verticalCentered="1"/>
  <pageMargins left="0.75" right="0.34" top="0.17" bottom="0.19" header="0.27" footer="0.19"/>
  <pageSetup horizontalDpi="240" verticalDpi="2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7">
      <selection activeCell="C28" sqref="C28"/>
    </sheetView>
  </sheetViews>
  <sheetFormatPr defaultColWidth="9.140625" defaultRowHeight="12.75"/>
  <cols>
    <col min="1" max="1" width="38.00390625" style="0" customWidth="1"/>
    <col min="2" max="2" width="17.7109375" style="0" customWidth="1"/>
    <col min="3" max="3" width="18.140625" style="0" customWidth="1"/>
  </cols>
  <sheetData>
    <row r="2" spans="1:4" ht="12.75">
      <c r="A2" s="55" t="s">
        <v>111</v>
      </c>
      <c r="B2" s="55"/>
      <c r="C2" s="38"/>
      <c r="D2" s="3"/>
    </row>
    <row r="3" spans="1:4" ht="12.75">
      <c r="A3" s="55" t="s">
        <v>112</v>
      </c>
      <c r="B3" s="55"/>
      <c r="C3" s="38"/>
      <c r="D3" s="3"/>
    </row>
    <row r="4" spans="1:4" ht="12.75">
      <c r="A4" s="55" t="s">
        <v>105</v>
      </c>
      <c r="B4" s="55"/>
      <c r="C4" s="38"/>
      <c r="D4" s="3"/>
    </row>
    <row r="5" ht="12.75">
      <c r="A5" s="1"/>
    </row>
    <row r="6" spans="1:3" ht="12.75">
      <c r="A6" s="22" t="s">
        <v>30</v>
      </c>
      <c r="B6" s="22" t="s">
        <v>1</v>
      </c>
      <c r="C6" s="22" t="s">
        <v>1</v>
      </c>
    </row>
    <row r="7" spans="1:3" ht="12.75">
      <c r="A7" s="23"/>
      <c r="B7" s="23" t="s">
        <v>2</v>
      </c>
      <c r="C7" s="23" t="s">
        <v>2</v>
      </c>
    </row>
    <row r="8" spans="1:3" ht="12.75">
      <c r="A8" s="23"/>
      <c r="B8" s="23" t="s">
        <v>113</v>
      </c>
      <c r="C8" s="23" t="s">
        <v>87</v>
      </c>
    </row>
    <row r="9" spans="1:3" ht="12.75">
      <c r="A9" s="24"/>
      <c r="B9" s="24" t="s">
        <v>3</v>
      </c>
      <c r="C9" s="24" t="s">
        <v>3</v>
      </c>
    </row>
    <row r="10" spans="1:3" ht="14.25" customHeight="1">
      <c r="A10" s="8" t="s">
        <v>31</v>
      </c>
      <c r="B10" s="25">
        <v>15130</v>
      </c>
      <c r="C10" s="25">
        <v>32953</v>
      </c>
    </row>
    <row r="11" spans="1:3" ht="14.25" customHeight="1">
      <c r="A11" s="9" t="s">
        <v>85</v>
      </c>
      <c r="B11" s="25"/>
      <c r="C11" s="25">
        <v>19</v>
      </c>
    </row>
    <row r="12" spans="1:3" ht="14.25" customHeight="1">
      <c r="A12" s="9" t="s">
        <v>68</v>
      </c>
      <c r="B12" s="25">
        <v>51</v>
      </c>
      <c r="C12" s="25">
        <v>126</v>
      </c>
    </row>
    <row r="13" spans="1:6" ht="14.25" customHeight="1">
      <c r="A13" s="33" t="s">
        <v>66</v>
      </c>
      <c r="B13" s="34">
        <f>SUM(B10:B12)</f>
        <v>15181</v>
      </c>
      <c r="C13" s="34">
        <f>SUM(C10:C12)</f>
        <v>33098</v>
      </c>
      <c r="D13" s="41"/>
      <c r="F13" s="3"/>
    </row>
    <row r="14" spans="1:4" ht="14.25" customHeight="1">
      <c r="A14" s="4" t="s">
        <v>32</v>
      </c>
      <c r="B14" s="27"/>
      <c r="C14" s="27"/>
      <c r="D14" s="41"/>
    </row>
    <row r="15" spans="1:4" ht="20.25" customHeight="1">
      <c r="A15" s="7" t="s">
        <v>33</v>
      </c>
      <c r="B15" s="30">
        <v>10585</v>
      </c>
      <c r="C15" s="30">
        <v>18442</v>
      </c>
      <c r="D15" s="41"/>
    </row>
    <row r="16" spans="1:4" ht="14.25" customHeight="1">
      <c r="A16" s="5" t="s">
        <v>34</v>
      </c>
      <c r="B16" s="27">
        <v>1258</v>
      </c>
      <c r="C16" s="27">
        <v>2006</v>
      </c>
      <c r="D16" s="42"/>
    </row>
    <row r="17" spans="1:4" ht="14.25" customHeight="1">
      <c r="A17" s="5" t="s">
        <v>35</v>
      </c>
      <c r="B17" s="27">
        <v>322</v>
      </c>
      <c r="C17" s="27">
        <v>467</v>
      </c>
      <c r="D17" s="41"/>
    </row>
    <row r="18" spans="1:4" ht="14.25" customHeight="1">
      <c r="A18" s="5" t="s">
        <v>36</v>
      </c>
      <c r="B18" s="27">
        <v>307</v>
      </c>
      <c r="C18" s="27">
        <v>646</v>
      </c>
      <c r="D18" s="41"/>
    </row>
    <row r="19" spans="1:4" ht="14.25" customHeight="1">
      <c r="A19" s="5" t="s">
        <v>37</v>
      </c>
      <c r="B19" s="27">
        <v>29</v>
      </c>
      <c r="C19" s="27">
        <v>19</v>
      </c>
      <c r="D19" s="41"/>
    </row>
    <row r="20" spans="1:5" ht="19.5" customHeight="1">
      <c r="A20" s="4" t="s">
        <v>38</v>
      </c>
      <c r="B20" s="34">
        <f>SUM(B15:B19)</f>
        <v>12501</v>
      </c>
      <c r="C20" s="34">
        <f>SUM(C15:C19)</f>
        <v>21580</v>
      </c>
      <c r="D20" s="41"/>
      <c r="E20" s="28"/>
    </row>
    <row r="21" spans="1:4" ht="25.5" customHeight="1">
      <c r="A21" s="4" t="s">
        <v>54</v>
      </c>
      <c r="B21" s="34">
        <v>1834</v>
      </c>
      <c r="C21" s="34">
        <v>9488</v>
      </c>
      <c r="D21" s="41"/>
    </row>
    <row r="22" spans="1:4" ht="14.25" customHeight="1">
      <c r="A22" s="10"/>
      <c r="B22" s="27"/>
      <c r="C22" s="27"/>
      <c r="D22" s="41"/>
    </row>
    <row r="23" spans="1:4" ht="14.25" customHeight="1">
      <c r="A23" s="4" t="s">
        <v>55</v>
      </c>
      <c r="B23" s="34">
        <v>-254</v>
      </c>
      <c r="C23" s="34">
        <v>-592</v>
      </c>
      <c r="D23" s="41"/>
    </row>
    <row r="24" spans="1:4" ht="14.25" customHeight="1">
      <c r="A24" s="10"/>
      <c r="B24" s="27"/>
      <c r="C24" s="27"/>
      <c r="D24" s="41"/>
    </row>
    <row r="25" spans="1:4" ht="14.25" customHeight="1">
      <c r="A25" s="4" t="s">
        <v>39</v>
      </c>
      <c r="B25" s="34">
        <f>B13-B20-B21+B23</f>
        <v>592</v>
      </c>
      <c r="C25" s="34">
        <f>C13-C20-C21+C23</f>
        <v>1438</v>
      </c>
      <c r="D25" s="41"/>
    </row>
    <row r="26" spans="1:4" ht="14.25" customHeight="1">
      <c r="A26" s="10"/>
      <c r="B26" s="27"/>
      <c r="C26" s="27"/>
      <c r="D26" s="41"/>
    </row>
    <row r="27" spans="1:4" ht="14.25" customHeight="1">
      <c r="A27" s="4" t="s">
        <v>40</v>
      </c>
      <c r="B27" s="34"/>
      <c r="C27" s="34">
        <v>143</v>
      </c>
      <c r="D27" s="41"/>
    </row>
    <row r="28" spans="1:4" ht="14.25" customHeight="1">
      <c r="A28" s="10"/>
      <c r="B28" s="27"/>
      <c r="C28" s="27"/>
      <c r="D28" s="41"/>
    </row>
    <row r="29" spans="1:4" ht="14.25" customHeight="1">
      <c r="A29" s="4" t="s">
        <v>98</v>
      </c>
      <c r="B29" s="34">
        <f>B25-B27</f>
        <v>592</v>
      </c>
      <c r="C29" s="34">
        <f>C25-C27</f>
        <v>1295</v>
      </c>
      <c r="D29" s="41"/>
    </row>
    <row r="30" spans="1:4" ht="14.25" customHeight="1">
      <c r="A30" s="4"/>
      <c r="B30" s="34"/>
      <c r="C30" s="34"/>
      <c r="D30" s="41"/>
    </row>
    <row r="31" spans="1:4" s="43" customFormat="1" ht="12.75">
      <c r="A31" s="53"/>
      <c r="B31" s="53"/>
      <c r="D31" s="42"/>
    </row>
    <row r="32" ht="12.75">
      <c r="A32" s="20"/>
    </row>
    <row r="33" ht="12.75">
      <c r="A33" t="s">
        <v>86</v>
      </c>
    </row>
    <row r="34" ht="12.75">
      <c r="A34" t="s">
        <v>89</v>
      </c>
    </row>
  </sheetData>
  <mergeCells count="3">
    <mergeCell ref="A2:B2"/>
    <mergeCell ref="A3:B3"/>
    <mergeCell ref="A4:B4"/>
  </mergeCells>
  <printOptions horizontalCentered="1" verticalCentered="1"/>
  <pageMargins left="0.75" right="0.75" top="1" bottom="1" header="0.5" footer="0.5"/>
  <pageSetup horizontalDpi="240" verticalDpi="2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"/>
    </sheetView>
  </sheetViews>
  <sheetFormatPr defaultColWidth="9.140625" defaultRowHeight="12.75"/>
  <cols>
    <col min="1" max="1" width="31.140625" style="0" customWidth="1"/>
    <col min="2" max="2" width="14.7109375" style="0" customWidth="1"/>
    <col min="3" max="3" width="11.28125" style="0" customWidth="1"/>
    <col min="4" max="5" width="14.7109375" style="0" customWidth="1"/>
    <col min="6" max="7" width="16.140625" style="0" customWidth="1"/>
    <col min="8" max="8" width="17.8515625" style="0" customWidth="1"/>
  </cols>
  <sheetData>
    <row r="1" spans="1:8" ht="12.75">
      <c r="A1" s="55" t="s">
        <v>116</v>
      </c>
      <c r="B1" s="55"/>
      <c r="C1" s="55"/>
      <c r="D1" s="55"/>
      <c r="E1" s="55"/>
      <c r="F1" s="55"/>
      <c r="G1" s="55"/>
      <c r="H1" s="55"/>
    </row>
    <row r="2" spans="1:8" ht="12.75">
      <c r="A2" s="55" t="s">
        <v>117</v>
      </c>
      <c r="B2" s="55"/>
      <c r="C2" s="55"/>
      <c r="D2" s="55"/>
      <c r="E2" s="55"/>
      <c r="F2" s="55"/>
      <c r="G2" s="55"/>
      <c r="H2" s="55"/>
    </row>
    <row r="3" spans="1:8" ht="12.75">
      <c r="A3" s="55" t="s">
        <v>118</v>
      </c>
      <c r="B3" s="55"/>
      <c r="C3" s="55"/>
      <c r="D3" s="55"/>
      <c r="E3" s="55"/>
      <c r="F3" s="55"/>
      <c r="G3" s="55"/>
      <c r="H3" s="55"/>
    </row>
    <row r="4" spans="2:8" ht="12.75">
      <c r="B4" s="1"/>
      <c r="C4" s="1"/>
      <c r="H4" s="1" t="s">
        <v>41</v>
      </c>
    </row>
    <row r="6" spans="1:8" ht="51">
      <c r="A6" s="9" t="s">
        <v>42</v>
      </c>
      <c r="B6" s="6" t="s">
        <v>43</v>
      </c>
      <c r="C6" s="6" t="s">
        <v>44</v>
      </c>
      <c r="D6" s="6" t="s">
        <v>64</v>
      </c>
      <c r="E6" s="6" t="s">
        <v>45</v>
      </c>
      <c r="F6" s="56" t="s">
        <v>56</v>
      </c>
      <c r="G6" s="49" t="s">
        <v>95</v>
      </c>
      <c r="H6" s="51" t="s">
        <v>93</v>
      </c>
    </row>
    <row r="7" spans="1:8" ht="12.75">
      <c r="A7" s="14"/>
      <c r="B7" s="11" t="s">
        <v>46</v>
      </c>
      <c r="C7" s="11" t="s">
        <v>47</v>
      </c>
      <c r="D7" s="11" t="s">
        <v>48</v>
      </c>
      <c r="E7" s="11" t="s">
        <v>48</v>
      </c>
      <c r="F7" s="57"/>
      <c r="G7" s="50" t="s">
        <v>96</v>
      </c>
      <c r="H7" s="52" t="s">
        <v>94</v>
      </c>
    </row>
    <row r="8" spans="1:8" ht="25.5" customHeight="1">
      <c r="A8" s="8" t="s">
        <v>119</v>
      </c>
      <c r="B8" s="25">
        <v>53414</v>
      </c>
      <c r="C8" s="21"/>
      <c r="D8" s="21"/>
      <c r="E8" s="21">
        <v>245</v>
      </c>
      <c r="F8" s="21">
        <v>2337</v>
      </c>
      <c r="G8" s="21"/>
      <c r="H8" s="25">
        <f>SUM(B8:G8)</f>
        <v>55996</v>
      </c>
    </row>
    <row r="9" spans="1:8" ht="12.75">
      <c r="A9" s="14"/>
      <c r="B9" s="21"/>
      <c r="C9" s="21"/>
      <c r="D9" s="21"/>
      <c r="E9" s="21"/>
      <c r="F9" s="21"/>
      <c r="G9" s="21"/>
      <c r="H9" s="25">
        <f aca="true" t="shared" si="0" ref="H9:H21">SUM(B9:G9)</f>
        <v>0</v>
      </c>
    </row>
    <row r="10" spans="1:8" ht="12.75">
      <c r="A10" s="16" t="s">
        <v>49</v>
      </c>
      <c r="B10" s="21"/>
      <c r="C10" s="21"/>
      <c r="D10" s="21"/>
      <c r="E10" s="21"/>
      <c r="F10" s="21"/>
      <c r="G10" s="21"/>
      <c r="H10" s="25">
        <f t="shared" si="0"/>
        <v>0</v>
      </c>
    </row>
    <row r="11" spans="1:8" ht="12.75">
      <c r="A11" s="16" t="s">
        <v>50</v>
      </c>
      <c r="B11" s="21"/>
      <c r="C11" s="21"/>
      <c r="D11" s="21"/>
      <c r="E11" s="21"/>
      <c r="F11" s="21"/>
      <c r="G11" s="21"/>
      <c r="H11" s="25">
        <f t="shared" si="0"/>
        <v>0</v>
      </c>
    </row>
    <row r="12" spans="1:8" ht="12.75">
      <c r="A12" s="16" t="s">
        <v>26</v>
      </c>
      <c r="B12" s="21"/>
      <c r="C12" s="21"/>
      <c r="D12" s="21"/>
      <c r="E12" s="21"/>
      <c r="F12" s="21"/>
      <c r="G12" s="21"/>
      <c r="H12" s="25">
        <f t="shared" si="0"/>
        <v>0</v>
      </c>
    </row>
    <row r="13" spans="1:8" ht="12.75">
      <c r="A13" s="16" t="s">
        <v>27</v>
      </c>
      <c r="B13" s="21"/>
      <c r="C13" s="21"/>
      <c r="D13" s="21"/>
      <c r="E13" s="21"/>
      <c r="F13" s="21"/>
      <c r="G13" s="21"/>
      <c r="H13" s="25">
        <f t="shared" si="0"/>
        <v>0</v>
      </c>
    </row>
    <row r="14" spans="1:8" ht="12.75">
      <c r="A14" s="16" t="s">
        <v>51</v>
      </c>
      <c r="B14" s="21"/>
      <c r="C14" s="21"/>
      <c r="D14" s="21"/>
      <c r="E14" s="21"/>
      <c r="F14" s="21"/>
      <c r="G14" s="21"/>
      <c r="H14" s="25">
        <f t="shared" si="0"/>
        <v>0</v>
      </c>
    </row>
    <row r="15" spans="1:8" ht="12.75">
      <c r="A15" s="16" t="s">
        <v>57</v>
      </c>
      <c r="B15" s="21"/>
      <c r="C15" s="21"/>
      <c r="D15" s="21"/>
      <c r="E15" s="21"/>
      <c r="F15" s="21">
        <v>592</v>
      </c>
      <c r="G15" s="21"/>
      <c r="H15" s="25">
        <f t="shared" si="0"/>
        <v>592</v>
      </c>
    </row>
    <row r="16" spans="1:8" ht="12.75">
      <c r="A16" s="19" t="s">
        <v>52</v>
      </c>
      <c r="B16" s="17">
        <v>2590</v>
      </c>
      <c r="C16" s="17">
        <v>3108</v>
      </c>
      <c r="D16" s="17"/>
      <c r="E16" s="17"/>
      <c r="F16" s="17"/>
      <c r="G16" s="17"/>
      <c r="H16" s="25">
        <f t="shared" si="0"/>
        <v>5698</v>
      </c>
    </row>
    <row r="17" spans="1:8" ht="12.75">
      <c r="A17" s="19" t="s">
        <v>70</v>
      </c>
      <c r="B17" s="17"/>
      <c r="C17" s="17"/>
      <c r="D17" s="17"/>
      <c r="E17" s="17"/>
      <c r="F17" s="17"/>
      <c r="G17" s="19"/>
      <c r="H17" s="25"/>
    </row>
    <row r="18" spans="1:8" ht="12.75">
      <c r="A18" s="15" t="s">
        <v>71</v>
      </c>
      <c r="B18" s="7"/>
      <c r="C18" s="7"/>
      <c r="D18" s="7"/>
      <c r="E18" s="7"/>
      <c r="F18" s="7"/>
      <c r="G18" s="15"/>
      <c r="H18" s="30">
        <f t="shared" si="0"/>
        <v>0</v>
      </c>
    </row>
    <row r="19" spans="1:8" ht="12.75">
      <c r="A19" s="16" t="s">
        <v>58</v>
      </c>
      <c r="B19" s="26"/>
      <c r="C19" s="26"/>
      <c r="D19" s="26"/>
      <c r="E19" s="26"/>
      <c r="F19" s="26"/>
      <c r="G19" s="26"/>
      <c r="H19" s="25">
        <f t="shared" si="0"/>
        <v>0</v>
      </c>
    </row>
    <row r="20" spans="1:8" ht="12.75">
      <c r="A20" s="14"/>
      <c r="B20" s="10"/>
      <c r="C20" s="10"/>
      <c r="D20" s="10"/>
      <c r="E20" s="10"/>
      <c r="F20" s="10"/>
      <c r="G20" s="10"/>
      <c r="H20" s="25">
        <f t="shared" si="0"/>
        <v>0</v>
      </c>
    </row>
    <row r="21" spans="1:8" ht="12.75">
      <c r="A21" s="8" t="s">
        <v>120</v>
      </c>
      <c r="B21" s="27">
        <f aca="true" t="shared" si="1" ref="B21:G21">SUM(B8:B20)-B11</f>
        <v>56004</v>
      </c>
      <c r="C21" s="27">
        <f t="shared" si="1"/>
        <v>3108</v>
      </c>
      <c r="D21" s="27">
        <f t="shared" si="1"/>
        <v>0</v>
      </c>
      <c r="E21" s="27">
        <f t="shared" si="1"/>
        <v>245</v>
      </c>
      <c r="F21" s="27">
        <f t="shared" si="1"/>
        <v>2929</v>
      </c>
      <c r="G21" s="27">
        <f t="shared" si="1"/>
        <v>0</v>
      </c>
      <c r="H21" s="27">
        <f t="shared" si="0"/>
        <v>62286</v>
      </c>
    </row>
    <row r="24" ht="12.75">
      <c r="A24" t="s">
        <v>86</v>
      </c>
    </row>
    <row r="25" ht="12.75">
      <c r="A25" t="s">
        <v>90</v>
      </c>
    </row>
  </sheetData>
  <mergeCells count="4">
    <mergeCell ref="A1:H1"/>
    <mergeCell ref="A2:H2"/>
    <mergeCell ref="A3:H3"/>
    <mergeCell ref="F6:F7"/>
  </mergeCells>
  <printOptions horizontalCentered="1" verticalCentered="1"/>
  <pageMargins left="0.2" right="0.22" top="1" bottom="0.43" header="0.5" footer="0.17"/>
  <pageSetup horizontalDpi="240" verticalDpi="2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0">
      <selection activeCell="F40" sqref="F40"/>
    </sheetView>
  </sheetViews>
  <sheetFormatPr defaultColWidth="9.140625" defaultRowHeight="12.75"/>
  <cols>
    <col min="1" max="1" width="51.00390625" style="0" customWidth="1"/>
    <col min="2" max="2" width="14.7109375" style="0" customWidth="1"/>
    <col min="3" max="3" width="15.00390625" style="0" customWidth="1"/>
  </cols>
  <sheetData>
    <row r="1" spans="1:3" ht="12.75">
      <c r="A1" s="55" t="s">
        <v>114</v>
      </c>
      <c r="B1" s="55"/>
      <c r="C1" s="55"/>
    </row>
    <row r="2" spans="1:3" ht="12.75">
      <c r="A2" s="55" t="s">
        <v>115</v>
      </c>
      <c r="B2" s="55"/>
      <c r="C2" s="55"/>
    </row>
    <row r="3" spans="1:3" ht="12.75">
      <c r="A3" s="55" t="s">
        <v>105</v>
      </c>
      <c r="B3" s="55"/>
      <c r="C3" s="55"/>
    </row>
    <row r="6" spans="1:3" ht="12.75">
      <c r="A6" s="22" t="s">
        <v>0</v>
      </c>
      <c r="B6" s="22" t="s">
        <v>1</v>
      </c>
      <c r="C6" s="22" t="s">
        <v>1</v>
      </c>
    </row>
    <row r="7" spans="1:3" ht="12.75">
      <c r="A7" s="23"/>
      <c r="B7" s="23" t="s">
        <v>2</v>
      </c>
      <c r="C7" s="23" t="s">
        <v>2</v>
      </c>
    </row>
    <row r="8" spans="1:3" ht="12.75">
      <c r="A8" s="10"/>
      <c r="B8" s="23" t="s">
        <v>113</v>
      </c>
      <c r="C8" s="23" t="s">
        <v>87</v>
      </c>
    </row>
    <row r="9" spans="1:3" ht="12.75">
      <c r="A9" s="24"/>
      <c r="B9" s="24" t="s">
        <v>3</v>
      </c>
      <c r="C9" s="24" t="s">
        <v>3</v>
      </c>
    </row>
    <row r="10" spans="1:3" ht="12.75">
      <c r="A10" s="10"/>
      <c r="B10" s="10"/>
      <c r="C10" s="10"/>
    </row>
    <row r="11" spans="1:3" ht="12.75">
      <c r="A11" s="4" t="s">
        <v>4</v>
      </c>
      <c r="B11" s="5">
        <v>280</v>
      </c>
      <c r="C11" s="5">
        <v>467</v>
      </c>
    </row>
    <row r="12" spans="1:3" ht="12.75">
      <c r="A12" s="10"/>
      <c r="B12" s="10"/>
      <c r="C12" s="10"/>
    </row>
    <row r="13" spans="1:3" ht="16.5" customHeight="1">
      <c r="A13" s="48" t="s">
        <v>5</v>
      </c>
      <c r="B13" s="7"/>
      <c r="C13" s="7"/>
    </row>
    <row r="14" spans="1:3" ht="18.75" customHeight="1">
      <c r="A14" s="5" t="s">
        <v>6</v>
      </c>
      <c r="B14" s="27">
        <v>15117</v>
      </c>
      <c r="C14" s="27">
        <v>30301</v>
      </c>
    </row>
    <row r="15" spans="1:3" ht="15" customHeight="1">
      <c r="A15" s="5" t="s">
        <v>7</v>
      </c>
      <c r="B15" s="27">
        <v>-16720</v>
      </c>
      <c r="C15" s="27">
        <v>-32859</v>
      </c>
    </row>
    <row r="16" spans="1:3" ht="15" customHeight="1">
      <c r="A16" s="5" t="s">
        <v>8</v>
      </c>
      <c r="B16" s="27">
        <v>-301</v>
      </c>
      <c r="C16" s="27">
        <v>-410</v>
      </c>
    </row>
    <row r="17" spans="1:3" ht="15" customHeight="1">
      <c r="A17" s="5" t="s">
        <v>9</v>
      </c>
      <c r="B17" s="27">
        <v>-103</v>
      </c>
      <c r="C17" s="27">
        <v>-46</v>
      </c>
    </row>
    <row r="18" spans="1:3" ht="15" customHeight="1">
      <c r="A18" s="5" t="s">
        <v>91</v>
      </c>
      <c r="B18" s="27">
        <v>13</v>
      </c>
      <c r="C18" s="27">
        <v>860</v>
      </c>
    </row>
    <row r="19" spans="1:3" ht="15" customHeight="1">
      <c r="A19" s="5" t="s">
        <v>92</v>
      </c>
      <c r="B19" s="27">
        <v>-441</v>
      </c>
      <c r="C19" s="27">
        <v>-801</v>
      </c>
    </row>
    <row r="20" spans="1:3" ht="15" customHeight="1">
      <c r="A20" s="5" t="s">
        <v>59</v>
      </c>
      <c r="B20" s="27">
        <v>-21</v>
      </c>
      <c r="C20" s="27">
        <v>769</v>
      </c>
    </row>
    <row r="21" spans="1:3" ht="21" customHeight="1">
      <c r="A21" s="4" t="s">
        <v>10</v>
      </c>
      <c r="B21" s="27">
        <f>SUM(B14:B20)</f>
        <v>-2456</v>
      </c>
      <c r="C21" s="27">
        <f>SUM(C14:C20)</f>
        <v>-2186</v>
      </c>
    </row>
    <row r="22" spans="1:3" ht="12.75">
      <c r="A22" s="14"/>
      <c r="B22" s="10"/>
      <c r="C22" s="10"/>
    </row>
    <row r="23" spans="1:3" ht="15" customHeight="1">
      <c r="A23" s="12" t="s">
        <v>11</v>
      </c>
      <c r="B23" s="7"/>
      <c r="C23" s="7"/>
    </row>
    <row r="24" spans="1:3" ht="20.25" customHeight="1">
      <c r="A24" s="5" t="s">
        <v>80</v>
      </c>
      <c r="B24" s="27"/>
      <c r="C24" s="27">
        <v>-57</v>
      </c>
    </row>
    <row r="25" spans="1:3" ht="20.25" customHeight="1">
      <c r="A25" s="5" t="s">
        <v>81</v>
      </c>
      <c r="B25" s="27"/>
      <c r="C25" s="27">
        <v>4</v>
      </c>
    </row>
    <row r="26" spans="1:3" ht="15" customHeight="1">
      <c r="A26" s="4" t="s">
        <v>12</v>
      </c>
      <c r="B26" s="27">
        <f>B24+B25</f>
        <v>0</v>
      </c>
      <c r="C26" s="27">
        <f>C24+C25</f>
        <v>-53</v>
      </c>
    </row>
    <row r="27" spans="1:3" ht="12.75">
      <c r="A27" s="14"/>
      <c r="B27" s="10"/>
      <c r="C27" s="10"/>
    </row>
    <row r="28" spans="1:3" ht="15" customHeight="1">
      <c r="A28" s="12" t="s">
        <v>13</v>
      </c>
      <c r="B28" s="7"/>
      <c r="C28" s="7"/>
    </row>
    <row r="29" spans="1:3" ht="15" customHeight="1">
      <c r="A29" s="54" t="s">
        <v>104</v>
      </c>
      <c r="B29" s="7"/>
      <c r="C29" s="7"/>
    </row>
    <row r="30" spans="1:3" ht="15" customHeight="1">
      <c r="A30" s="5" t="s">
        <v>60</v>
      </c>
      <c r="B30" s="27">
        <v>5054</v>
      </c>
      <c r="C30" s="27">
        <v>11900</v>
      </c>
    </row>
    <row r="31" spans="1:3" ht="15" customHeight="1">
      <c r="A31" s="5" t="s">
        <v>14</v>
      </c>
      <c r="B31" s="27">
        <v>-6306</v>
      </c>
      <c r="C31" s="27">
        <v>-9722</v>
      </c>
    </row>
    <row r="32" spans="1:3" ht="15" customHeight="1">
      <c r="A32" s="5" t="s">
        <v>59</v>
      </c>
      <c r="B32" s="27">
        <v>5670</v>
      </c>
      <c r="C32" s="27">
        <v>-126</v>
      </c>
    </row>
    <row r="33" spans="1:3" ht="15" customHeight="1">
      <c r="A33" s="4" t="s">
        <v>15</v>
      </c>
      <c r="B33" s="27">
        <f>SUM(B29:B32)</f>
        <v>4418</v>
      </c>
      <c r="C33" s="27">
        <f>SUM(C30:C32)</f>
        <v>2052</v>
      </c>
    </row>
    <row r="34" spans="1:3" ht="12.75">
      <c r="A34" s="14"/>
      <c r="B34" s="10"/>
      <c r="C34" s="10"/>
    </row>
    <row r="35" spans="1:3" ht="12.75">
      <c r="A35" s="12" t="s">
        <v>16</v>
      </c>
      <c r="B35" s="29">
        <f>B21+B26+B33</f>
        <v>1962</v>
      </c>
      <c r="C35" s="29">
        <f>C21+C26+C33</f>
        <v>-187</v>
      </c>
    </row>
    <row r="36" spans="1:3" ht="12.75">
      <c r="A36" s="14"/>
      <c r="B36" s="10"/>
      <c r="C36" s="10"/>
    </row>
    <row r="37" spans="1:3" ht="12.75">
      <c r="A37" s="12" t="s">
        <v>17</v>
      </c>
      <c r="B37" s="29">
        <f>B35+B11</f>
        <v>2242</v>
      </c>
      <c r="C37" s="29">
        <f>C35+C11</f>
        <v>280</v>
      </c>
    </row>
    <row r="38" ht="12.75">
      <c r="C38" s="28"/>
    </row>
    <row r="40" ht="12.75">
      <c r="A40" t="s">
        <v>86</v>
      </c>
    </row>
    <row r="41" ht="12.75">
      <c r="A41" t="s">
        <v>97</v>
      </c>
    </row>
  </sheetData>
  <mergeCells count="3">
    <mergeCell ref="A1:C1"/>
    <mergeCell ref="A2:C2"/>
    <mergeCell ref="A3:C3"/>
  </mergeCells>
  <printOptions horizontalCentered="1" verticalCentered="1"/>
  <pageMargins left="0.75" right="0.75" top="1" bottom="1" header="0.5" footer="0.5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nikolaj</cp:lastModifiedBy>
  <cp:lastPrinted>2008-05-30T14:18:23Z</cp:lastPrinted>
  <dcterms:created xsi:type="dcterms:W3CDTF">2004-03-28T13:01:01Z</dcterms:created>
  <dcterms:modified xsi:type="dcterms:W3CDTF">2008-07-30T12:50:16Z</dcterms:modified>
  <cp:category/>
  <cp:version/>
  <cp:contentType/>
  <cp:contentStatus/>
</cp:coreProperties>
</file>