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firstSheet="2" activeTab="1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<sst xmlns="http://schemas.openxmlformats.org/spreadsheetml/2006/main" count="4316" uniqueCount="997">
  <si>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</si>
  <si>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</si>
  <si>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</si>
  <si>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</si>
  <si>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</si>
  <si>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</si>
  <si>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</si>
  <si>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</si>
  <si>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</si>
  <si>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</si>
  <si>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</si>
  <si>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</si>
  <si>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</si>
  <si>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</si>
  <si>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</si>
  <si>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</si>
  <si>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</si>
  <si>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</si>
  <si>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</si>
  <si>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</si>
  <si>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</si>
  <si>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</si>
  <si>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</si>
  <si>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</si>
  <si>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</si>
  <si>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</si>
  <si>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</si>
  <si>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</si>
  <si>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</si>
  <si>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</si>
  <si>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</si>
  <si>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</si>
  <si>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</si>
  <si>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</si>
  <si>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</si>
  <si>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</si>
  <si>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</si>
  <si>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</si>
  <si>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</si>
  <si>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</si>
  <si>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</si>
  <si>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</si>
  <si>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</si>
  <si>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</si>
  <si>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</si>
  <si>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</si>
  <si>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</si>
  <si>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</si>
  <si>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</si>
  <si>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</si>
  <si>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</si>
  <si>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</si>
  <si>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</si>
  <si>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</si>
  <si>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</si>
  <si>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</si>
  <si>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</si>
  <si>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</si>
  <si>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</si>
  <si>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</si>
  <si>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</si>
  <si>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</si>
  <si>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</si>
  <si>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</si>
  <si>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</si>
  <si>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</si>
  <si>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</si>
  <si>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</si>
  <si>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</si>
  <si>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</si>
  <si>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</si>
  <si>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</si>
  <si>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</si>
  <si>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</si>
  <si>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</si>
  <si>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</si>
  <si>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</si>
  <si>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</si>
  <si>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</si>
  <si>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</si>
  <si>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</si>
  <si>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</si>
  <si>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</si>
  <si>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</si>
  <si>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</si>
  <si>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</si>
  <si>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</si>
  <si>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</si>
  <si>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</si>
  <si>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</si>
  <si>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</si>
  <si>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</si>
  <si>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</si>
  <si>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</si>
  <si>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</si>
  <si>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</si>
  <si>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</si>
  <si>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</si>
  <si>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</si>
  <si>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</si>
  <si>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</si>
  <si>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</si>
  <si>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</si>
  <si>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</si>
  <si>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</si>
  <si>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</si>
  <si>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</si>
  <si>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</si>
  <si>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</si>
  <si>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</si>
  <si>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</si>
  <si>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</si>
  <si>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</si>
  <si>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</si>
  <si>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</si>
  <si>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</si>
  <si>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</si>
  <si>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</si>
  <si>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</si>
  <si>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</si>
  <si>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</si>
  <si>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</si>
  <si>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</si>
  <si>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</si>
  <si>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</si>
  <si>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</si>
  <si>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</si>
  <si>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</si>
  <si>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</si>
  <si>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</si>
  <si>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</si>
  <si>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</si>
  <si>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</si>
  <si>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</si>
  <si>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</si>
  <si>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</si>
  <si>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</si>
  <si>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</si>
  <si>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</si>
  <si>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</si>
  <si>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</si>
  <si>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</si>
  <si>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</si>
  <si>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</si>
  <si>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</si>
  <si>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</si>
  <si>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</si>
  <si>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</si>
  <si>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</si>
  <si>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</si>
  <si>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</si>
  <si>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</si>
  <si>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</si>
  <si>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</si>
  <si>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</si>
  <si>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</si>
  <si>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</si>
  <si>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</si>
  <si>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</si>
  <si>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</si>
  <si>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</si>
  <si>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</si>
  <si>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</si>
  <si>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</si>
  <si>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</si>
  <si>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</si>
  <si>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</si>
  <si>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</si>
  <si>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</si>
  <si>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</si>
  <si>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</si>
  <si>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</si>
  <si>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</si>
  <si>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</si>
  <si>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</si>
  <si>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</si>
  <si>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</si>
  <si>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</si>
  <si>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</si>
  <si>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</si>
  <si>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</si>
  <si>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</si>
  <si>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</si>
  <si>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</si>
  <si>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</si>
  <si>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</si>
  <si>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</si>
  <si>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</si>
  <si>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</si>
  <si>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</si>
  <si>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</si>
  <si>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</si>
  <si>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</si>
  <si>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</si>
  <si>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</si>
  <si>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</si>
  <si>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</si>
  <si>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</si>
  <si>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</si>
  <si>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</si>
  <si>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</si>
  <si>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</si>
  <si>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</si>
  <si>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</si>
  <si>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</si>
  <si>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</si>
  <si>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</si>
  <si>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</si>
  <si>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</si>
  <si>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</si>
  <si>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</si>
  <si>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</si>
  <si>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</si>
  <si>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</si>
  <si>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</si>
  <si>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</si>
  <si>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</si>
  <si>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</si>
  <si>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</si>
  <si>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</si>
  <si>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</si>
  <si>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</si>
  <si>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</si>
  <si>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</si>
  <si>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</si>
  <si>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</si>
  <si>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</si>
  <si>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</si>
  <si>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</si>
  <si>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</si>
  <si>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</si>
  <si>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</si>
  <si>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</si>
  <si>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</si>
  <si>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</si>
  <si>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</si>
  <si>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</si>
  <si>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</si>
  <si>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</si>
  <si>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</si>
  <si>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</si>
  <si>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</si>
  <si>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</si>
  <si>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</si>
  <si>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</si>
  <si>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</si>
  <si>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</si>
  <si>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</si>
  <si>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</si>
  <si>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</si>
  <si>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</si>
  <si>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</si>
  <si>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</si>
  <si>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</si>
  <si>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</si>
  <si>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</si>
  <si>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</si>
  <si>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</si>
  <si>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</si>
  <si>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</si>
  <si>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</si>
  <si>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</si>
  <si>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</si>
  <si>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</si>
  <si>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</si>
  <si>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</si>
  <si>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</si>
  <si>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</si>
  <si>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</si>
  <si>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</si>
  <si>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</si>
  <si>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</si>
  <si>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</si>
  <si>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</si>
  <si>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</si>
  <si>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</si>
  <si>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</si>
  <si>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</si>
  <si>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</si>
  <si>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</si>
  <si>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</si>
  <si>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</si>
  <si>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</si>
  <si>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</si>
  <si>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</si>
  <si>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</si>
  <si>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</si>
  <si>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</si>
  <si>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</si>
  <si>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</si>
  <si>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</si>
  <si>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</si>
  <si>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</si>
  <si>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</si>
  <si>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</si>
  <si>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</si>
  <si>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</si>
  <si>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</si>
  <si>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</si>
  <si>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</si>
  <si>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</si>
  <si>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</si>
  <si>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</si>
  <si>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</si>
  <si>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</si>
  <si>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</si>
  <si>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</si>
  <si>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</si>
  <si>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</si>
  <si>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</si>
  <si>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</si>
  <si>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</si>
  <si>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</si>
  <si>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</si>
  <si>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</si>
  <si>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</si>
  <si>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</si>
  <si>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</si>
  <si>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</si>
  <si>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</si>
  <si>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</si>
  <si>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</si>
  <si>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</si>
  <si>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</si>
  <si>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</si>
  <si>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</si>
  <si>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</si>
  <si>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</si>
  <si>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</si>
  <si>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</si>
  <si>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</si>
  <si>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</si>
  <si>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</si>
  <si>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</si>
  <si>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</si>
  <si>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</si>
  <si>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</si>
  <si>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</si>
  <si>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</si>
  <si>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</si>
  <si>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</si>
  <si>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</si>
  <si>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</si>
  <si>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</si>
  <si>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</si>
  <si>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</si>
  <si>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</si>
  <si>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</si>
  <si>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</si>
  <si>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</si>
  <si>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</si>
  <si>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</si>
  <si>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</si>
  <si>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</si>
  <si>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</si>
  <si>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</si>
  <si>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</si>
  <si>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</si>
  <si>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</si>
  <si>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</si>
  <si>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</si>
  <si>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</si>
  <si>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</si>
  <si>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</si>
  <si>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</si>
  <si>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</si>
  <si>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</si>
  <si>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</si>
  <si>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</si>
  <si>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</si>
  <si>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</si>
  <si>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</si>
  <si>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</si>
  <si>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</si>
  <si>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</si>
  <si>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</si>
  <si>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</si>
  <si>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</si>
  <si>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</si>
  <si>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</si>
  <si>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</si>
  <si>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</si>
  <si>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</si>
  <si>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</si>
  <si>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</si>
  <si>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</si>
  <si>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</si>
  <si>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</si>
  <si>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</si>
  <si>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</si>
  <si>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</si>
  <si>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</si>
  <si>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</si>
  <si>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</si>
  <si>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</si>
  <si>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</si>
  <si>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</si>
  <si>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</si>
  <si>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</si>
  <si>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</si>
  <si>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</si>
  <si>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</si>
  <si>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</si>
  <si>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</si>
  <si>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</si>
  <si>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</si>
  <si>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</si>
  <si>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</si>
  <si>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</si>
  <si>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</si>
  <si>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</si>
  <si>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</si>
  <si>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</si>
  <si>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</si>
  <si>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</si>
  <si>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</si>
  <si>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</si>
  <si>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</si>
  <si>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</si>
  <si>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</si>
  <si>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</si>
  <si>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</si>
  <si>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</si>
  <si>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</si>
  <si>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</si>
  <si>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</si>
  <si>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</si>
  <si>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</si>
  <si>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</si>
  <si>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</si>
  <si>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</si>
  <si>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</si>
  <si>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</si>
  <si>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</si>
  <si>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</si>
  <si>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</si>
  <si>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</si>
  <si>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</si>
  <si>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</si>
  <si>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</si>
  <si>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</si>
  <si>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</si>
  <si>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</si>
  <si>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</si>
  <si>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</si>
  <si>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</si>
  <si>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</si>
  <si>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</si>
  <si>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</si>
  <si>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</si>
  <si>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</si>
  <si>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</si>
  <si>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</si>
  <si>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</si>
  <si>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</si>
  <si>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</si>
  <si>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</si>
  <si>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</si>
  <si>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</si>
  <si>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</si>
  <si>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</si>
  <si>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</si>
  <si>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</si>
  <si>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</si>
  <si>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</si>
  <si>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</si>
  <si>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</si>
  <si>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</si>
  <si>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</si>
  <si>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</si>
  <si>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</si>
  <si>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</si>
  <si>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</si>
  <si>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</si>
  <si>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</si>
  <si>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</si>
  <si>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</si>
  <si>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</si>
  <si>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</si>
  <si>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</si>
  <si>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</si>
  <si>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</si>
  <si>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</si>
  <si>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</si>
  <si>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</si>
  <si>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</si>
  <si>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</si>
  <si>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</si>
  <si>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</si>
  <si>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</si>
  <si>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</si>
  <si>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</si>
  <si>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</si>
  <si>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</si>
  <si>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</si>
  <si>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</si>
  <si>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</si>
  <si>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</si>
  <si>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</si>
  <si>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</si>
  <si>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</si>
  <si>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</si>
  <si>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</si>
  <si>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</si>
  <si>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</si>
  <si>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</si>
  <si>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</si>
  <si>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</si>
  <si>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</si>
  <si>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</si>
  <si>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</si>
  <si>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</si>
  <si>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</si>
  <si>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</si>
  <si>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</si>
  <si>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</si>
  <si>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</si>
  <si>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</si>
  <si>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</si>
  <si>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</si>
  <si>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</si>
  <si>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</si>
  <si>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</si>
  <si>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</si>
  <si>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</si>
  <si>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</si>
  <si>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</si>
  <si>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</si>
  <si>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</si>
  <si>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</si>
  <si>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</si>
  <si>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</si>
  <si>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</si>
  <si>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</si>
  <si>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</si>
  <si>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</si>
  <si>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</si>
  <si>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</si>
  <si>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</si>
  <si>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</si>
  <si>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</si>
  <si>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</si>
  <si>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</si>
  <si>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</si>
  <si>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</si>
  <si>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</si>
  <si>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</si>
  <si>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</si>
  <si>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</si>
  <si>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</si>
  <si>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</si>
  <si>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</si>
  <si>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</si>
  <si>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</si>
  <si>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</si>
  <si>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</si>
  <si>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</si>
  <si>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</si>
  <si>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</si>
  <si>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</si>
  <si>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</si>
  <si>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</si>
  <si>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</si>
  <si>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</si>
  <si>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</si>
  <si>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</si>
  <si>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</si>
  <si>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</si>
  <si>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</si>
  <si>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</si>
  <si>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</si>
  <si>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</si>
  <si>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</si>
  <si>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</si>
  <si>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</si>
  <si>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</si>
  <si>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</si>
  <si>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</si>
  <si>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</si>
  <si>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</si>
  <si>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</si>
  <si>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</si>
  <si>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</si>
  <si>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</si>
  <si>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</si>
  <si>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</si>
  <si>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</si>
  <si>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</si>
  <si>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</si>
  <si>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</si>
  <si>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</si>
  <si>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</si>
  <si>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</si>
  <si>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</si>
  <si>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</si>
  <si>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</si>
  <si>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</si>
  <si>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</si>
  <si>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</si>
  <si>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</si>
  <si>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</si>
  <si>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</si>
  <si>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</si>
  <si>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</si>
  <si>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</si>
  <si>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</si>
  <si>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</si>
  <si>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</si>
  <si>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</si>
  <si>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</si>
  <si>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</si>
  <si>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</si>
  <si>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</si>
  <si>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</si>
  <si>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</si>
  <si>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</si>
  <si>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</si>
  <si>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</si>
  <si>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</si>
  <si>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</si>
  <si>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</si>
  <si>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</si>
  <si>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</si>
  <si>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</si>
  <si>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</si>
  <si>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</si>
  <si>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</si>
  <si>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</si>
  <si>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</si>
  <si>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</si>
  <si>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</si>
  <si>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</si>
  <si>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</si>
  <si>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</si>
  <si>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</si>
  <si>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</si>
  <si>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</si>
  <si>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</si>
  <si>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</si>
  <si>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</si>
  <si>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</si>
  <si>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</si>
  <si>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</si>
  <si>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</si>
  <si>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</si>
  <si>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</si>
  <si>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</si>
  <si>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</si>
  <si>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</si>
  <si>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</si>
  <si>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</si>
  <si>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</si>
  <si>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</si>
  <si>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</si>
  <si>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</si>
  <si>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</si>
  <si>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</si>
  <si>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</si>
  <si>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</si>
  <si>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</si>
  <si>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</si>
  <si>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</si>
  <si>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</si>
  <si>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</si>
  <si>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</si>
  <si>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</si>
  <si>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</si>
  <si>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</si>
  <si>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</si>
  <si>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</si>
  <si>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</si>
  <si>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</si>
  <si>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</si>
  <si>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</si>
  <si>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</si>
  <si>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</si>
  <si>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</si>
  <si>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</si>
  <si>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</si>
  <si>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</si>
  <si>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</si>
  <si>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</si>
  <si>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</si>
  <si>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</si>
  <si>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</si>
  <si>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</si>
  <si>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</si>
  <si>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</si>
  <si>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</si>
  <si>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</si>
  <si>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</si>
  <si>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</si>
  <si>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</si>
  <si>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</si>
  <si>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</si>
  <si>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</si>
  <si>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</si>
  <si>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</si>
  <si>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</si>
  <si>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</si>
  <si>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</si>
  <si>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</si>
  <si>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</si>
  <si>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</si>
  <si>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</si>
  <si>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</si>
  <si>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</si>
  <si>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</si>
  <si>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</si>
  <si>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</si>
  <si>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</si>
  <si>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</si>
  <si>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</si>
  <si>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</si>
  <si>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</si>
  <si>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</si>
  <si>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</si>
  <si>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</si>
  <si>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</si>
  <si>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</si>
  <si>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</si>
  <si>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</si>
  <si>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</si>
  <si>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</si>
  <si>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</si>
  <si>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</si>
  <si>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</si>
  <si>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</si>
  <si>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</si>
  <si>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</si>
  <si>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</si>
  <si>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</si>
  <si>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</si>
  <si>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</si>
  <si>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</si>
  <si>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</si>
  <si>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</si>
  <si>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</si>
  <si>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</si>
  <si>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</si>
  <si>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</si>
  <si>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</si>
  <si>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</si>
  <si>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</si>
  <si>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</si>
  <si>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</si>
  <si>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</si>
  <si>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</si>
  <si>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</si>
  <si>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</si>
  <si>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</si>
  <si>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</si>
  <si>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</si>
  <si>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</si>
  <si>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</si>
  <si>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</si>
  <si>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</si>
  <si>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</si>
  <si>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</si>
  <si>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</si>
  <si>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</si>
  <si>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</si>
  <si>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</si>
  <si>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</si>
  <si>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</si>
  <si>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</si>
  <si>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</si>
  <si>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</si>
  <si>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</si>
  <si>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</si>
  <si>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</si>
  <si>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</si>
  <si>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</si>
  <si>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</si>
  <si>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</si>
  <si>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</si>
  <si>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</si>
  <si>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</si>
  <si>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</si>
  <si>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</si>
  <si>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</si>
  <si>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</si>
  <si>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</si>
  <si>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</si>
  <si>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</si>
  <si>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</si>
  <si>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</si>
  <si>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</si>
  <si>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</si>
  <si>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</si>
  <si>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</si>
  <si>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</si>
  <si>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</si>
  <si>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</si>
  <si>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</si>
  <si>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</si>
  <si>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</si>
  <si>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</si>
  <si>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</si>
  <si>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</si>
  <si>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</si>
  <si>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</si>
  <si>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</si>
  <si>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</si>
  <si>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</si>
  <si>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</si>
  <si>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</si>
  <si>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</si>
  <si>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</si>
  <si>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</si>
  <si>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</si>
  <si>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</si>
  <si>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</si>
  <si>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</si>
  <si>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</si>
  <si>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</si>
  <si>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</si>
  <si>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</si>
  <si>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</si>
  <si>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</si>
  <si>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</si>
  <si>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</si>
  <si>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</si>
  <si>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</si>
  <si>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</si>
  <si>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</si>
  <si>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</si>
  <si>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</si>
  <si>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</si>
  <si>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</si>
  <si>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</si>
  <si>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</si>
  <si>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</si>
  <si>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</si>
  <si>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</si>
  <si>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</si>
  <si>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</si>
  <si>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</si>
  <si>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</si>
  <si>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</si>
  <si>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</si>
  <si>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</si>
  <si>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</si>
  <si>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</si>
  <si>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</si>
  <si>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</si>
  <si>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</si>
  <si>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</si>
  <si>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</si>
  <si>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</si>
  <si>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</si>
  <si>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</si>
  <si>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</si>
  <si>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</si>
  <si>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</si>
  <si>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</si>
  <si>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</si>
  <si>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</si>
  <si>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</si>
  <si>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</si>
  <si>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</si>
  <si>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</si>
  <si>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</si>
  <si>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</si>
  <si>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</si>
  <si>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</si>
  <si>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</si>
  <si>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</si>
  <si>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</si>
  <si>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</si>
  <si>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</si>
  <si>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</si>
  <si>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</si>
  <si>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</si>
  <si>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</si>
  <si>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</si>
  <si>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</si>
  <si>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</si>
  <si>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</si>
  <si>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</si>
  <si>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</si>
  <si>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</si>
  <si>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</si>
  <si>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</si>
  <si>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</si>
  <si>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</si>
  <si>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</si>
  <si>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</si>
  <si>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</si>
  <si>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</si>
  <si>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</si>
  <si>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</si>
  <si>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</si>
  <si>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</si>
  <si>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</si>
  <si>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</si>
  <si>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</si>
  <si>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</si>
  <si>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</si>
  <si>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</si>
  <si>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</si>
  <si>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</si>
  <si>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</si>
  <si>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</si>
  <si>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</si>
  <si>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</si>
  <si>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</si>
  <si>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</si>
  <si>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</si>
  <si>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</si>
  <si>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</si>
  <si>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</si>
  <si>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</si>
  <si>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</si>
  <si>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</si>
  <si>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</si>
  <si>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</si>
  <si>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</si>
  <si>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</si>
  <si>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</si>
  <si>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</si>
  <si>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</si>
  <si>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</si>
  <si>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</si>
  <si>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</si>
  <si>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</si>
  <si>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</si>
  <si>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</si>
  <si>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</si>
  <si>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</si>
  <si>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</si>
  <si>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</si>
  <si>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</si>
  <si>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</si>
  <si>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</si>
  <si>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</si>
  <si>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</si>
  <si>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</si>
  <si>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</si>
  <si>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</si>
  <si>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</si>
  <si>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</si>
  <si>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</si>
  <si>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</si>
  <si>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</si>
  <si>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</si>
  <si>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</si>
  <si>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</si>
  <si>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</si>
  <si>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</si>
  <si>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</si>
  <si>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</si>
  <si>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</si>
  <si>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</si>
  <si>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</si>
  <si>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</si>
  <si>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</si>
  <si>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</si>
  <si>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</si>
  <si>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</si>
  <si>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</si>
  <si>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</si>
  <si>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</si>
  <si>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</si>
  <si>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</si>
  <si>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</si>
  <si>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</si>
  <si>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</si>
  <si>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</si>
  <si>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</si>
  <si>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</si>
  <si>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</si>
  <si>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</si>
  <si>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</si>
  <si>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</si>
  <si>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</si>
  <si>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</si>
  <si>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</si>
  <si>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</si>
  <si>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</si>
  <si>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</si>
  <si>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</si>
  <si>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</si>
  <si>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</si>
  <si>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</si>
  <si>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</si>
  <si>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</si>
  <si>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</si>
  <si>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</si>
  <si>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ЛЕВ ИНВЕСТ АДСИЦ</t>
  </si>
  <si>
    <t>175322105</t>
  </si>
  <si>
    <t>Управител</t>
  </si>
  <si>
    <t>Красимир Парашкевов Пенчев</t>
  </si>
  <si>
    <t>гр. София, бул. Цариградско шосе, Бизнес Център "Евротур" 111-117, ет.2</t>
  </si>
  <si>
    <t>02/9624413</t>
  </si>
  <si>
    <t>Людмил Тасков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</si>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</sst>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42825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42850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Людмил Тасков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42850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476</v>
      </c>
      <c r="D6" s="674">
        <f aca="true" t="shared" si="0" ref="D6:D15">C6-E6</f>
        <v>0</v>
      </c>
      <c r="E6" s="673">
        <f>'1-Баланс'!G95</f>
        <v>476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463</v>
      </c>
      <c r="D7" s="674">
        <f t="shared" si="0"/>
        <v>-187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-22</v>
      </c>
      <c r="D8" s="674">
        <f t="shared" si="0"/>
        <v>0</v>
      </c>
      <c r="E8" s="673">
        <f>ABS('2-Отчет за доходите'!C44)-ABS('2-Отчет за доходите'!G44)</f>
        <v>-22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26</v>
      </c>
      <c r="D9" s="674">
        <f t="shared" si="0"/>
        <v>0</v>
      </c>
      <c r="E9" s="673">
        <f>'3-Отчет за паричния поток'!C45</f>
        <v>26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</v>
      </c>
      <c r="D10" s="674">
        <f t="shared" si="0"/>
        <v>0</v>
      </c>
      <c r="E10" s="673">
        <f>'3-Отчет за паричния поток'!C46</f>
        <v>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463</v>
      </c>
      <c r="D11" s="674">
        <f t="shared" si="0"/>
        <v>0</v>
      </c>
      <c r="E11" s="673">
        <f>'4-Отчет за собствения капитал'!L34</f>
        <v>463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-0.047516198704103674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-1.6923076923076923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-0.046218487394957986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14.538461538461538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14.538461538461538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0.38461538461538464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0.38461538461538464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0.028077753779697626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0.0273109243697479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287</v>
      </c>
    </row>
    <row r="33" spans="1:8" ht="15.7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287</v>
      </c>
    </row>
    <row r="34" spans="1:8" ht="15.7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287</v>
      </c>
    </row>
    <row r="42" spans="1:8" ht="15.7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175</v>
      </c>
    </row>
    <row r="54" spans="1:8" ht="15.7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.7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184</v>
      </c>
    </row>
    <row r="58" spans="1:8" ht="15.7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189</v>
      </c>
    </row>
    <row r="72" spans="1:8" ht="15.7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476</v>
      </c>
    </row>
    <row r="73" spans="1:8" ht="15.7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.7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.7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.7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-191</v>
      </c>
    </row>
    <row r="88" spans="1:8" ht="15.7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</v>
      </c>
    </row>
    <row r="89" spans="1:8" ht="15.7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-192</v>
      </c>
    </row>
    <row r="90" spans="1:8" ht="15.7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-22</v>
      </c>
    </row>
    <row r="93" spans="1:8" ht="15.7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-213</v>
      </c>
    </row>
    <row r="94" spans="1:8" ht="15.7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463</v>
      </c>
    </row>
    <row r="95" spans="1:8" ht="15.7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</v>
      </c>
    </row>
    <row r="111" spans="1:8" ht="15.7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</v>
      </c>
    </row>
    <row r="121" spans="1:8" ht="15.7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</v>
      </c>
    </row>
    <row r="125" spans="1:8" ht="15.7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</v>
      </c>
    </row>
    <row r="129" spans="1:8" ht="15.7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.7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</v>
      </c>
    </row>
    <row r="138" spans="1:8" ht="15.7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</v>
      </c>
    </row>
    <row r="144" spans="1:8" ht="15.7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</v>
      </c>
    </row>
    <row r="148" spans="1:8" ht="15.7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</v>
      </c>
    </row>
    <row r="157" spans="1:8" ht="15.7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</v>
      </c>
    </row>
    <row r="172" spans="1:8" ht="15.7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</v>
      </c>
    </row>
    <row r="176" spans="1:8" ht="15.7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</v>
      </c>
    </row>
    <row r="177" spans="1:8" ht="15.7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</v>
      </c>
    </row>
    <row r="179" spans="1:8" ht="15.7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</v>
      </c>
    </row>
    <row r="192" spans="1:8" ht="15.7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</v>
      </c>
    </row>
    <row r="213" spans="1:8" ht="15.7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</v>
      </c>
    </row>
    <row r="214" spans="1:8" ht="15.7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.7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.7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.7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.7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54</v>
      </c>
    </row>
    <row r="351" spans="1:8" ht="15.7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54</v>
      </c>
    </row>
    <row r="355" spans="1:8" ht="15.7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54</v>
      </c>
    </row>
    <row r="369" spans="1:8" ht="15.7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54</v>
      </c>
    </row>
    <row r="372" spans="1:8" ht="15.7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-245</v>
      </c>
    </row>
    <row r="373" spans="1:8" ht="15.7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-245</v>
      </c>
    </row>
    <row r="377" spans="1:8" ht="15.7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-22</v>
      </c>
    </row>
    <row r="378" spans="1:8" ht="15.7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-267</v>
      </c>
    </row>
    <row r="391" spans="1:8" ht="15.7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-267</v>
      </c>
    </row>
    <row r="394" spans="1:8" ht="15.7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485</v>
      </c>
    </row>
    <row r="417" spans="1:8" ht="15.7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485</v>
      </c>
    </row>
    <row r="421" spans="1:8" ht="15.7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</v>
      </c>
    </row>
    <row r="422" spans="1:8" ht="15.7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463</v>
      </c>
    </row>
    <row r="435" spans="1:8" ht="15.7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463</v>
      </c>
    </row>
    <row r="438" spans="1:8" ht="15.7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175</v>
      </c>
    </row>
    <row r="931" spans="1:8" ht="15.7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.7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.7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184</v>
      </c>
    </row>
    <row r="943" spans="1:8" ht="15.7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184</v>
      </c>
    </row>
    <row r="944" spans="1:8" ht="15.7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.7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.7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175</v>
      </c>
    </row>
    <row r="995" spans="1:8" ht="15.7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175</v>
      </c>
    </row>
    <row r="1007" spans="1:8" ht="15.7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175</v>
      </c>
    </row>
    <row r="1008" spans="1:8" ht="15.7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</v>
      </c>
    </row>
    <row r="1039" spans="1:8" ht="15.7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</v>
      </c>
    </row>
    <row r="1050" spans="1:8" ht="15.7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</v>
      </c>
    </row>
    <row r="1051" spans="1:8" ht="15.7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</v>
      </c>
    </row>
    <row r="1082" spans="1:8" ht="15.7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</v>
      </c>
    </row>
    <row r="1093" spans="1:8" ht="15.7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</v>
      </c>
    </row>
    <row r="1094" spans="1:8" ht="15.7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-191</v>
      </c>
      <c r="H28" s="596">
        <f>SUM(H29:H31)</f>
        <v>-97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</v>
      </c>
      <c r="H29" s="196">
        <v>54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-192</v>
      </c>
      <c r="H30" s="196">
        <v>-151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-22</v>
      </c>
      <c r="H33" s="196">
        <v>-94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-213</v>
      </c>
      <c r="H34" s="598">
        <f>H28+H32+H33</f>
        <v>-191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463</v>
      </c>
      <c r="H37" s="600">
        <f>H26+H18+H34</f>
        <v>485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287</v>
      </c>
      <c r="D45" s="196">
        <v>287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287</v>
      </c>
      <c r="D46" s="598">
        <f>D35+D40+D45</f>
        <v>287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287</v>
      </c>
      <c r="D56" s="602">
        <f>D20+D21+D22+D28+D33+D46+D52+D54+D55</f>
        <v>287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</v>
      </c>
      <c r="H61" s="596">
        <f>SUM(H62:H68)</f>
        <v>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</v>
      </c>
      <c r="H71" s="598">
        <f>H59+H60+H61+H69+H70</f>
        <v>8</v>
      </c>
    </row>
    <row r="72" spans="1:8" ht="15.75">
      <c r="A72" s="89" t="s">
        <v>221</v>
      </c>
      <c r="B72" s="91" t="s">
        <v>222</v>
      </c>
      <c r="C72" s="197">
        <v>175</v>
      </c>
      <c r="D72" s="196">
        <v>175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184</v>
      </c>
      <c r="D76" s="598">
        <f>SUM(D68:D75)</f>
        <v>180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</v>
      </c>
      <c r="D89" s="196">
        <v>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189</v>
      </c>
      <c r="D94" s="602">
        <f>D65+D76+D85+D92+D93</f>
        <v>206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476</v>
      </c>
      <c r="D95" s="604">
        <f>D94+D56</f>
        <v>493</v>
      </c>
      <c r="E95" s="229" t="s">
        <v>942</v>
      </c>
      <c r="F95" s="489" t="s">
        <v>268</v>
      </c>
      <c r="G95" s="603">
        <f>G37+G40+G56+G79</f>
        <v>476</v>
      </c>
      <c r="H95" s="604">
        <f>H37+H40+H56+H79</f>
        <v>493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5">
        <f>pdeReportingDate</f>
        <v>42850</v>
      </c>
      <c r="C98" s="705"/>
      <c r="D98" s="705"/>
      <c r="E98" s="705"/>
      <c r="F98" s="705"/>
      <c r="G98" s="705"/>
      <c r="H98" s="705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6" t="str">
        <f>authorName</f>
        <v>Людмил Тасков</v>
      </c>
      <c r="C100" s="706"/>
      <c r="D100" s="706"/>
      <c r="E100" s="706"/>
      <c r="F100" s="706"/>
      <c r="G100" s="706"/>
      <c r="H100" s="706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5"/>
      <c r="B103" s="708" t="s">
        <v>979</v>
      </c>
      <c r="C103" s="708"/>
      <c r="D103" s="708"/>
      <c r="E103" s="708"/>
      <c r="M103" s="98"/>
    </row>
    <row r="104" spans="1:5" ht="21.75" customHeight="1">
      <c r="A104" s="695"/>
      <c r="B104" s="708" t="s">
        <v>979</v>
      </c>
      <c r="C104" s="708"/>
      <c r="D104" s="708"/>
      <c r="E104" s="708"/>
    </row>
    <row r="105" spans="1:13" ht="21.75" customHeight="1">
      <c r="A105" s="695"/>
      <c r="B105" s="708" t="s">
        <v>979</v>
      </c>
      <c r="C105" s="708"/>
      <c r="D105" s="708"/>
      <c r="E105" s="708"/>
      <c r="M105" s="98"/>
    </row>
    <row r="106" spans="1:5" ht="21.75" customHeight="1">
      <c r="A106" s="695"/>
      <c r="B106" s="708" t="s">
        <v>979</v>
      </c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106:E106"/>
    <mergeCell ref="B107:E107"/>
    <mergeCell ref="B108:E108"/>
    <mergeCell ref="B109:E109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J31" sqref="J30:J3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18</v>
      </c>
      <c r="D15" s="317">
        <v>13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</v>
      </c>
      <c r="D22" s="629">
        <f>SUM(D12:D18)+D19</f>
        <v>22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5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</v>
      </c>
      <c r="D31" s="635">
        <f>D29+D22</f>
        <v>22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22</v>
      </c>
      <c r="H33" s="629">
        <f>IF((D31-H31)&gt;0,D31-H31,0)</f>
        <v>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</v>
      </c>
      <c r="D36" s="637">
        <f>D31-D34+D35</f>
        <v>22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22</v>
      </c>
      <c r="H37" s="254">
        <f>IF((D36-H36)&gt;0,D36-H36,0)</f>
        <v>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22</v>
      </c>
      <c r="H42" s="244">
        <f>IF(H37&gt;0,IF(D38+H37&lt;0,0,D38+H37),IF(D37-D38&lt;0,D38-D37,0))</f>
        <v>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22</v>
      </c>
      <c r="H44" s="268">
        <f>IF(D42=0,IF(H42-H43&gt;0,H42-H43+D43,0),IF(D42-D43&lt;0,D43-D42+H43,0))</f>
        <v>17</v>
      </c>
    </row>
    <row r="45" spans="1:8" ht="16.5" thickBot="1">
      <c r="A45" s="270" t="s">
        <v>371</v>
      </c>
      <c r="B45" s="271" t="s">
        <v>372</v>
      </c>
      <c r="C45" s="630">
        <f>C36+C38+C42</f>
        <v>22</v>
      </c>
      <c r="D45" s="631">
        <f>D36+D38+D42</f>
        <v>22</v>
      </c>
      <c r="E45" s="270" t="s">
        <v>373</v>
      </c>
      <c r="F45" s="272" t="s">
        <v>374</v>
      </c>
      <c r="G45" s="630">
        <f>G42+G36</f>
        <v>22</v>
      </c>
      <c r="H45" s="631">
        <f>H42+H36</f>
        <v>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5">
        <f>pdeReportingDate</f>
        <v>42850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6" t="str">
        <f>authorName</f>
        <v>Людмил Тасков</v>
      </c>
      <c r="C52" s="706"/>
      <c r="D52" s="706"/>
      <c r="E52" s="706"/>
      <c r="F52" s="706"/>
      <c r="G52" s="706"/>
      <c r="H52" s="706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5"/>
      <c r="B55" s="708" t="s">
        <v>979</v>
      </c>
      <c r="C55" s="708"/>
      <c r="D55" s="708"/>
      <c r="E55" s="708"/>
      <c r="F55" s="574"/>
      <c r="G55" s="45"/>
      <c r="H55" s="42"/>
    </row>
    <row r="56" spans="1:8" ht="15.75" customHeight="1">
      <c r="A56" s="695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5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5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5"/>
      <c r="B59" s="708"/>
      <c r="C59" s="708"/>
      <c r="D59" s="708"/>
      <c r="E59" s="708"/>
      <c r="F59" s="574"/>
      <c r="G59" s="45"/>
      <c r="H59" s="42"/>
    </row>
    <row r="60" spans="1:8" ht="15.75">
      <c r="A60" s="695"/>
      <c r="B60" s="708"/>
      <c r="C60" s="708"/>
      <c r="D60" s="708"/>
      <c r="E60" s="708"/>
      <c r="F60" s="574"/>
      <c r="G60" s="45"/>
      <c r="H60" s="42"/>
    </row>
    <row r="61" spans="1:8" ht="15.75">
      <c r="A61" s="695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6">
        <v>-66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</v>
      </c>
      <c r="D21" s="659">
        <f>SUM(D11:D20)</f>
        <v>-56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-21</v>
      </c>
      <c r="D44" s="307">
        <f>D43+D33+D21</f>
        <v>-56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</v>
      </c>
      <c r="D45" s="309">
        <v>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5">
        <f>pdeReportingDate</f>
        <v>42850</v>
      </c>
      <c r="C54" s="705"/>
      <c r="D54" s="705"/>
      <c r="E54" s="705"/>
      <c r="F54" s="696"/>
      <c r="G54" s="696"/>
      <c r="H54" s="696"/>
      <c r="M54" s="98"/>
    </row>
    <row r="55" spans="1:13" s="42" customFormat="1" ht="15.75">
      <c r="A55" s="693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4" t="s">
        <v>8</v>
      </c>
      <c r="B56" s="706" t="str">
        <f>authorName</f>
        <v>Людмил Тасков</v>
      </c>
      <c r="C56" s="706"/>
      <c r="D56" s="706"/>
      <c r="E56" s="706"/>
      <c r="F56" s="80"/>
      <c r="G56" s="80"/>
      <c r="H56" s="80"/>
    </row>
    <row r="57" spans="1:8" s="42" customFormat="1" ht="15.75">
      <c r="A57" s="694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4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5"/>
      <c r="B59" s="708" t="s">
        <v>979</v>
      </c>
      <c r="C59" s="708"/>
      <c r="D59" s="708"/>
      <c r="E59" s="708"/>
      <c r="F59" s="574"/>
      <c r="G59" s="45"/>
      <c r="H59" s="42"/>
    </row>
    <row r="60" spans="1:8" ht="15.75">
      <c r="A60" s="695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5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5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5"/>
      <c r="B63" s="708"/>
      <c r="C63" s="708"/>
      <c r="D63" s="708"/>
      <c r="E63" s="708"/>
      <c r="F63" s="574"/>
      <c r="G63" s="45"/>
      <c r="H63" s="42"/>
    </row>
    <row r="64" spans="1:8" ht="15.75">
      <c r="A64" s="695"/>
      <c r="B64" s="708"/>
      <c r="C64" s="708"/>
      <c r="D64" s="708"/>
      <c r="E64" s="708"/>
      <c r="F64" s="574"/>
      <c r="G64" s="45"/>
      <c r="H64" s="42"/>
    </row>
    <row r="65" spans="1:8" ht="15.75">
      <c r="A65" s="695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J31" sqref="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54</v>
      </c>
      <c r="J13" s="584">
        <f>'1-Баланс'!H30+'1-Баланс'!H33</f>
        <v>-245</v>
      </c>
      <c r="K13" s="585"/>
      <c r="L13" s="584">
        <f>SUM(C13:K13)</f>
        <v>485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54</v>
      </c>
      <c r="J17" s="653">
        <f t="shared" si="2"/>
        <v>-245</v>
      </c>
      <c r="K17" s="653">
        <f t="shared" si="2"/>
        <v>0</v>
      </c>
      <c r="L17" s="584">
        <f t="shared" si="1"/>
        <v>485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-22</v>
      </c>
      <c r="K18" s="585"/>
      <c r="L18" s="584">
        <f t="shared" si="1"/>
        <v>-22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54</v>
      </c>
      <c r="J31" s="653">
        <f t="shared" si="6"/>
        <v>-267</v>
      </c>
      <c r="K31" s="653">
        <f t="shared" si="6"/>
        <v>0</v>
      </c>
      <c r="L31" s="584">
        <f t="shared" si="1"/>
        <v>463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54</v>
      </c>
      <c r="J34" s="587">
        <f t="shared" si="7"/>
        <v>-267</v>
      </c>
      <c r="K34" s="587">
        <f t="shared" si="7"/>
        <v>0</v>
      </c>
      <c r="L34" s="651">
        <f t="shared" si="1"/>
        <v>463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5">
        <f>pdeReportingDate</f>
        <v>42850</v>
      </c>
      <c r="C38" s="705"/>
      <c r="D38" s="705"/>
      <c r="E38" s="705"/>
      <c r="F38" s="705"/>
      <c r="G38" s="705"/>
      <c r="H38" s="705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6" t="str">
        <f>authorName</f>
        <v>Людмил Тасков</v>
      </c>
      <c r="C40" s="706"/>
      <c r="D40" s="706"/>
      <c r="E40" s="706"/>
      <c r="F40" s="706"/>
      <c r="G40" s="706"/>
      <c r="H40" s="706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5"/>
      <c r="B43" s="708" t="s">
        <v>979</v>
      </c>
      <c r="C43" s="708"/>
      <c r="D43" s="708"/>
      <c r="E43" s="708"/>
      <c r="F43" s="574"/>
      <c r="G43" s="45"/>
      <c r="H43" s="42"/>
      <c r="M43" s="169"/>
    </row>
    <row r="44" spans="1:13" ht="15.75">
      <c r="A44" s="695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5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5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K8:K10"/>
    <mergeCell ref="A8:A10"/>
    <mergeCell ref="B8:B10"/>
    <mergeCell ref="C8:C10"/>
    <mergeCell ref="I9:I10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J9:J10"/>
    <mergeCell ref="B40:H40"/>
    <mergeCell ref="B42:H42"/>
    <mergeCell ref="B43:E43"/>
    <mergeCell ref="B46:E46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5">
        <f>pdeReportingDate</f>
        <v>42850</v>
      </c>
      <c r="C151" s="705"/>
      <c r="D151" s="705"/>
      <c r="E151" s="705"/>
      <c r="F151" s="705"/>
      <c r="G151" s="705"/>
      <c r="H151" s="705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6" t="str">
        <f>authorName</f>
        <v>Людмил Тасков</v>
      </c>
      <c r="C153" s="706"/>
      <c r="D153" s="706"/>
      <c r="E153" s="706"/>
      <c r="F153" s="706"/>
      <c r="G153" s="706"/>
      <c r="H153" s="706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5"/>
      <c r="B156" s="708" t="s">
        <v>979</v>
      </c>
      <c r="C156" s="708"/>
      <c r="D156" s="708"/>
      <c r="E156" s="708"/>
      <c r="F156" s="574"/>
      <c r="G156" s="45"/>
      <c r="H156" s="42"/>
    </row>
    <row r="157" spans="1:8" ht="15.75">
      <c r="A157" s="695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5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5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5"/>
      <c r="B160" s="708"/>
      <c r="C160" s="708"/>
      <c r="D160" s="708"/>
      <c r="E160" s="708"/>
      <c r="F160" s="574"/>
      <c r="G160" s="45"/>
      <c r="H160" s="42"/>
    </row>
    <row r="161" spans="1:8" ht="15.75">
      <c r="A161" s="695"/>
      <c r="B161" s="708"/>
      <c r="C161" s="708"/>
      <c r="D161" s="708"/>
      <c r="E161" s="708"/>
      <c r="F161" s="574"/>
      <c r="G161" s="45"/>
      <c r="H161" s="42"/>
    </row>
    <row r="162" spans="1:8" ht="15.75">
      <c r="A162" s="695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9:E159"/>
    <mergeCell ref="B160:E160"/>
    <mergeCell ref="B161:E161"/>
    <mergeCell ref="B162:E162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5">
        <f>pdeReportingDate</f>
        <v>42850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6" t="str">
        <f>authorName</f>
        <v>Людмил Тасков</v>
      </c>
      <c r="D47" s="706"/>
      <c r="E47" s="706"/>
      <c r="F47" s="706"/>
      <c r="G47" s="706"/>
      <c r="H47" s="706"/>
      <c r="I47" s="706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5"/>
      <c r="C50" s="708" t="s">
        <v>979</v>
      </c>
      <c r="D50" s="708"/>
      <c r="E50" s="708"/>
      <c r="F50" s="708"/>
      <c r="G50" s="574"/>
      <c r="H50" s="45"/>
      <c r="I50" s="42"/>
    </row>
    <row r="51" spans="2:9" ht="15.75">
      <c r="B51" s="695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5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5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5"/>
      <c r="C54" s="708"/>
      <c r="D54" s="708"/>
      <c r="E54" s="708"/>
      <c r="F54" s="708"/>
      <c r="G54" s="574"/>
      <c r="H54" s="45"/>
      <c r="I54" s="42"/>
    </row>
    <row r="55" spans="2:9" ht="15.75">
      <c r="B55" s="695"/>
      <c r="C55" s="708"/>
      <c r="D55" s="708"/>
      <c r="E55" s="708"/>
      <c r="F55" s="708"/>
      <c r="G55" s="574"/>
      <c r="H55" s="45"/>
      <c r="I55" s="42"/>
    </row>
    <row r="56" spans="2:9" ht="15.75">
      <c r="B56" s="695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175</v>
      </c>
      <c r="D33" s="368"/>
      <c r="E33" s="369">
        <f t="shared" si="0"/>
        <v>175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</v>
      </c>
      <c r="D44" s="368"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184</v>
      </c>
      <c r="D45" s="438">
        <f>D26+D30+D31+D33+D32+D34+D35+D40</f>
        <v>9</v>
      </c>
      <c r="E45" s="439">
        <f>E26+E30+E31+E33+E32+E34+E35+E40</f>
        <v>175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184</v>
      </c>
      <c r="D46" s="444">
        <f>D45+D23+D21+D11</f>
        <v>9</v>
      </c>
      <c r="E46" s="445">
        <f>E45+E23+E21+E11</f>
        <v>175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</v>
      </c>
      <c r="D87" s="134">
        <f>SUM(D88:D92)+D96</f>
        <v>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</v>
      </c>
      <c r="D98" s="433">
        <f>D87+D82+D77+D73+D97</f>
        <v>13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</v>
      </c>
      <c r="D99" s="427">
        <f>D98+D70+D68</f>
        <v>13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5">
        <f>pdeReportingDate</f>
        <v>42850</v>
      </c>
      <c r="C111" s="705"/>
      <c r="D111" s="705"/>
      <c r="E111" s="705"/>
      <c r="F111" s="705"/>
      <c r="G111" s="52"/>
      <c r="H111" s="52"/>
    </row>
    <row r="112" spans="1:8" ht="15.75">
      <c r="A112" s="693"/>
      <c r="B112" s="705"/>
      <c r="C112" s="705"/>
      <c r="D112" s="705"/>
      <c r="E112" s="705"/>
      <c r="F112" s="705"/>
      <c r="G112" s="52"/>
      <c r="H112" s="52"/>
    </row>
    <row r="113" spans="1:8" ht="15.75">
      <c r="A113" s="694" t="s">
        <v>8</v>
      </c>
      <c r="B113" s="706" t="str">
        <f>authorName</f>
        <v>Людмил Тасков</v>
      </c>
      <c r="C113" s="706"/>
      <c r="D113" s="706"/>
      <c r="E113" s="706"/>
      <c r="F113" s="706"/>
      <c r="G113" s="80"/>
      <c r="H113" s="80"/>
    </row>
    <row r="114" spans="1:8" ht="15.75">
      <c r="A114" s="694"/>
      <c r="B114" s="706"/>
      <c r="C114" s="706"/>
      <c r="D114" s="706"/>
      <c r="E114" s="706"/>
      <c r="F114" s="706"/>
      <c r="G114" s="80"/>
      <c r="H114" s="80"/>
    </row>
    <row r="115" spans="1:8" ht="15.75">
      <c r="A115" s="694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5"/>
      <c r="B116" s="708" t="s">
        <v>979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 t="s">
        <v>979</v>
      </c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 t="s">
        <v>979</v>
      </c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 t="s">
        <v>979</v>
      </c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4" right="0.23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5">
        <f>pdeReportingDate</f>
        <v>42850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3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4" t="s">
        <v>8</v>
      </c>
      <c r="B33" s="706" t="str">
        <f>authorName</f>
        <v>Людмил Тасков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2017-04-18T11:09:28Z</cp:lastPrinted>
  <dcterms:created xsi:type="dcterms:W3CDTF">2006-09-16T00:00:00Z</dcterms:created>
  <dcterms:modified xsi:type="dcterms:W3CDTF">2017-04-25T08:06:51Z</dcterms:modified>
  <cp:category/>
  <cp:version/>
  <cp:contentType/>
  <cp:contentStatus/>
</cp:coreProperties>
</file>