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85" activeTab="1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</sheets>
  <externalReferences>
    <externalReference r:id="rId7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БАЛАНС'!$A$1:$H$100</definedName>
    <definedName name="_xlnm.Print_Area" localSheetId="3">'справка №4 ОСК'!$A$1:$N$35</definedName>
    <definedName name="_xlnm.Print_Titles" localSheetId="0">'справка №1 СЧЕТОВОДЕН  БАЛАНС'!$8:$8</definedName>
  </definedNames>
  <calcPr fullCalcOnLoad="1"/>
</workbook>
</file>

<file path=xl/sharedStrings.xml><?xml version="1.0" encoding="utf-8"?>
<sst xmlns="http://schemas.openxmlformats.org/spreadsheetml/2006/main" count="595" uniqueCount="538">
  <si>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</si>
  <si>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</si>
  <si>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</si>
  <si>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</si>
  <si>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</si>
  <si>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</si>
  <si>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</si>
  <si>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</si>
  <si>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</si>
  <si>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</si>
  <si>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</si>
  <si>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</si>
  <si>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</si>
  <si>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</si>
  <si>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</si>
  <si>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</si>
  <si>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</si>
  <si>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</si>
  <si>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</si>
  <si>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</si>
  <si>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</si>
  <si>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</si>
  <si>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</si>
  <si>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</si>
  <si>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</si>
  <si>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</si>
  <si>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</si>
  <si>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</si>
  <si>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</si>
  <si>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</si>
  <si>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</si>
  <si>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</si>
  <si>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</si>
  <si>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</si>
  <si>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</si>
  <si>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</si>
  <si>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</si>
  <si>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</si>
  <si>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</si>
  <si>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</si>
  <si>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</si>
  <si>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</si>
  <si>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</si>
  <si>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</si>
  <si>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</si>
  <si>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</si>
  <si>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</si>
  <si>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</si>
  <si>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</si>
  <si>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</si>
  <si>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</si>
  <si>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</si>
  <si>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</si>
  <si>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</si>
  <si>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</si>
  <si>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</si>
  <si>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</si>
  <si>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</si>
  <si>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</si>
  <si>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</si>
  <si>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</si>
  <si>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</si>
  <si>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</si>
  <si>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</si>
  <si>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</si>
  <si>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</si>
  <si>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</si>
  <si>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</si>
  <si>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</si>
  <si>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</si>
  <si>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</si>
  <si>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</si>
  <si>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</si>
  <si>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</si>
  <si>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</si>
  <si>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</si>
  <si>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</si>
  <si>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</si>
  <si>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</si>
  <si>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</si>
  <si>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</si>
  <si>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</si>
  <si>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</si>
  <si>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</si>
  <si>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</si>
  <si>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</si>
  <si>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</si>
  <si>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</si>
  <si>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</si>
  <si>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</si>
  <si>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</si>
  <si>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</si>
  <si>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</si>
  <si>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</si>
  <si>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</si>
  <si>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</si>
  <si>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</si>
  <si>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</si>
  <si>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</si>
  <si>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</si>
  <si>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</si>
  <si>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</si>
  <si>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</si>
  <si>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</si>
  <si>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</si>
  <si>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</si>
  <si>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</si>
  <si>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</si>
  <si>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</si>
  <si>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</si>
  <si>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</si>
  <si>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</si>
  <si>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</si>
  <si>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</si>
  <si>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</si>
  <si>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</si>
  <si>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</si>
  <si>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</si>
  <si>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</si>
  <si>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</si>
  <si>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</si>
  <si>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</si>
  <si>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</si>
  <si>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</si>
  <si>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</si>
  <si>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</si>
  <si>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</si>
  <si>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</si>
  <si>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</si>
  <si>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</si>
  <si>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</si>
  <si>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</si>
  <si>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</si>
  <si>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</si>
  <si>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</si>
  <si>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</si>
  <si>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</si>
  <si>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</si>
  <si>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</si>
  <si>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</si>
  <si>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</si>
  <si>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</si>
  <si>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</si>
  <si>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</si>
  <si>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</si>
  <si>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</si>
  <si>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</si>
  <si>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</si>
  <si>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</si>
  <si>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</si>
  <si>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</si>
  <si>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</si>
  <si>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</si>
  <si>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</si>
  <si>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</si>
  <si>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</si>
  <si>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</si>
  <si>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</si>
  <si>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</si>
  <si>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</si>
  <si>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</si>
  <si>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</si>
  <si>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</si>
  <si>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</si>
  <si>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</si>
  <si>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</si>
  <si>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</si>
  <si>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</si>
  <si>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</si>
  <si>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</si>
  <si>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</si>
  <si>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</si>
  <si>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</si>
  <si>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</si>
  <si>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</si>
  <si>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</si>
  <si>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</si>
  <si>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</si>
  <si>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</si>
  <si>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</si>
  <si>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</si>
  <si>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</si>
  <si>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</si>
  <si>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</si>
  <si>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</si>
  <si>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</si>
  <si>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</si>
  <si>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</si>
  <si>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</si>
  <si>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</si>
  <si>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</si>
  <si>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</si>
  <si>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</si>
  <si>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</si>
  <si>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</si>
  <si>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</si>
  <si>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</si>
  <si>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</si>
  <si>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</si>
  <si>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</si>
  <si>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</si>
  <si>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</si>
  <si>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</si>
  <si>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</si>
  <si>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</si>
  <si>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</si>
  <si>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</si>
  <si>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</si>
  <si>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</si>
  <si>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</si>
  <si>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</si>
  <si>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</si>
  <si>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</si>
  <si>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</si>
  <si>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</si>
  <si>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</si>
  <si>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</si>
  <si>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</si>
  <si>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</si>
  <si>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</si>
  <si>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</si>
  <si>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</si>
  <si>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</si>
  <si>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</si>
  <si>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</si>
  <si>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</si>
  <si>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</si>
  <si>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</si>
  <si>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</si>
  <si>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</si>
  <si>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</si>
  <si>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</si>
  <si>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</si>
  <si>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</si>
  <si>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</si>
  <si>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</si>
  <si>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</si>
  <si>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</si>
  <si>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</si>
  <si>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</si>
  <si>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</si>
  <si>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</si>
  <si>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</si>
  <si>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</si>
  <si>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</si>
  <si>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</si>
  <si>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</si>
  <si>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</si>
  <si>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</si>
  <si>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</si>
  <si>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</si>
  <si>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</si>
  <si>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</si>
  <si>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</si>
  <si>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</si>
  <si>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</si>
  <si>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</si>
  <si>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</si>
  <si>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</si>
  <si>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</si>
  <si>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</si>
  <si>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</si>
  <si>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</si>
  <si>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</si>
  <si>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</si>
  <si>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</si>
  <si>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</si>
  <si>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</si>
  <si>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</si>
  <si>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</si>
  <si>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</si>
  <si>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</si>
  <si>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</si>
  <si>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</si>
  <si>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</si>
  <si>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</si>
  <si>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</si>
  <si>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</si>
  <si>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</si>
  <si>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</si>
  <si>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</si>
  <si>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</si>
  <si>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</si>
  <si>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</si>
  <si>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</si>
  <si>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</si>
  <si>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</si>
  <si>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</si>
  <si>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</si>
  <si>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</si>
  <si>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</si>
  <si>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</si>
  <si>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</si>
  <si>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</si>
  <si>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</si>
  <si>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</si>
  <si>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</si>
  <si>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</si>
  <si>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</si>
  <si>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</si>
  <si>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</si>
  <si>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</si>
  <si>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</si>
  <si>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</si>
  <si>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</si>
  <si>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</si>
  <si>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</si>
  <si>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</si>
  <si>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</si>
  <si>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</si>
  <si>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</si>
  <si>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</si>
  <si>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</si>
  <si>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</si>
  <si>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</si>
  <si>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</si>
  <si>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</si>
  <si>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</si>
  <si>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</si>
  <si>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</si>
  <si>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</si>
  <si>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</si>
  <si>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</si>
  <si>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</si>
  <si>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</si>
  <si>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</si>
  <si>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</si>
  <si>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</si>
  <si>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</si>
  <si>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</si>
  <si>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</si>
  <si>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</si>
  <si>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</si>
  <si>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</si>
  <si>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</si>
  <si>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</si>
  <si>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</si>
  <si>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</si>
  <si>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</si>
  <si>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</si>
  <si>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</si>
  <si>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</si>
  <si>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</si>
  <si>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</si>
  <si>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</si>
  <si>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</si>
  <si>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</si>
  <si>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</si>
  <si>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</si>
  <si>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</si>
  <si>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</si>
  <si>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</si>
  <si>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</si>
  <si>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</si>
  <si>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</si>
  <si>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</si>
  <si>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</si>
  <si>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</si>
  <si>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</si>
  <si>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</si>
  <si>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</si>
  <si>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</si>
  <si>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</si>
  <si>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</si>
  <si>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</si>
  <si>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</si>
  <si>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</si>
  <si>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</si>
  <si>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</si>
  <si>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</si>
  <si>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</si>
  <si>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</si>
  <si>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</si>
  <si>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</si>
  <si>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</si>
  <si>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</si>
  <si>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</si>
  <si>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</si>
  <si>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</si>
  <si>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</si>
  <si>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</si>
  <si>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</si>
  <si>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</si>
  <si>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</si>
  <si>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</si>
  <si>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</si>
  <si>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</si>
  <si>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</si>
  <si>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</si>
  <si>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</si>
  <si>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</si>
  <si>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</si>
  <si>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</si>
  <si>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</si>
  <si>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</si>
  <si>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</si>
  <si>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</si>
  <si>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</si>
  <si>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</si>
  <si>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</si>
  <si>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</si>
  <si>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</si>
  <si>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</si>
  <si>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</si>
  <si>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</si>
  <si>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</si>
  <si>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</si>
  <si>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</si>
  <si>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</si>
  <si>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</si>
  <si>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</si>
  <si>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</si>
  <si>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</si>
  <si>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</si>
  <si>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</si>
  <si>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</si>
  <si>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</si>
  <si>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</si>
  <si>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</si>
  <si>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</si>
  <si>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</si>
  <si>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</si>
  <si>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</si>
  <si>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</si>
  <si>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</si>
  <si>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</si>
  <si>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</si>
  <si>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</si>
  <si>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</si>
  <si>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</si>
  <si>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</si>
  <si>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</si>
  <si>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</si>
  <si>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</si>
  <si>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</si>
  <si>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</si>
  <si>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</si>
  <si>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</si>
  <si>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</si>
  <si>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</si>
  <si>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</si>
  <si>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</si>
  <si>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</si>
  <si>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</si>
  <si>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</si>
  <si>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</si>
  <si>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</si>
  <si>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</si>
  <si>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</si>
  <si>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</si>
  <si>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</si>
  <si>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</si>
  <si>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</si>
  <si>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</si>
  <si>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</si>
  <si>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</si>
  <si>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</si>
  <si>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</si>
  <si>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</si>
  <si>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</si>
  <si>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</si>
  <si>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</si>
  <si>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</si>
  <si>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</si>
  <si>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</si>
  <si>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</si>
  <si>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</si>
  <si>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</si>
  <si>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</si>
  <si>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</si>
  <si>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</si>
  <si>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</si>
  <si>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</si>
  <si>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</si>
  <si>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</si>
  <si>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</si>
  <si>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</si>
  <si>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</si>
  <si>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</si>
  <si>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</si>
  <si>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</si>
  <si>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</si>
  <si>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</si>
  <si>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</si>
  <si>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</si>
  <si>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</si>
  <si>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</si>
  <si>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</si>
  <si>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</si>
  <si>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</si>
  <si>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</si>
  <si>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</si>
  <si>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</si>
  <si>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</si>
  <si>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</si>
  <si>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</si>
  <si>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</si>
  <si>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</si>
  <si>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</si>
  <si>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</si>
  <si>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</si>
  <si>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</si>
  <si>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</si>
  <si>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</si>
  <si>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</si>
  <si>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</si>
  <si>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</si>
  <si>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</si>
  <si>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</si>
  <si>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</si>
  <si>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</si>
  <si>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</si>
  <si>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</si>
  <si>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</si>
  <si>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</si>
  <si>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</si>
  <si>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</si>
  <si>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</si>
  <si>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</si>
  <si>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</si>
  <si>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</si>
  <si>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</si>
  <si>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</si>
  <si>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>Ръководител:</t>
  </si>
  <si>
    <t>Име на отчитащото се предприятие: "Албена инвест холдинг"АД</t>
  </si>
  <si>
    <t>ЕИК по БУЛСТАТ 124044376</t>
  </si>
  <si>
    <t>РГ-05-0046</t>
  </si>
  <si>
    <t>Име на отчитащото се предприятие: "Албена инвест холдинг"</t>
  </si>
  <si>
    <t>Име на отчитащото се предприятие: "Албена инвест холдиниг" АД</t>
  </si>
  <si>
    <t>ЕИК по БУЛСТАТ 124 044 376</t>
  </si>
  <si>
    <t>Име на отчитащото се предприятие:</t>
  </si>
  <si>
    <t xml:space="preserve">Вид на отчета: консолидиран /неконсолидиран </t>
  </si>
  <si>
    <t>Отчетен период:</t>
  </si>
  <si>
    <t>Отчетен период: 31.12.2007г.</t>
  </si>
  <si>
    <t>Отчетен период:31.12.2007г.</t>
  </si>
  <si>
    <t xml:space="preserve">Вид на отчета: консолидиран </t>
  </si>
  <si>
    <t>Дата на съставяне: 25.04.2008г.</t>
  </si>
  <si>
    <t xml:space="preserve">                Дата  на съставяне: 25.04.2008г.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</si>
</sst>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7" fillId="0" borderId="0" xfId="22" applyFont="1" applyAlignment="1">
      <alignment vertical="top" wrapText="1"/>
      <protection/>
    </xf>
    <xf numFmtId="0" fontId="7" fillId="0" borderId="0" xfId="22" applyFont="1" applyAlignment="1">
      <alignment vertical="top"/>
      <protection/>
    </xf>
    <xf numFmtId="0" fontId="10" fillId="0" borderId="0" xfId="22" applyFont="1" applyBorder="1" applyAlignment="1" applyProtection="1">
      <alignment horizontal="left" vertical="top"/>
      <protection locked="0"/>
    </xf>
    <xf numFmtId="0" fontId="12" fillId="0" borderId="0" xfId="25" applyFont="1" applyAlignment="1">
      <alignment horizontal="centerContinuous"/>
      <protection/>
    </xf>
    <xf numFmtId="0" fontId="13" fillId="0" borderId="0" xfId="25" applyFont="1">
      <alignment/>
      <protection/>
    </xf>
    <xf numFmtId="0" fontId="12" fillId="0" borderId="0" xfId="25" applyFont="1" applyAlignment="1">
      <alignment horizontal="centerContinuous" wrapText="1"/>
      <protection/>
    </xf>
    <xf numFmtId="0" fontId="14" fillId="0" borderId="0" xfId="25" applyFont="1">
      <alignment/>
      <protection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5" applyFont="1" applyAlignment="1" applyProtection="1">
      <alignment/>
      <protection locked="0"/>
    </xf>
    <xf numFmtId="0" fontId="12" fillId="0" borderId="0" xfId="25" applyFont="1" applyAlignment="1">
      <alignment/>
      <protection/>
    </xf>
    <xf numFmtId="0" fontId="14" fillId="0" borderId="0" xfId="25" applyFont="1" applyAlignment="1">
      <alignment/>
      <protection/>
    </xf>
    <xf numFmtId="0" fontId="12" fillId="0" borderId="0" xfId="25" applyFont="1">
      <alignment/>
      <protection/>
    </xf>
    <xf numFmtId="0" fontId="12" fillId="0" borderId="0" xfId="23" applyFont="1" applyAlignment="1">
      <alignment wrapText="1"/>
      <protection/>
    </xf>
    <xf numFmtId="0" fontId="12" fillId="0" borderId="0" xfId="23" applyFont="1" applyAlignment="1">
      <alignment horizontal="right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3" fillId="0" borderId="1" xfId="25" applyNumberFormat="1" applyFont="1" applyFill="1" applyBorder="1" applyAlignment="1">
      <alignment horizontal="center" vertical="center" wrapText="1"/>
      <protection/>
    </xf>
    <xf numFmtId="0" fontId="12" fillId="0" borderId="1" xfId="25" applyFont="1" applyBorder="1" applyAlignment="1">
      <alignment vertical="center" wrapText="1"/>
      <protection/>
    </xf>
    <xf numFmtId="0" fontId="13" fillId="0" borderId="0" xfId="25" applyFont="1" applyBorder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vertical="center" wrapText="1"/>
      <protection/>
    </xf>
    <xf numFmtId="0" fontId="13" fillId="0" borderId="1" xfId="25" applyFont="1" applyBorder="1" applyAlignment="1">
      <alignment wrapText="1"/>
      <protection/>
    </xf>
    <xf numFmtId="3" fontId="13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Alignment="1" applyProtection="1">
      <alignment wrapText="1"/>
      <protection locked="0"/>
    </xf>
    <xf numFmtId="0" fontId="12" fillId="0" borderId="0" xfId="25" applyFont="1" applyBorder="1" applyProtection="1">
      <alignment/>
      <protection locked="0"/>
    </xf>
    <xf numFmtId="0" fontId="11" fillId="0" borderId="0" xfId="25" applyFont="1" applyAlignment="1">
      <alignment wrapText="1"/>
      <protection/>
    </xf>
    <xf numFmtId="0" fontId="11" fillId="0" borderId="0" xfId="25" applyFont="1" applyBorder="1">
      <alignment/>
      <protection/>
    </xf>
    <xf numFmtId="0" fontId="11" fillId="0" borderId="0" xfId="24" applyFont="1">
      <alignment/>
      <protection/>
    </xf>
    <xf numFmtId="0" fontId="13" fillId="0" borderId="0" xfId="24" applyFont="1" applyBorder="1" applyAlignment="1" applyProtection="1">
      <alignment horizontal="centerContinuous"/>
      <protection locked="0"/>
    </xf>
    <xf numFmtId="0" fontId="13" fillId="0" borderId="0" xfId="24" applyFont="1" applyBorder="1" applyAlignment="1" applyProtection="1">
      <alignment/>
      <protection locked="0"/>
    </xf>
    <xf numFmtId="0" fontId="13" fillId="0" borderId="0" xfId="24" applyFont="1" applyBorder="1" applyAlignment="1" applyProtection="1">
      <alignment wrapText="1"/>
      <protection locked="0"/>
    </xf>
    <xf numFmtId="0" fontId="13" fillId="0" borderId="0" xfId="22" applyFont="1" applyBorder="1" applyAlignment="1" applyProtection="1">
      <alignment vertical="top" wrapText="1"/>
      <protection locked="0"/>
    </xf>
    <xf numFmtId="0" fontId="11" fillId="0" borderId="0" xfId="24" applyFont="1" applyBorder="1" applyAlignment="1">
      <alignment wrapText="1"/>
      <protection/>
    </xf>
    <xf numFmtId="0" fontId="11" fillId="0" borderId="0" xfId="24" applyFont="1" applyBorder="1">
      <alignment/>
      <protection/>
    </xf>
    <xf numFmtId="0" fontId="20" fillId="0" borderId="0" xfId="24" applyFont="1" applyBorder="1" applyAlignment="1">
      <alignment vertical="center" wrapText="1"/>
      <protection/>
    </xf>
    <xf numFmtId="0" fontId="11" fillId="0" borderId="0" xfId="24" applyFont="1" applyAlignment="1">
      <alignment wrapText="1"/>
      <protection/>
    </xf>
    <xf numFmtId="49" fontId="12" fillId="0" borderId="2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0" borderId="0" xfId="25" applyNumberFormat="1" applyFont="1" applyAlignment="1">
      <alignment horizontal="center" wrapText="1"/>
      <protection/>
    </xf>
    <xf numFmtId="49" fontId="12" fillId="0" borderId="0" xfId="22" applyNumberFormat="1" applyFont="1" applyBorder="1" applyAlignment="1" applyProtection="1">
      <alignment horizontal="center" vertical="top" wrapText="1"/>
      <protection locked="0"/>
    </xf>
    <xf numFmtId="49" fontId="13" fillId="0" borderId="1" xfId="25" applyNumberFormat="1" applyFont="1" applyBorder="1" applyAlignment="1">
      <alignment horizontal="center" wrapText="1"/>
      <protection/>
    </xf>
    <xf numFmtId="49" fontId="12" fillId="0" borderId="0" xfId="25" applyNumberFormat="1" applyFont="1" applyBorder="1" applyAlignment="1" applyProtection="1">
      <alignment horizontal="center" wrapText="1"/>
      <protection locked="0"/>
    </xf>
    <xf numFmtId="49" fontId="11" fillId="0" borderId="0" xfId="25" applyNumberFormat="1" applyFont="1" applyAlignment="1">
      <alignment horizontal="center" wrapText="1"/>
      <protection/>
    </xf>
    <xf numFmtId="49" fontId="13" fillId="2" borderId="1" xfId="25" applyNumberFormat="1" applyFont="1" applyFill="1" applyBorder="1" applyAlignment="1">
      <alignment horizontal="center" vertical="center" wrapText="1"/>
      <protection/>
    </xf>
    <xf numFmtId="49" fontId="12" fillId="0" borderId="3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1" fontId="13" fillId="4" borderId="1" xfId="24" applyNumberFormat="1" applyFont="1" applyFill="1" applyBorder="1" applyAlignment="1" applyProtection="1">
      <alignment vertical="center"/>
      <protection locked="0"/>
    </xf>
    <xf numFmtId="1" fontId="13" fillId="5" borderId="1" xfId="24" applyNumberFormat="1" applyFont="1" applyFill="1" applyBorder="1" applyAlignment="1" applyProtection="1">
      <alignment vertical="center"/>
      <protection locked="0"/>
    </xf>
    <xf numFmtId="3" fontId="13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3" fontId="12" fillId="0" borderId="4" xfId="24" applyNumberFormat="1" applyFont="1" applyBorder="1" applyAlignment="1" applyProtection="1">
      <alignment vertical="center"/>
      <protection/>
    </xf>
    <xf numFmtId="3" fontId="12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Border="1" applyProtection="1">
      <alignment/>
      <protection/>
    </xf>
    <xf numFmtId="1" fontId="11" fillId="3" borderId="1" xfId="24" applyNumberFormat="1" applyFont="1" applyFill="1" applyBorder="1" applyProtection="1">
      <alignment/>
      <protection locked="0"/>
    </xf>
    <xf numFmtId="0" fontId="11" fillId="0" borderId="1" xfId="24" applyFont="1" applyBorder="1" applyProtection="1">
      <alignment/>
      <protection/>
    </xf>
    <xf numFmtId="1" fontId="11" fillId="5" borderId="1" xfId="24" applyNumberFormat="1" applyFont="1" applyFill="1" applyBorder="1" applyProtection="1">
      <alignment/>
      <protection locked="0"/>
    </xf>
    <xf numFmtId="3" fontId="11" fillId="0" borderId="1" xfId="24" applyNumberFormat="1" applyFont="1" applyBorder="1" applyProtection="1">
      <alignment/>
      <protection/>
    </xf>
    <xf numFmtId="3" fontId="11" fillId="0" borderId="1" xfId="24" applyNumberFormat="1" applyFont="1" applyFill="1" applyBorder="1" applyProtection="1">
      <alignment/>
      <protection/>
    </xf>
    <xf numFmtId="1" fontId="13" fillId="4" borderId="1" xfId="23" applyNumberFormat="1" applyFont="1" applyFill="1" applyBorder="1" applyAlignment="1" applyProtection="1">
      <alignment wrapText="1"/>
      <protection locked="0"/>
    </xf>
    <xf numFmtId="3" fontId="13" fillId="0" borderId="1" xfId="23" applyNumberFormat="1" applyFont="1" applyFill="1" applyBorder="1" applyAlignment="1" applyProtection="1">
      <alignment wrapText="1"/>
      <protection/>
    </xf>
    <xf numFmtId="1" fontId="13" fillId="5" borderId="1" xfId="23" applyNumberFormat="1" applyFont="1" applyFill="1" applyBorder="1" applyAlignment="1" applyProtection="1">
      <alignment wrapText="1"/>
      <protection locked="0"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3" fontId="13" fillId="0" borderId="1" xfId="25" applyNumberFormat="1" applyFont="1" applyBorder="1" applyAlignment="1" applyProtection="1">
      <alignment vertical="center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3" fontId="13" fillId="0" borderId="5" xfId="25" applyNumberFormat="1" applyFont="1" applyBorder="1" applyAlignment="1" applyProtection="1">
      <alignment vertical="center"/>
      <protection/>
    </xf>
    <xf numFmtId="3" fontId="13" fillId="0" borderId="2" xfId="25" applyNumberFormat="1" applyFont="1" applyBorder="1" applyAlignment="1" applyProtection="1">
      <alignment vertical="center"/>
      <protection/>
    </xf>
    <xf numFmtId="1" fontId="12" fillId="3" borderId="4" xfId="24" applyNumberFormat="1" applyFont="1" applyFill="1" applyBorder="1" applyAlignment="1" applyProtection="1">
      <alignment vertical="center"/>
      <protection locked="0"/>
    </xf>
    <xf numFmtId="0" fontId="12" fillId="0" borderId="1" xfId="24" applyFont="1" applyBorder="1" applyAlignment="1" applyProtection="1">
      <alignment vertical="center" wrapText="1"/>
      <protection/>
    </xf>
    <xf numFmtId="49" fontId="14" fillId="0" borderId="1" xfId="24" applyNumberFormat="1" applyFont="1" applyBorder="1" applyAlignment="1" applyProtection="1">
      <alignment horizontal="centerContinuous" wrapText="1"/>
      <protection/>
    </xf>
    <xf numFmtId="0" fontId="11" fillId="0" borderId="0" xfId="24" applyFont="1" applyProtection="1">
      <alignment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3" fillId="0" borderId="0" xfId="23" applyFont="1" applyBorder="1" applyAlignment="1" applyProtection="1">
      <alignment wrapText="1"/>
      <protection/>
    </xf>
    <xf numFmtId="0" fontId="13" fillId="0" borderId="0" xfId="23" applyFont="1" applyAlignment="1" applyProtection="1">
      <alignment wrapText="1"/>
      <protection/>
    </xf>
    <xf numFmtId="1" fontId="13" fillId="3" borderId="1" xfId="23" applyNumberFormat="1" applyFont="1" applyFill="1" applyBorder="1" applyAlignment="1" applyProtection="1">
      <alignment wrapText="1"/>
      <protection locked="0"/>
    </xf>
    <xf numFmtId="1" fontId="13" fillId="0" borderId="0" xfId="23" applyNumberFormat="1" applyFont="1" applyAlignment="1" applyProtection="1">
      <alignment wrapText="1"/>
      <protection/>
    </xf>
    <xf numFmtId="0" fontId="13" fillId="0" borderId="0" xfId="25" applyFont="1" applyBorder="1" applyProtection="1">
      <alignment/>
      <protection/>
    </xf>
    <xf numFmtId="0" fontId="11" fillId="0" borderId="0" xfId="25" applyFont="1" applyProtection="1">
      <alignment/>
      <protection/>
    </xf>
    <xf numFmtId="0" fontId="12" fillId="0" borderId="0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 applyProtection="1">
      <alignment horizontal="left" vertical="center" wrapText="1"/>
      <protection/>
    </xf>
    <xf numFmtId="0" fontId="12" fillId="0" borderId="0" xfId="25" applyFont="1" applyBorder="1" applyAlignment="1">
      <alignment horizontal="left" vertical="top" wrapText="1"/>
      <protection/>
    </xf>
    <xf numFmtId="0" fontId="10" fillId="0" borderId="0" xfId="22" applyFont="1" applyAlignment="1">
      <alignment horizontal="left" vertical="top" wrapText="1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8" fillId="0" borderId="0" xfId="22" applyFont="1" applyBorder="1" applyAlignment="1" applyProtection="1">
      <alignment vertical="top" wrapText="1"/>
      <protection locked="0"/>
    </xf>
    <xf numFmtId="1" fontId="10" fillId="3" borderId="3" xfId="22" applyNumberFormat="1" applyFont="1" applyFill="1" applyBorder="1" applyAlignment="1" applyProtection="1">
      <alignment vertical="top" wrapText="1"/>
      <protection locked="0"/>
    </xf>
    <xf numFmtId="1" fontId="10" fillId="3" borderId="6" xfId="22" applyNumberFormat="1" applyFont="1" applyFill="1" applyBorder="1" applyAlignment="1" applyProtection="1">
      <alignment vertical="top" wrapText="1"/>
      <protection locked="0"/>
    </xf>
    <xf numFmtId="1" fontId="10" fillId="5" borderId="6" xfId="22" applyNumberFormat="1" applyFont="1" applyFill="1" applyBorder="1" applyAlignment="1" applyProtection="1">
      <alignment vertical="top" wrapText="1"/>
      <protection locked="0"/>
    </xf>
    <xf numFmtId="1" fontId="10" fillId="0" borderId="6" xfId="22" applyNumberFormat="1" applyFont="1" applyBorder="1" applyAlignment="1" applyProtection="1">
      <alignment vertical="top" wrapText="1"/>
      <protection/>
    </xf>
    <xf numFmtId="1" fontId="10" fillId="0" borderId="3" xfId="22" applyNumberFormat="1" applyFont="1" applyBorder="1" applyAlignment="1" applyProtection="1">
      <alignment vertical="top" wrapText="1"/>
      <protection/>
    </xf>
    <xf numFmtId="1" fontId="10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10" fillId="4" borderId="6" xfId="22" applyNumberFormat="1" applyFont="1" applyFill="1" applyBorder="1" applyAlignment="1" applyProtection="1">
      <alignment vertical="top" wrapText="1"/>
      <protection locked="0"/>
    </xf>
    <xf numFmtId="1" fontId="10" fillId="0" borderId="7" xfId="22" applyNumberFormat="1" applyFont="1" applyBorder="1" applyAlignment="1" applyProtection="1">
      <alignment vertical="top" wrapText="1"/>
      <protection/>
    </xf>
    <xf numFmtId="1" fontId="10" fillId="5" borderId="8" xfId="22" applyNumberFormat="1" applyFont="1" applyFill="1" applyBorder="1" applyAlignment="1" applyProtection="1">
      <alignment vertical="top" wrapText="1"/>
      <protection locked="0"/>
    </xf>
    <xf numFmtId="1" fontId="10" fillId="0" borderId="9" xfId="22" applyNumberFormat="1" applyFont="1" applyBorder="1" applyAlignment="1" applyProtection="1">
      <alignment vertical="top" wrapText="1"/>
      <protection/>
    </xf>
    <xf numFmtId="1" fontId="8" fillId="0" borderId="6" xfId="22" applyNumberFormat="1" applyFont="1" applyBorder="1" applyAlignment="1" applyProtection="1">
      <alignment vertical="top" wrapText="1"/>
      <protection/>
    </xf>
    <xf numFmtId="1" fontId="23" fillId="6" borderId="1" xfId="0" applyNumberFormat="1" applyFont="1" applyFill="1" applyBorder="1" applyAlignment="1" applyProtection="1">
      <alignment vertical="top"/>
      <protection/>
    </xf>
    <xf numFmtId="1" fontId="8" fillId="0" borderId="10" xfId="22" applyNumberFormat="1" applyFont="1" applyBorder="1" applyAlignment="1" applyProtection="1">
      <alignment vertical="top" wrapText="1"/>
      <protection/>
    </xf>
    <xf numFmtId="1" fontId="10" fillId="0" borderId="11" xfId="22" applyNumberFormat="1" applyFont="1" applyBorder="1" applyAlignment="1" applyProtection="1">
      <alignment vertical="top" wrapText="1"/>
      <protection/>
    </xf>
    <xf numFmtId="0" fontId="8" fillId="0" borderId="0" xfId="22" applyFont="1" applyBorder="1" applyAlignment="1">
      <alignment vertical="top" wrapText="1"/>
      <protection/>
    </xf>
    <xf numFmtId="49" fontId="8" fillId="0" borderId="0" xfId="22" applyNumberFormat="1" applyFont="1" applyBorder="1" applyAlignment="1">
      <alignment vertical="top" wrapText="1"/>
      <protection/>
    </xf>
    <xf numFmtId="1" fontId="10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1" fontId="5" fillId="0" borderId="0" xfId="22" applyNumberFormat="1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2" fillId="0" borderId="5" xfId="25" applyFont="1" applyBorder="1" applyAlignment="1">
      <alignment horizontal="centerContinuous" vertical="center" wrapText="1"/>
      <protection/>
    </xf>
    <xf numFmtId="0" fontId="12" fillId="0" borderId="12" xfId="25" applyFont="1" applyBorder="1" applyAlignment="1">
      <alignment horizontal="centerContinuous" vertical="center" wrapText="1"/>
      <protection/>
    </xf>
    <xf numFmtId="0" fontId="12" fillId="0" borderId="2" xfId="25" applyFont="1" applyBorder="1" applyAlignment="1">
      <alignment horizontal="centerContinuous" vertical="center" wrapText="1"/>
      <protection/>
    </xf>
    <xf numFmtId="0" fontId="12" fillId="2" borderId="5" xfId="25" applyFont="1" applyFill="1" applyBorder="1" applyAlignment="1">
      <alignment horizontal="centerContinuous" vertical="center" wrapText="1"/>
      <protection/>
    </xf>
    <xf numFmtId="0" fontId="12" fillId="2" borderId="2" xfId="25" applyFont="1" applyFill="1" applyBorder="1" applyAlignment="1">
      <alignment horizontal="centerContinuous" vertical="center" wrapText="1"/>
      <protection/>
    </xf>
    <xf numFmtId="1" fontId="13" fillId="2" borderId="3" xfId="25" applyNumberFormat="1" applyFont="1" applyFill="1" applyBorder="1" applyAlignment="1" applyProtection="1">
      <alignment vertical="center"/>
      <protection locked="0"/>
    </xf>
    <xf numFmtId="1" fontId="13" fillId="2" borderId="13" xfId="25" applyNumberFormat="1" applyFont="1" applyFill="1" applyBorder="1" applyAlignment="1" applyProtection="1">
      <alignment vertical="center"/>
      <protection locked="0"/>
    </xf>
    <xf numFmtId="1" fontId="13" fillId="2" borderId="4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12" fillId="0" borderId="5" xfId="25" applyFont="1" applyBorder="1" applyAlignment="1">
      <alignment horizontal="left" vertical="center" wrapText="1"/>
      <protection/>
    </xf>
    <xf numFmtId="1" fontId="13" fillId="0" borderId="3" xfId="25" applyNumberFormat="1" applyFont="1" applyFill="1" applyBorder="1" applyAlignment="1" applyProtection="1">
      <alignment vertical="center"/>
      <protection locked="0"/>
    </xf>
    <xf numFmtId="3" fontId="13" fillId="0" borderId="0" xfId="25" applyNumberFormat="1" applyFont="1" applyBorder="1" applyProtection="1">
      <alignment/>
      <protection/>
    </xf>
    <xf numFmtId="0" fontId="12" fillId="0" borderId="3" xfId="25" applyFont="1" applyBorder="1" applyAlignment="1">
      <alignment horizontal="centerContinuous" vertical="center" wrapText="1"/>
      <protection/>
    </xf>
    <xf numFmtId="0" fontId="12" fillId="0" borderId="4" xfId="25" applyFont="1" applyBorder="1" applyAlignment="1">
      <alignment horizontal="centerContinuous" vertical="center" wrapText="1"/>
      <protection/>
    </xf>
    <xf numFmtId="0" fontId="12" fillId="0" borderId="7" xfId="25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5" applyFont="1" applyBorder="1" applyAlignment="1">
      <alignment horizontal="center" vertical="center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Continuous" vertical="center" wrapText="1"/>
      <protection/>
    </xf>
    <xf numFmtId="0" fontId="12" fillId="2" borderId="12" xfId="25" applyFont="1" applyFill="1" applyBorder="1" applyAlignment="1">
      <alignment horizontal="center" vertical="center" wrapText="1"/>
      <protection/>
    </xf>
    <xf numFmtId="0" fontId="12" fillId="0" borderId="7" xfId="25" applyFont="1" applyBorder="1" applyAlignment="1">
      <alignment horizontal="centerContinuous" vertical="center" wrapText="1"/>
      <protection/>
    </xf>
    <xf numFmtId="0" fontId="12" fillId="0" borderId="8" xfId="25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Continuous" vertical="center" wrapText="1"/>
      <protection/>
    </xf>
    <xf numFmtId="0" fontId="12" fillId="0" borderId="16" xfId="25" applyFont="1" applyBorder="1" applyAlignment="1">
      <alignment horizontal="centerContinuous" vertical="center" wrapText="1"/>
      <protection/>
    </xf>
    <xf numFmtId="49" fontId="12" fillId="0" borderId="7" xfId="25" applyNumberFormat="1" applyFont="1" applyBorder="1" applyAlignment="1">
      <alignment horizontal="centerContinuous" vertical="center" wrapText="1"/>
      <protection/>
    </xf>
    <xf numFmtId="49" fontId="12" fillId="0" borderId="8" xfId="25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center" vertical="top" wrapText="1"/>
      <protection locked="0"/>
    </xf>
    <xf numFmtId="0" fontId="8" fillId="0" borderId="0" xfId="22" applyFont="1" applyBorder="1" applyAlignment="1" applyProtection="1">
      <alignment horizontal="centerContinuous" vertical="top"/>
      <protection locked="0"/>
    </xf>
    <xf numFmtId="0" fontId="10" fillId="0" borderId="0" xfId="22" applyFont="1" applyAlignment="1" applyProtection="1">
      <alignment horizontal="left" vertical="top"/>
      <protection locked="0"/>
    </xf>
    <xf numFmtId="0" fontId="8" fillId="0" borderId="0" xfId="22" applyFont="1" applyBorder="1" applyAlignment="1" applyProtection="1">
      <alignment horizontal="center" vertical="top"/>
      <protection locked="0"/>
    </xf>
    <xf numFmtId="0" fontId="8" fillId="0" borderId="0" xfId="23" applyFont="1" applyAlignment="1" applyProtection="1">
      <alignment wrapText="1"/>
      <protection locked="0"/>
    </xf>
    <xf numFmtId="0" fontId="8" fillId="0" borderId="17" xfId="22" applyFont="1" applyBorder="1" applyAlignment="1" applyProtection="1">
      <alignment horizontal="center" vertical="center"/>
      <protection/>
    </xf>
    <xf numFmtId="0" fontId="8" fillId="0" borderId="18" xfId="22" applyFont="1" applyBorder="1" applyAlignment="1" applyProtection="1">
      <alignment horizontal="center" vertical="top" wrapText="1"/>
      <protection/>
    </xf>
    <xf numFmtId="14" fontId="8" fillId="0" borderId="18" xfId="22" applyNumberFormat="1" applyFont="1" applyBorder="1" applyAlignment="1" applyProtection="1">
      <alignment horizontal="center" vertical="top" wrapText="1"/>
      <protection/>
    </xf>
    <xf numFmtId="49" fontId="8" fillId="0" borderId="18" xfId="22" applyNumberFormat="1" applyFont="1" applyBorder="1" applyAlignment="1" applyProtection="1">
      <alignment horizontal="center" vertical="center" wrapText="1"/>
      <protection/>
    </xf>
    <xf numFmtId="14" fontId="8" fillId="0" borderId="19" xfId="22" applyNumberFormat="1" applyFont="1" applyBorder="1" applyAlignment="1" applyProtection="1">
      <alignment horizontal="center" vertical="top" wrapText="1"/>
      <protection/>
    </xf>
    <xf numFmtId="0" fontId="8" fillId="0" borderId="20" xfId="22" applyFont="1" applyBorder="1" applyAlignment="1" applyProtection="1">
      <alignment horizontal="center" vertical="center" wrapText="1"/>
      <protection/>
    </xf>
    <xf numFmtId="0" fontId="8" fillId="0" borderId="1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8" fillId="0" borderId="6" xfId="22" applyFont="1" applyBorder="1" applyAlignment="1" applyProtection="1">
      <alignment horizontal="center" vertical="top" wrapText="1"/>
      <protection/>
    </xf>
    <xf numFmtId="0" fontId="22" fillId="6" borderId="21" xfId="22" applyFont="1" applyFill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right" vertical="top" wrapText="1"/>
      <protection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3" xfId="22" applyFont="1" applyBorder="1" applyAlignment="1" applyProtection="1">
      <alignment vertical="top" wrapText="1"/>
      <protection/>
    </xf>
    <xf numFmtId="0" fontId="22" fillId="6" borderId="1" xfId="22" applyFont="1" applyFill="1" applyBorder="1" applyAlignment="1" applyProtection="1">
      <alignment horizontal="center" vertical="top" wrapText="1"/>
      <protection/>
    </xf>
    <xf numFmtId="49" fontId="8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3" fillId="6" borderId="20" xfId="22" applyFont="1" applyFill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right" vertical="top" wrapText="1"/>
      <protection/>
    </xf>
    <xf numFmtId="0" fontId="23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23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23" fillId="6" borderId="1" xfId="22" applyNumberFormat="1" applyFont="1" applyFill="1" applyBorder="1" applyAlignment="1" applyProtection="1">
      <alignment vertical="top" wrapText="1"/>
      <protection/>
    </xf>
    <xf numFmtId="1" fontId="10" fillId="0" borderId="1" xfId="22" applyNumberFormat="1" applyFont="1" applyBorder="1" applyAlignment="1" applyProtection="1">
      <alignment vertical="top" wrapText="1"/>
      <protection/>
    </xf>
    <xf numFmtId="1" fontId="23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3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8" fillId="0" borderId="7" xfId="22" applyNumberFormat="1" applyFont="1" applyBorder="1" applyAlignment="1" applyProtection="1">
      <alignment horizontal="right" vertical="top" wrapText="1"/>
      <protection/>
    </xf>
    <xf numFmtId="0" fontId="23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3" fillId="6" borderId="1" xfId="22" applyNumberFormat="1" applyFont="1" applyFill="1" applyBorder="1" applyAlignment="1" applyProtection="1">
      <alignment vertical="top"/>
      <protection/>
    </xf>
    <xf numFmtId="0" fontId="23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8" fillId="0" borderId="1" xfId="22" applyNumberFormat="1" applyFont="1" applyBorder="1" applyAlignment="1" applyProtection="1">
      <alignment horizontal="right" vertical="top" wrapText="1"/>
      <protection/>
    </xf>
    <xf numFmtId="1" fontId="10" fillId="0" borderId="1" xfId="22" applyNumberFormat="1" applyFont="1" applyBorder="1" applyAlignment="1" applyProtection="1">
      <alignment horizontal="right" vertical="top" wrapText="1"/>
      <protection/>
    </xf>
    <xf numFmtId="1" fontId="6" fillId="0" borderId="5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10" fillId="0" borderId="22" xfId="22" applyNumberFormat="1" applyFont="1" applyBorder="1" applyAlignment="1" applyProtection="1">
      <alignment vertical="top" wrapText="1"/>
      <protection/>
    </xf>
    <xf numFmtId="1" fontId="10" fillId="0" borderId="23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10" fillId="0" borderId="24" xfId="22" applyNumberFormat="1" applyFont="1" applyBorder="1" applyAlignment="1" applyProtection="1">
      <alignment vertical="top" wrapText="1"/>
      <protection/>
    </xf>
    <xf numFmtId="1" fontId="10" fillId="0" borderId="25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0" fontId="23" fillId="6" borderId="28" xfId="22" applyFont="1" applyFill="1" applyBorder="1" applyAlignment="1" applyProtection="1">
      <alignment vertical="top" wrapText="1"/>
      <protection/>
    </xf>
    <xf numFmtId="49" fontId="4" fillId="0" borderId="29" xfId="22" applyNumberFormat="1" applyFont="1" applyBorder="1" applyAlignment="1" applyProtection="1">
      <alignment horizontal="right" vertical="top" wrapText="1"/>
      <protection/>
    </xf>
    <xf numFmtId="49" fontId="23" fillId="6" borderId="29" xfId="22" applyNumberFormat="1" applyFont="1" applyFill="1" applyBorder="1" applyAlignment="1" applyProtection="1">
      <alignment vertical="center" wrapText="1"/>
      <protection/>
    </xf>
    <xf numFmtId="1" fontId="4" fillId="0" borderId="29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27" xfId="24" applyFont="1" applyBorder="1" applyAlignment="1" applyProtection="1">
      <alignment horizontal="centerContinuous"/>
      <protection locked="0"/>
    </xf>
    <xf numFmtId="0" fontId="13" fillId="0" borderId="0" xfId="24" applyFont="1" applyAlignment="1" applyProtection="1">
      <alignment horizontal="centerContinuous" wrapText="1"/>
      <protection locked="0"/>
    </xf>
    <xf numFmtId="0" fontId="11" fillId="0" borderId="0" xfId="24" applyFont="1" applyAlignment="1" applyProtection="1">
      <alignment horizontal="centerContinuous" wrapText="1"/>
      <protection locked="0"/>
    </xf>
    <xf numFmtId="0" fontId="11" fillId="0" borderId="0" xfId="24" applyFont="1" applyProtection="1">
      <alignment/>
      <protection locked="0"/>
    </xf>
    <xf numFmtId="0" fontId="12" fillId="0" borderId="0" xfId="24" applyFont="1" applyBorder="1" applyAlignment="1" applyProtection="1">
      <alignment horizontal="center" vertical="center" wrapText="1"/>
      <protection locked="0"/>
    </xf>
    <xf numFmtId="0" fontId="16" fillId="0" borderId="0" xfId="24" applyFont="1" applyFill="1" applyBorder="1" applyAlignment="1" applyProtection="1">
      <alignment vertical="center" wrapText="1"/>
      <protection locked="0"/>
    </xf>
    <xf numFmtId="0" fontId="7" fillId="0" borderId="0" xfId="22" applyFont="1" applyAlignment="1" applyProtection="1">
      <alignment vertical="top"/>
      <protection locked="0"/>
    </xf>
    <xf numFmtId="0" fontId="12" fillId="0" borderId="0" xfId="24" applyFont="1" applyBorder="1" applyAlignment="1" applyProtection="1">
      <alignment horizontal="centerContinuous"/>
      <protection locked="0"/>
    </xf>
    <xf numFmtId="0" fontId="7" fillId="0" borderId="0" xfId="22" applyFont="1" applyAlignment="1" applyProtection="1">
      <alignment vertical="top" wrapText="1"/>
      <protection locked="0"/>
    </xf>
    <xf numFmtId="0" fontId="13" fillId="0" borderId="0" xfId="24" applyFont="1" applyBorder="1" applyProtection="1">
      <alignment/>
      <protection locked="0"/>
    </xf>
    <xf numFmtId="0" fontId="14" fillId="0" borderId="0" xfId="24" applyFont="1" applyAlignment="1" applyProtection="1">
      <alignment horizontal="right"/>
      <protection locked="0"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0" fontId="12" fillId="0" borderId="3" xfId="24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3" fillId="0" borderId="1" xfId="24" applyFont="1" applyFill="1" applyBorder="1" applyProtection="1">
      <alignment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horizontal="center" vertical="center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7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0" fontId="17" fillId="0" borderId="1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3" fontId="15" fillId="0" borderId="1" xfId="24" applyNumberFormat="1" applyFont="1" applyBorder="1" applyAlignment="1" applyProtection="1">
      <alignment horizontal="center" vertical="center"/>
      <protection/>
    </xf>
    <xf numFmtId="0" fontId="13" fillId="0" borderId="1" xfId="24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0" fontId="13" fillId="0" borderId="4" xfId="24" applyFont="1" applyBorder="1" applyAlignment="1" applyProtection="1">
      <alignment horizontal="center" vertical="center" wrapText="1"/>
      <protection/>
    </xf>
    <xf numFmtId="0" fontId="15" fillId="0" borderId="4" xfId="24" applyFont="1" applyBorder="1" applyAlignment="1" applyProtection="1">
      <alignment horizontal="center" vertical="center" wrapText="1"/>
      <protection/>
    </xf>
    <xf numFmtId="0" fontId="17" fillId="0" borderId="1" xfId="24" applyFont="1" applyBorder="1" applyAlignment="1" applyProtection="1">
      <alignment horizontal="left" vertical="center" wrapText="1"/>
      <protection/>
    </xf>
    <xf numFmtId="0" fontId="15" fillId="0" borderId="4" xfId="24" applyFont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8" fillId="0" borderId="1" xfId="24" applyFont="1" applyBorder="1" applyAlignment="1" applyProtection="1">
      <alignment vertical="center" wrapText="1"/>
      <protection/>
    </xf>
    <xf numFmtId="0" fontId="13" fillId="0" borderId="20" xfId="24" applyFont="1" applyBorder="1" applyAlignment="1" applyProtection="1">
      <alignment vertical="center" wrapText="1"/>
      <protection/>
    </xf>
    <xf numFmtId="49" fontId="13" fillId="0" borderId="4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0" fontId="13" fillId="0" borderId="13" xfId="24" applyFont="1" applyBorder="1" applyAlignment="1" applyProtection="1">
      <alignment vertical="center" wrapText="1"/>
      <protection/>
    </xf>
    <xf numFmtId="0" fontId="12" fillId="0" borderId="3" xfId="24" applyFont="1" applyBorder="1" applyAlignment="1" applyProtection="1">
      <alignment vertical="center" wrapText="1"/>
      <protection/>
    </xf>
    <xf numFmtId="0" fontId="19" fillId="0" borderId="1" xfId="24" applyFont="1" applyBorder="1" applyAlignment="1" applyProtection="1">
      <alignment vertical="center" wrapText="1"/>
      <protection/>
    </xf>
    <xf numFmtId="0" fontId="13" fillId="0" borderId="0" xfId="24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4" applyNumberFormat="1" applyFont="1" applyBorder="1" applyAlignment="1" applyProtection="1">
      <alignment vertical="center"/>
      <protection/>
    </xf>
    <xf numFmtId="1" fontId="11" fillId="0" borderId="1" xfId="24" applyNumberFormat="1" applyFont="1" applyBorder="1" applyProtection="1">
      <alignment/>
      <protection/>
    </xf>
    <xf numFmtId="1" fontId="10" fillId="7" borderId="6" xfId="22" applyNumberFormat="1" applyFont="1" applyFill="1" applyBorder="1" applyAlignment="1" applyProtection="1">
      <alignment vertical="top" wrapText="1"/>
      <protection locked="0"/>
    </xf>
    <xf numFmtId="1" fontId="10" fillId="7" borderId="3" xfId="22" applyNumberFormat="1" applyFont="1" applyFill="1" applyBorder="1" applyAlignment="1" applyProtection="1">
      <alignment vertical="top" wrapText="1"/>
      <protection locked="0"/>
    </xf>
    <xf numFmtId="0" fontId="13" fillId="0" borderId="0" xfId="23" applyFont="1" applyAlignment="1" applyProtection="1">
      <alignment wrapText="1"/>
      <protection locked="0"/>
    </xf>
    <xf numFmtId="0" fontId="13" fillId="0" borderId="0" xfId="23" applyFont="1" applyFill="1" applyAlignment="1" applyProtection="1">
      <alignment wrapText="1"/>
      <protection locked="0"/>
    </xf>
    <xf numFmtId="0" fontId="12" fillId="0" borderId="0" xfId="23" applyFont="1" applyBorder="1" applyAlignment="1" applyProtection="1">
      <alignment horizontal="centerContinuous" vertical="center" wrapText="1"/>
      <protection locked="0"/>
    </xf>
    <xf numFmtId="0" fontId="12" fillId="0" borderId="0" xfId="23" applyFont="1" applyFill="1" applyBorder="1" applyAlignment="1" applyProtection="1">
      <alignment horizontal="centerContinuous" vertical="center" wrapText="1"/>
      <protection locked="0"/>
    </xf>
    <xf numFmtId="1" fontId="13" fillId="0" borderId="0" xfId="23" applyNumberFormat="1" applyFont="1" applyBorder="1" applyAlignment="1" applyProtection="1">
      <alignment wrapText="1"/>
      <protection/>
    </xf>
    <xf numFmtId="0" fontId="13" fillId="0" borderId="0" xfId="23" applyFont="1" applyAlignment="1" applyProtection="1">
      <alignment horizontal="centerContinuous" wrapText="1"/>
      <protection/>
    </xf>
    <xf numFmtId="0" fontId="13" fillId="0" borderId="0" xfId="23" applyFont="1" applyAlignment="1" applyProtection="1">
      <alignment horizontal="center" wrapText="1"/>
      <protection/>
    </xf>
    <xf numFmtId="0" fontId="12" fillId="0" borderId="0" xfId="23" applyFont="1" applyAlignment="1" applyProtection="1">
      <alignment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14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wrapText="1"/>
      <protection/>
    </xf>
    <xf numFmtId="49" fontId="15" fillId="0" borderId="1" xfId="23" applyNumberFormat="1" applyFont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0" fontId="13" fillId="0" borderId="1" xfId="23" applyFont="1" applyFill="1" applyBorder="1" applyAlignment="1" applyProtection="1">
      <alignment wrapText="1"/>
      <protection/>
    </xf>
    <xf numFmtId="49" fontId="13" fillId="0" borderId="1" xfId="23" applyNumberFormat="1" applyFont="1" applyFill="1" applyBorder="1" applyAlignment="1" applyProtection="1">
      <alignment horizontal="center" wrapText="1"/>
      <protection/>
    </xf>
    <xf numFmtId="0" fontId="12" fillId="0" borderId="1" xfId="23" applyFont="1" applyBorder="1" applyAlignment="1" applyProtection="1">
      <alignment horizontal="right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49" fontId="15" fillId="0" borderId="1" xfId="23" applyNumberFormat="1" applyFont="1" applyBorder="1" applyAlignment="1" applyProtection="1">
      <alignment horizontal="center" wrapText="1"/>
      <protection/>
    </xf>
    <xf numFmtId="1" fontId="13" fillId="0" borderId="1" xfId="23" applyNumberFormat="1" applyFont="1" applyFill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3" fillId="0" borderId="0" xfId="23" applyNumberFormat="1" applyFont="1" applyBorder="1" applyAlignment="1" applyProtection="1">
      <alignment wrapText="1"/>
      <protection/>
    </xf>
    <xf numFmtId="1" fontId="13" fillId="0" borderId="0" xfId="23" applyNumberFormat="1" applyFont="1" applyFill="1" applyBorder="1" applyAlignment="1" applyProtection="1">
      <alignment wrapText="1"/>
      <protection/>
    </xf>
    <xf numFmtId="0" fontId="12" fillId="0" borderId="0" xfId="23" applyFont="1" applyAlignment="1" applyProtection="1">
      <alignment horizontal="center"/>
      <protection/>
    </xf>
    <xf numFmtId="1" fontId="13" fillId="0" borderId="1" xfId="25" applyNumberFormat="1" applyFont="1" applyFill="1" applyBorder="1" applyAlignment="1" applyProtection="1">
      <alignment vertical="center"/>
      <protection/>
    </xf>
    <xf numFmtId="1" fontId="13" fillId="0" borderId="3" xfId="25" applyNumberFormat="1" applyFont="1" applyFill="1" applyBorder="1" applyAlignment="1" applyProtection="1">
      <alignment vertical="center"/>
      <protection/>
    </xf>
    <xf numFmtId="0" fontId="12" fillId="0" borderId="0" xfId="25" applyFont="1" applyBorder="1" applyAlignment="1" applyProtection="1">
      <alignment vertical="center" wrapText="1"/>
      <protection locked="0"/>
    </xf>
    <xf numFmtId="49" fontId="12" fillId="0" borderId="0" xfId="25" applyNumberFormat="1" applyFont="1" applyBorder="1" applyAlignment="1" applyProtection="1">
      <alignment horizontal="center" vertical="center" wrapText="1"/>
      <protection locked="0"/>
    </xf>
    <xf numFmtId="0" fontId="13" fillId="0" borderId="0" xfId="25" applyFont="1" applyBorder="1" applyProtection="1">
      <alignment/>
      <protection locked="0"/>
    </xf>
    <xf numFmtId="3" fontId="13" fillId="0" borderId="0" xfId="25" applyNumberFormat="1" applyFont="1" applyBorder="1" applyProtection="1">
      <alignment/>
      <protection locked="0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Border="1" applyProtection="1">
      <alignment/>
      <protection locked="0"/>
    </xf>
    <xf numFmtId="0" fontId="12" fillId="0" borderId="0" xfId="24" applyFont="1" applyBorder="1" applyAlignment="1" applyProtection="1">
      <alignment wrapText="1"/>
      <protection locked="0"/>
    </xf>
    <xf numFmtId="1" fontId="13" fillId="0" borderId="0" xfId="24" applyNumberFormat="1" applyFont="1" applyBorder="1" applyProtection="1">
      <alignment/>
      <protection locked="0"/>
    </xf>
    <xf numFmtId="0" fontId="12" fillId="0" borderId="0" xfId="24" applyFont="1" applyBorder="1" applyAlignment="1" applyProtection="1">
      <alignment horizontal="right" vertical="center" wrapText="1"/>
      <protection locked="0"/>
    </xf>
    <xf numFmtId="0" fontId="11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1" fontId="11" fillId="0" borderId="0" xfId="24" applyNumberFormat="1" applyFont="1" applyProtection="1">
      <alignment/>
      <protection locked="0"/>
    </xf>
    <xf numFmtId="0" fontId="20" fillId="0" borderId="0" xfId="24" applyFont="1" applyBorder="1" applyAlignment="1" applyProtection="1">
      <alignment vertical="center" wrapText="1"/>
      <protection locked="0"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0" fontId="12" fillId="0" borderId="0" xfId="23" applyFont="1" applyBorder="1" applyAlignment="1" applyProtection="1">
      <alignment horizontal="centerContinuous" vertical="center" wrapText="1"/>
      <protection/>
    </xf>
    <xf numFmtId="0" fontId="12" fillId="0" borderId="0" xfId="23" applyFont="1" applyFill="1" applyBorder="1" applyAlignment="1" applyProtection="1">
      <alignment horizontal="centerContinuous" vertical="center" wrapText="1"/>
      <protection/>
    </xf>
    <xf numFmtId="0" fontId="12" fillId="0" borderId="0" xfId="22" applyFont="1" applyBorder="1" applyAlignment="1" applyProtection="1">
      <alignment horizontal="left" vertical="top"/>
      <protection/>
    </xf>
    <xf numFmtId="0" fontId="10" fillId="0" borderId="0" xfId="22" applyFont="1" applyFill="1" applyAlignment="1" applyProtection="1">
      <alignment vertical="top"/>
      <protection/>
    </xf>
    <xf numFmtId="0" fontId="10" fillId="0" borderId="0" xfId="22" applyFont="1" applyFill="1" applyAlignment="1" applyProtection="1">
      <alignment horizontal="right" vertical="top" wrapText="1"/>
      <protection/>
    </xf>
    <xf numFmtId="0" fontId="12" fillId="0" borderId="0" xfId="22" applyFont="1" applyBorder="1" applyAlignment="1" applyProtection="1">
      <alignment vertical="top"/>
      <protection/>
    </xf>
    <xf numFmtId="184" fontId="12" fillId="0" borderId="0" xfId="22" applyNumberFormat="1" applyFont="1" applyBorder="1" applyAlignment="1" applyProtection="1">
      <alignment horizontal="left" vertical="top"/>
      <protection/>
    </xf>
    <xf numFmtId="0" fontId="12" fillId="0" borderId="0" xfId="22" applyFont="1" applyFill="1" applyBorder="1" applyAlignment="1" applyProtection="1">
      <alignment vertical="top" wrapText="1"/>
      <protection/>
    </xf>
    <xf numFmtId="0" fontId="12" fillId="0" borderId="0" xfId="23" applyFont="1" applyFill="1" applyBorder="1" applyAlignment="1" applyProtection="1">
      <alignment horizontal="right" vertical="center" wrapText="1"/>
      <protection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2" applyFont="1" applyFill="1" applyAlignment="1" applyProtection="1">
      <alignment horizontal="right" vertical="top" wrapText="1"/>
      <protection locked="0"/>
    </xf>
    <xf numFmtId="0" fontId="13" fillId="0" borderId="0" xfId="23" applyFont="1" applyFill="1" applyAlignment="1" applyProtection="1">
      <alignment wrapText="1"/>
      <protection/>
    </xf>
    <xf numFmtId="14" fontId="12" fillId="0" borderId="0" xfId="0" applyNumberFormat="1" applyFont="1" applyAlignment="1" applyProtection="1">
      <alignment horizontal="left" vertical="top"/>
      <protection locked="0"/>
    </xf>
    <xf numFmtId="3" fontId="13" fillId="0" borderId="1" xfId="25" applyNumberFormat="1" applyFont="1" applyBorder="1" applyAlignment="1" applyProtection="1">
      <alignment vertical="center"/>
      <protection locked="0"/>
    </xf>
    <xf numFmtId="0" fontId="13" fillId="0" borderId="0" xfId="23" applyFont="1" applyFill="1" applyAlignment="1" applyProtection="1">
      <alignment horizontal="center" wrapText="1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3"/>
  <sheetViews>
    <sheetView workbookViewId="0" topLeftCell="A74">
      <selection activeCell="C101" sqref="C101"/>
    </sheetView>
  </sheetViews>
  <sheetFormatPr defaultColWidth="9.00390625" defaultRowHeight="12.75"/>
  <cols>
    <col min="1" max="1" width="43.75390625" style="113" customWidth="1"/>
    <col min="2" max="2" width="9.875" style="113" customWidth="1"/>
    <col min="3" max="3" width="11.125" style="113" customWidth="1"/>
    <col min="4" max="4" width="14.00390625" style="113" customWidth="1"/>
    <col min="5" max="5" width="70.75390625" style="113" customWidth="1"/>
    <col min="6" max="6" width="9.375" style="119" customWidth="1"/>
    <col min="7" max="7" width="12.75390625" style="113" customWidth="1"/>
    <col min="8" max="8" width="14.75390625" style="120" customWidth="1"/>
    <col min="9" max="9" width="3.375" style="93" customWidth="1"/>
    <col min="10" max="16384" width="9.25390625" style="93" customWidth="1"/>
  </cols>
  <sheetData>
    <row r="1" spans="1:8" ht="15">
      <c r="A1" s="149" t="s">
        <v>0</v>
      </c>
      <c r="B1" s="150"/>
      <c r="C1" s="151"/>
      <c r="D1" s="151"/>
      <c r="E1" s="151"/>
      <c r="F1" s="114"/>
      <c r="G1" s="115"/>
      <c r="H1" s="116"/>
    </row>
    <row r="2" spans="1:8" ht="15">
      <c r="A2" s="152"/>
      <c r="B2" s="152"/>
      <c r="C2" s="153"/>
      <c r="D2" s="153"/>
      <c r="E2" s="153"/>
      <c r="F2" s="114"/>
      <c r="G2" s="115"/>
      <c r="H2" s="116"/>
    </row>
    <row r="3" spans="1:8" ht="28.5">
      <c r="A3" s="94" t="s">
        <v>524</v>
      </c>
      <c r="B3" s="94"/>
      <c r="C3" s="154"/>
      <c r="D3" s="154"/>
      <c r="E3" s="154"/>
      <c r="F3" s="155" t="s">
        <v>529</v>
      </c>
      <c r="G3" s="116"/>
      <c r="H3" s="116"/>
    </row>
    <row r="4" spans="1:8" ht="30">
      <c r="A4" s="94" t="s">
        <v>535</v>
      </c>
      <c r="B4" s="94"/>
      <c r="C4" s="156"/>
      <c r="D4" s="156"/>
      <c r="E4" s="156"/>
      <c r="F4" s="114" t="s">
        <v>526</v>
      </c>
      <c r="G4" s="115"/>
      <c r="H4" s="116"/>
    </row>
    <row r="5" spans="1:8" ht="15">
      <c r="A5" s="94" t="s">
        <v>534</v>
      </c>
      <c r="B5" s="94"/>
      <c r="C5" s="156"/>
      <c r="D5" s="157"/>
      <c r="E5" s="157"/>
      <c r="F5" s="114"/>
      <c r="G5" s="115"/>
      <c r="H5" s="157" t="s">
        <v>3</v>
      </c>
    </row>
    <row r="6" spans="1:8" ht="15.75" thickBot="1">
      <c r="A6" s="94"/>
      <c r="B6" s="94"/>
      <c r="C6" s="156"/>
      <c r="D6" s="157"/>
      <c r="E6" s="157"/>
      <c r="F6" s="114"/>
      <c r="G6" s="115"/>
      <c r="H6" s="157"/>
    </row>
    <row r="7" spans="1:8" ht="28.5">
      <c r="A7" s="158" t="s">
        <v>4</v>
      </c>
      <c r="B7" s="159" t="s">
        <v>5</v>
      </c>
      <c r="C7" s="160" t="s">
        <v>6</v>
      </c>
      <c r="D7" s="160" t="s">
        <v>7</v>
      </c>
      <c r="E7" s="161" t="s">
        <v>8</v>
      </c>
      <c r="F7" s="159" t="s">
        <v>5</v>
      </c>
      <c r="G7" s="160" t="s">
        <v>9</v>
      </c>
      <c r="H7" s="162" t="s">
        <v>10</v>
      </c>
    </row>
    <row r="8" spans="1:8" ht="14.25">
      <c r="A8" s="163" t="s">
        <v>11</v>
      </c>
      <c r="B8" s="164" t="s">
        <v>12</v>
      </c>
      <c r="C8" s="164">
        <v>1</v>
      </c>
      <c r="D8" s="164">
        <v>2</v>
      </c>
      <c r="E8" s="165" t="s">
        <v>11</v>
      </c>
      <c r="F8" s="164" t="s">
        <v>12</v>
      </c>
      <c r="G8" s="164">
        <v>1</v>
      </c>
      <c r="H8" s="166">
        <v>2</v>
      </c>
    </row>
    <row r="9" spans="1:8" ht="15">
      <c r="A9" s="167" t="s">
        <v>13</v>
      </c>
      <c r="B9" s="168"/>
      <c r="C9" s="169"/>
      <c r="D9" s="170"/>
      <c r="E9" s="171" t="s">
        <v>14</v>
      </c>
      <c r="F9" s="172"/>
      <c r="G9" s="173"/>
      <c r="H9" s="174"/>
    </row>
    <row r="10" spans="1:8" ht="15">
      <c r="A10" s="175" t="s">
        <v>15</v>
      </c>
      <c r="B10" s="176"/>
      <c r="C10" s="169"/>
      <c r="D10" s="170"/>
      <c r="E10" s="177" t="s">
        <v>16</v>
      </c>
      <c r="F10" s="178"/>
      <c r="G10" s="179"/>
      <c r="H10" s="180"/>
    </row>
    <row r="11" spans="1:8" ht="15">
      <c r="A11" s="175" t="s">
        <v>17</v>
      </c>
      <c r="B11" s="181" t="s">
        <v>18</v>
      </c>
      <c r="C11" s="95">
        <v>5204</v>
      </c>
      <c r="D11" s="95">
        <v>4338</v>
      </c>
      <c r="E11" s="177" t="s">
        <v>19</v>
      </c>
      <c r="F11" s="182" t="s">
        <v>20</v>
      </c>
      <c r="G11" s="96">
        <v>5500</v>
      </c>
      <c r="H11" s="96">
        <v>5500</v>
      </c>
    </row>
    <row r="12" spans="1:8" ht="15">
      <c r="A12" s="175" t="s">
        <v>21</v>
      </c>
      <c r="B12" s="181" t="s">
        <v>22</v>
      </c>
      <c r="C12" s="95">
        <v>7956</v>
      </c>
      <c r="D12" s="95">
        <v>6673</v>
      </c>
      <c r="E12" s="177" t="s">
        <v>23</v>
      </c>
      <c r="F12" s="182" t="s">
        <v>24</v>
      </c>
      <c r="G12" s="97"/>
      <c r="H12" s="97"/>
    </row>
    <row r="13" spans="1:8" ht="15">
      <c r="A13" s="175" t="s">
        <v>25</v>
      </c>
      <c r="B13" s="181" t="s">
        <v>26</v>
      </c>
      <c r="C13" s="95">
        <v>1747</v>
      </c>
      <c r="D13" s="95">
        <v>1663</v>
      </c>
      <c r="E13" s="177" t="s">
        <v>27</v>
      </c>
      <c r="F13" s="182" t="s">
        <v>28</v>
      </c>
      <c r="G13" s="97"/>
      <c r="H13" s="97"/>
    </row>
    <row r="14" spans="1:8" ht="15">
      <c r="A14" s="175" t="s">
        <v>29</v>
      </c>
      <c r="B14" s="181" t="s">
        <v>30</v>
      </c>
      <c r="C14" s="95"/>
      <c r="D14" s="95"/>
      <c r="E14" s="183" t="s">
        <v>31</v>
      </c>
      <c r="F14" s="182" t="s">
        <v>32</v>
      </c>
      <c r="G14" s="281"/>
      <c r="H14" s="281"/>
    </row>
    <row r="15" spans="1:8" ht="15">
      <c r="A15" s="175" t="s">
        <v>33</v>
      </c>
      <c r="B15" s="181" t="s">
        <v>34</v>
      </c>
      <c r="C15" s="95">
        <v>9203</v>
      </c>
      <c r="D15" s="95">
        <v>5537</v>
      </c>
      <c r="E15" s="183" t="s">
        <v>35</v>
      </c>
      <c r="F15" s="182" t="s">
        <v>36</v>
      </c>
      <c r="G15" s="281"/>
      <c r="H15" s="281"/>
    </row>
    <row r="16" spans="1:8" ht="15">
      <c r="A16" s="175" t="s">
        <v>37</v>
      </c>
      <c r="B16" s="184" t="s">
        <v>38</v>
      </c>
      <c r="C16" s="95">
        <v>137</v>
      </c>
      <c r="D16" s="95">
        <v>201</v>
      </c>
      <c r="E16" s="183" t="s">
        <v>39</v>
      </c>
      <c r="F16" s="182" t="s">
        <v>40</v>
      </c>
      <c r="G16" s="281"/>
      <c r="H16" s="281"/>
    </row>
    <row r="17" spans="1:18" ht="25.5">
      <c r="A17" s="175" t="s">
        <v>41</v>
      </c>
      <c r="B17" s="181" t="s">
        <v>42</v>
      </c>
      <c r="C17" s="95">
        <v>638</v>
      </c>
      <c r="D17" s="95">
        <v>729</v>
      </c>
      <c r="E17" s="183" t="s">
        <v>43</v>
      </c>
      <c r="F17" s="185" t="s">
        <v>44</v>
      </c>
      <c r="G17" s="98">
        <f>G11+G14+G15+G16</f>
        <v>5500</v>
      </c>
      <c r="H17" s="98">
        <f>H11+H14+H15+H16</f>
        <v>5500</v>
      </c>
      <c r="I17" s="232"/>
      <c r="J17" s="232"/>
      <c r="K17" s="232"/>
      <c r="L17" s="232"/>
      <c r="M17" s="232"/>
      <c r="N17" s="232"/>
      <c r="O17" s="232"/>
      <c r="P17" s="232"/>
      <c r="Q17" s="232"/>
      <c r="R17" s="232"/>
    </row>
    <row r="18" spans="1:8" ht="15">
      <c r="A18" s="175" t="s">
        <v>45</v>
      </c>
      <c r="B18" s="181" t="s">
        <v>46</v>
      </c>
      <c r="C18" s="95"/>
      <c r="D18" s="95"/>
      <c r="E18" s="177" t="s">
        <v>47</v>
      </c>
      <c r="F18" s="186"/>
      <c r="G18" s="187"/>
      <c r="H18" s="188"/>
    </row>
    <row r="19" spans="1:15" ht="15">
      <c r="A19" s="175" t="s">
        <v>48</v>
      </c>
      <c r="B19" s="189" t="s">
        <v>49</v>
      </c>
      <c r="C19" s="99">
        <f>SUM(C11:C18)</f>
        <v>24885</v>
      </c>
      <c r="D19" s="99">
        <f>SUM(D11:D18)</f>
        <v>19141</v>
      </c>
      <c r="E19" s="177" t="s">
        <v>50</v>
      </c>
      <c r="F19" s="182" t="s">
        <v>51</v>
      </c>
      <c r="G19" s="96"/>
      <c r="H19" s="96"/>
      <c r="I19" s="232"/>
      <c r="J19" s="232"/>
      <c r="K19" s="232"/>
      <c r="L19" s="232"/>
      <c r="M19" s="232"/>
      <c r="N19" s="232"/>
      <c r="O19" s="232"/>
    </row>
    <row r="20" spans="1:8" ht="15">
      <c r="A20" s="175" t="s">
        <v>52</v>
      </c>
      <c r="B20" s="189" t="s">
        <v>53</v>
      </c>
      <c r="C20" s="95">
        <v>9516</v>
      </c>
      <c r="D20" s="95">
        <v>3140</v>
      </c>
      <c r="E20" s="177" t="s">
        <v>54</v>
      </c>
      <c r="F20" s="182" t="s">
        <v>55</v>
      </c>
      <c r="G20" s="96">
        <v>95754</v>
      </c>
      <c r="H20" s="96">
        <v>68827</v>
      </c>
    </row>
    <row r="21" spans="1:18" ht="15">
      <c r="A21" s="175" t="s">
        <v>56</v>
      </c>
      <c r="B21" s="190" t="s">
        <v>57</v>
      </c>
      <c r="C21" s="95"/>
      <c r="D21" s="95"/>
      <c r="E21" s="191" t="s">
        <v>58</v>
      </c>
      <c r="F21" s="182" t="s">
        <v>59</v>
      </c>
      <c r="G21" s="100">
        <f>SUM(G22:G24)</f>
        <v>11025</v>
      </c>
      <c r="H21" s="100">
        <f>SUM(H22:H24)</f>
        <v>6902</v>
      </c>
      <c r="I21" s="232"/>
      <c r="J21" s="232"/>
      <c r="K21" s="232"/>
      <c r="L21" s="232"/>
      <c r="M21" s="233"/>
      <c r="N21" s="232"/>
      <c r="O21" s="232"/>
      <c r="P21" s="232"/>
      <c r="Q21" s="232"/>
      <c r="R21" s="232"/>
    </row>
    <row r="22" spans="1:8" ht="15">
      <c r="A22" s="175" t="s">
        <v>60</v>
      </c>
      <c r="B22" s="181"/>
      <c r="C22" s="192"/>
      <c r="D22" s="99"/>
      <c r="E22" s="183" t="s">
        <v>61</v>
      </c>
      <c r="F22" s="182" t="s">
        <v>62</v>
      </c>
      <c r="G22" s="96">
        <v>550</v>
      </c>
      <c r="H22" s="96">
        <v>550</v>
      </c>
    </row>
    <row r="23" spans="1:13" ht="15">
      <c r="A23" s="175" t="s">
        <v>63</v>
      </c>
      <c r="B23" s="181" t="s">
        <v>64</v>
      </c>
      <c r="C23" s="95"/>
      <c r="D23" s="95"/>
      <c r="E23" s="193" t="s">
        <v>65</v>
      </c>
      <c r="F23" s="182" t="s">
        <v>66</v>
      </c>
      <c r="G23" s="96"/>
      <c r="H23" s="96"/>
      <c r="M23" s="101"/>
    </row>
    <row r="24" spans="1:8" ht="15">
      <c r="A24" s="175" t="s">
        <v>67</v>
      </c>
      <c r="B24" s="181" t="s">
        <v>68</v>
      </c>
      <c r="C24" s="95">
        <v>18</v>
      </c>
      <c r="D24" s="95">
        <v>20</v>
      </c>
      <c r="E24" s="177" t="s">
        <v>69</v>
      </c>
      <c r="F24" s="182" t="s">
        <v>70</v>
      </c>
      <c r="G24" s="96">
        <v>10475</v>
      </c>
      <c r="H24" s="96">
        <v>6352</v>
      </c>
    </row>
    <row r="25" spans="1:18" ht="15">
      <c r="A25" s="175" t="s">
        <v>71</v>
      </c>
      <c r="B25" s="181" t="s">
        <v>72</v>
      </c>
      <c r="C25" s="95"/>
      <c r="D25" s="95"/>
      <c r="E25" s="193" t="s">
        <v>73</v>
      </c>
      <c r="F25" s="185" t="s">
        <v>74</v>
      </c>
      <c r="G25" s="98">
        <f>G19+G20+G21</f>
        <v>106779</v>
      </c>
      <c r="H25" s="98">
        <f>H19+H20+H21</f>
        <v>75729</v>
      </c>
      <c r="I25" s="232"/>
      <c r="J25" s="232"/>
      <c r="K25" s="232"/>
      <c r="L25" s="232"/>
      <c r="M25" s="233"/>
      <c r="N25" s="232"/>
      <c r="O25" s="232"/>
      <c r="P25" s="232"/>
      <c r="Q25" s="232"/>
      <c r="R25" s="232"/>
    </row>
    <row r="26" spans="1:8" ht="15">
      <c r="A26" s="175" t="s">
        <v>75</v>
      </c>
      <c r="B26" s="181" t="s">
        <v>76</v>
      </c>
      <c r="C26" s="95"/>
      <c r="D26" s="95"/>
      <c r="E26" s="177" t="s">
        <v>77</v>
      </c>
      <c r="F26" s="186"/>
      <c r="G26" s="187"/>
      <c r="H26" s="188"/>
    </row>
    <row r="27" spans="1:18" ht="15">
      <c r="A27" s="175" t="s">
        <v>78</v>
      </c>
      <c r="B27" s="190" t="s">
        <v>79</v>
      </c>
      <c r="C27" s="99">
        <f>SUM(C23:C26)</f>
        <v>18</v>
      </c>
      <c r="D27" s="99">
        <f>SUM(D23:D26)</f>
        <v>20</v>
      </c>
      <c r="E27" s="193" t="s">
        <v>80</v>
      </c>
      <c r="F27" s="182" t="s">
        <v>81</v>
      </c>
      <c r="G27" s="98">
        <f>SUM(G28:G30)</f>
        <v>28079</v>
      </c>
      <c r="H27" s="98">
        <f>SUM(H28:H30)</f>
        <v>28017</v>
      </c>
      <c r="I27" s="232"/>
      <c r="J27" s="232"/>
      <c r="K27" s="232"/>
      <c r="L27" s="232"/>
      <c r="M27" s="233"/>
      <c r="N27" s="232"/>
      <c r="O27" s="232"/>
      <c r="P27" s="232"/>
      <c r="Q27" s="232"/>
      <c r="R27" s="232"/>
    </row>
    <row r="28" spans="1:8" ht="15">
      <c r="A28" s="175"/>
      <c r="B28" s="181"/>
      <c r="C28" s="192"/>
      <c r="D28" s="99"/>
      <c r="E28" s="177" t="s">
        <v>82</v>
      </c>
      <c r="F28" s="182" t="s">
        <v>83</v>
      </c>
      <c r="G28" s="96">
        <v>28079</v>
      </c>
      <c r="H28" s="96">
        <v>28017</v>
      </c>
    </row>
    <row r="29" spans="1:13" ht="15">
      <c r="A29" s="175" t="s">
        <v>84</v>
      </c>
      <c r="B29" s="181"/>
      <c r="C29" s="192"/>
      <c r="D29" s="99"/>
      <c r="E29" s="191" t="s">
        <v>85</v>
      </c>
      <c r="F29" s="182" t="s">
        <v>86</v>
      </c>
      <c r="G29" s="281"/>
      <c r="H29" s="281"/>
      <c r="M29" s="101"/>
    </row>
    <row r="30" spans="1:8" ht="15">
      <c r="A30" s="175" t="s">
        <v>87</v>
      </c>
      <c r="B30" s="181" t="s">
        <v>88</v>
      </c>
      <c r="C30" s="95">
        <v>0</v>
      </c>
      <c r="D30" s="95">
        <v>0</v>
      </c>
      <c r="E30" s="177" t="s">
        <v>89</v>
      </c>
      <c r="F30" s="182" t="s">
        <v>90</v>
      </c>
      <c r="G30" s="102"/>
      <c r="H30" s="102"/>
    </row>
    <row r="31" spans="1:13" ht="15">
      <c r="A31" s="175" t="s">
        <v>91</v>
      </c>
      <c r="B31" s="181" t="s">
        <v>92</v>
      </c>
      <c r="C31" s="282">
        <v>0</v>
      </c>
      <c r="D31" s="282">
        <v>0</v>
      </c>
      <c r="E31" s="193" t="s">
        <v>93</v>
      </c>
      <c r="F31" s="182" t="s">
        <v>94</v>
      </c>
      <c r="G31" s="96">
        <v>10467</v>
      </c>
      <c r="H31" s="96">
        <v>5088</v>
      </c>
      <c r="M31" s="101"/>
    </row>
    <row r="32" spans="1:15" ht="15">
      <c r="A32" s="175" t="s">
        <v>95</v>
      </c>
      <c r="B32" s="190" t="s">
        <v>96</v>
      </c>
      <c r="C32" s="99">
        <f>C30+C31</f>
        <v>0</v>
      </c>
      <c r="D32" s="99">
        <f>D30+D31</f>
        <v>0</v>
      </c>
      <c r="E32" s="183" t="s">
        <v>97</v>
      </c>
      <c r="F32" s="182" t="s">
        <v>98</v>
      </c>
      <c r="G32" s="281"/>
      <c r="H32" s="281"/>
      <c r="I32" s="232"/>
      <c r="J32" s="232"/>
      <c r="K32" s="232"/>
      <c r="L32" s="232"/>
      <c r="M32" s="232"/>
      <c r="N32" s="232"/>
      <c r="O32" s="232"/>
    </row>
    <row r="33" spans="1:18" ht="15">
      <c r="A33" s="175" t="s">
        <v>99</v>
      </c>
      <c r="B33" s="184"/>
      <c r="C33" s="192"/>
      <c r="D33" s="99"/>
      <c r="E33" s="193" t="s">
        <v>100</v>
      </c>
      <c r="F33" s="185" t="s">
        <v>101</v>
      </c>
      <c r="G33" s="98">
        <f>G27+G31+G32</f>
        <v>38546</v>
      </c>
      <c r="H33" s="98">
        <f>H27+H31+H32</f>
        <v>33105</v>
      </c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1:14" ht="25.5">
      <c r="A34" s="175" t="s">
        <v>102</v>
      </c>
      <c r="B34" s="184" t="s">
        <v>103</v>
      </c>
      <c r="C34" s="99">
        <f>SUM(C35:C38)</f>
        <v>106996</v>
      </c>
      <c r="D34" s="99">
        <f>SUM(D35:D38)</f>
        <v>77866</v>
      </c>
      <c r="E34" s="177"/>
      <c r="F34" s="194"/>
      <c r="G34" s="195"/>
      <c r="H34" s="196"/>
      <c r="I34" s="232"/>
      <c r="J34" s="232"/>
      <c r="K34" s="232"/>
      <c r="L34" s="232"/>
      <c r="M34" s="232"/>
      <c r="N34" s="232"/>
    </row>
    <row r="35" spans="1:8" ht="15">
      <c r="A35" s="175" t="s">
        <v>104</v>
      </c>
      <c r="B35" s="181" t="s">
        <v>105</v>
      </c>
      <c r="C35" s="95">
        <v>0</v>
      </c>
      <c r="D35" s="95">
        <v>0</v>
      </c>
      <c r="E35" s="197"/>
      <c r="F35" s="198"/>
      <c r="G35" s="199"/>
      <c r="H35" s="200"/>
    </row>
    <row r="36" spans="1:18" ht="15">
      <c r="A36" s="175" t="s">
        <v>106</v>
      </c>
      <c r="B36" s="181" t="s">
        <v>107</v>
      </c>
      <c r="C36" s="95"/>
      <c r="D36" s="95"/>
      <c r="E36" s="177" t="s">
        <v>108</v>
      </c>
      <c r="F36" s="201" t="s">
        <v>109</v>
      </c>
      <c r="G36" s="98">
        <f>G25+G17+G33</f>
        <v>150825</v>
      </c>
      <c r="H36" s="98">
        <f>H25+H17+H33</f>
        <v>114334</v>
      </c>
      <c r="I36" s="232"/>
      <c r="J36" s="232"/>
      <c r="K36" s="232"/>
      <c r="L36" s="232"/>
      <c r="M36" s="232"/>
      <c r="N36" s="232"/>
      <c r="O36" s="232"/>
      <c r="P36" s="232"/>
      <c r="Q36" s="232"/>
      <c r="R36" s="232"/>
    </row>
    <row r="37" spans="1:13" ht="15">
      <c r="A37" s="175" t="s">
        <v>110</v>
      </c>
      <c r="B37" s="181" t="s">
        <v>111</v>
      </c>
      <c r="C37" s="95">
        <v>2335</v>
      </c>
      <c r="D37" s="95">
        <v>2006</v>
      </c>
      <c r="E37" s="177"/>
      <c r="F37" s="202"/>
      <c r="G37" s="195"/>
      <c r="H37" s="196"/>
      <c r="M37" s="101"/>
    </row>
    <row r="38" spans="1:8" ht="15">
      <c r="A38" s="175" t="s">
        <v>112</v>
      </c>
      <c r="B38" s="181" t="s">
        <v>113</v>
      </c>
      <c r="C38" s="95">
        <v>104661</v>
      </c>
      <c r="D38" s="95">
        <v>75860</v>
      </c>
      <c r="E38" s="203"/>
      <c r="F38" s="198"/>
      <c r="G38" s="199"/>
      <c r="H38" s="200"/>
    </row>
    <row r="39" spans="1:15" ht="15">
      <c r="A39" s="175" t="s">
        <v>114</v>
      </c>
      <c r="B39" s="204" t="s">
        <v>115</v>
      </c>
      <c r="C39" s="103">
        <f>C40+C41+C43</f>
        <v>553</v>
      </c>
      <c r="D39" s="103">
        <f>D40+D41+D43</f>
        <v>765</v>
      </c>
      <c r="E39" s="191" t="s">
        <v>116</v>
      </c>
      <c r="F39" s="201" t="s">
        <v>117</v>
      </c>
      <c r="G39" s="96">
        <v>4173</v>
      </c>
      <c r="H39" s="96">
        <v>3946</v>
      </c>
      <c r="I39" s="232"/>
      <c r="J39" s="232"/>
      <c r="K39" s="232"/>
      <c r="L39" s="232"/>
      <c r="M39" s="233"/>
      <c r="N39" s="232"/>
      <c r="O39" s="232"/>
    </row>
    <row r="40" spans="1:8" ht="15">
      <c r="A40" s="175" t="s">
        <v>118</v>
      </c>
      <c r="B40" s="204" t="s">
        <v>119</v>
      </c>
      <c r="C40" s="95">
        <v>553</v>
      </c>
      <c r="D40" s="95">
        <v>765</v>
      </c>
      <c r="E40" s="183"/>
      <c r="F40" s="202"/>
      <c r="G40" s="195"/>
      <c r="H40" s="196"/>
    </row>
    <row r="41" spans="1:8" ht="15">
      <c r="A41" s="175" t="s">
        <v>120</v>
      </c>
      <c r="B41" s="204" t="s">
        <v>121</v>
      </c>
      <c r="C41" s="95">
        <v>0</v>
      </c>
      <c r="D41" s="95">
        <v>0</v>
      </c>
      <c r="E41" s="191" t="s">
        <v>122</v>
      </c>
      <c r="F41" s="205"/>
      <c r="G41" s="206"/>
      <c r="H41" s="207"/>
    </row>
    <row r="42" spans="1:8" ht="15">
      <c r="A42" s="175" t="s">
        <v>123</v>
      </c>
      <c r="B42" s="204" t="s">
        <v>124</v>
      </c>
      <c r="C42" s="104">
        <v>0</v>
      </c>
      <c r="D42" s="104">
        <v>0</v>
      </c>
      <c r="E42" s="177" t="s">
        <v>125</v>
      </c>
      <c r="F42" s="198"/>
      <c r="G42" s="199"/>
      <c r="H42" s="200"/>
    </row>
    <row r="43" spans="1:13" ht="15">
      <c r="A43" s="175" t="s">
        <v>126</v>
      </c>
      <c r="B43" s="204" t="s">
        <v>127</v>
      </c>
      <c r="C43" s="95"/>
      <c r="D43" s="95"/>
      <c r="E43" s="183" t="s">
        <v>128</v>
      </c>
      <c r="F43" s="182" t="s">
        <v>129</v>
      </c>
      <c r="G43" s="96"/>
      <c r="H43" s="96">
        <v>0</v>
      </c>
      <c r="M43" s="101"/>
    </row>
    <row r="44" spans="1:8" ht="15">
      <c r="A44" s="175" t="s">
        <v>130</v>
      </c>
      <c r="B44" s="204" t="s">
        <v>131</v>
      </c>
      <c r="C44" s="95"/>
      <c r="D44" s="95">
        <v>0</v>
      </c>
      <c r="E44" s="208" t="s">
        <v>132</v>
      </c>
      <c r="F44" s="182" t="s">
        <v>133</v>
      </c>
      <c r="G44" s="96">
        <v>2567</v>
      </c>
      <c r="H44" s="96">
        <v>2608</v>
      </c>
    </row>
    <row r="45" spans="1:15" ht="15">
      <c r="A45" s="175" t="s">
        <v>134</v>
      </c>
      <c r="B45" s="189" t="s">
        <v>135</v>
      </c>
      <c r="C45" s="99">
        <f>C34+C39+C44</f>
        <v>107549</v>
      </c>
      <c r="D45" s="99">
        <f>D34+D39+D44</f>
        <v>78631</v>
      </c>
      <c r="E45" s="191" t="s">
        <v>136</v>
      </c>
      <c r="F45" s="182" t="s">
        <v>137</v>
      </c>
      <c r="G45" s="96"/>
      <c r="H45" s="96"/>
      <c r="I45" s="232"/>
      <c r="J45" s="232"/>
      <c r="K45" s="232"/>
      <c r="L45" s="232"/>
      <c r="M45" s="233"/>
      <c r="N45" s="232"/>
      <c r="O45" s="232"/>
    </row>
    <row r="46" spans="1:8" ht="15">
      <c r="A46" s="175" t="s">
        <v>138</v>
      </c>
      <c r="B46" s="181"/>
      <c r="C46" s="192"/>
      <c r="D46" s="99"/>
      <c r="E46" s="177" t="s">
        <v>139</v>
      </c>
      <c r="F46" s="182" t="s">
        <v>140</v>
      </c>
      <c r="G46" s="96"/>
      <c r="H46" s="96"/>
    </row>
    <row r="47" spans="1:13" ht="15">
      <c r="A47" s="175" t="s">
        <v>141</v>
      </c>
      <c r="B47" s="181" t="s">
        <v>142</v>
      </c>
      <c r="C47" s="95"/>
      <c r="D47" s="95"/>
      <c r="E47" s="191" t="s">
        <v>143</v>
      </c>
      <c r="F47" s="182" t="s">
        <v>144</v>
      </c>
      <c r="G47" s="96"/>
      <c r="H47" s="96"/>
      <c r="M47" s="101"/>
    </row>
    <row r="48" spans="1:8" ht="15">
      <c r="A48" s="175" t="s">
        <v>145</v>
      </c>
      <c r="B48" s="184" t="s">
        <v>146</v>
      </c>
      <c r="C48" s="95"/>
      <c r="D48" s="95"/>
      <c r="E48" s="177" t="s">
        <v>147</v>
      </c>
      <c r="F48" s="182" t="s">
        <v>148</v>
      </c>
      <c r="G48" s="96"/>
      <c r="H48" s="96"/>
    </row>
    <row r="49" spans="1:18" ht="15">
      <c r="A49" s="175" t="s">
        <v>149</v>
      </c>
      <c r="B49" s="181" t="s">
        <v>150</v>
      </c>
      <c r="C49" s="95"/>
      <c r="D49" s="95"/>
      <c r="E49" s="191" t="s">
        <v>48</v>
      </c>
      <c r="F49" s="185" t="s">
        <v>151</v>
      </c>
      <c r="G49" s="98">
        <f>SUM(G43:G48)</f>
        <v>2567</v>
      </c>
      <c r="H49" s="98">
        <f>SUM(H43:H48)</f>
        <v>2608</v>
      </c>
      <c r="I49" s="232"/>
      <c r="J49" s="232"/>
      <c r="K49" s="232"/>
      <c r="L49" s="232"/>
      <c r="M49" s="232"/>
      <c r="N49" s="232"/>
      <c r="O49" s="232"/>
      <c r="P49" s="232"/>
      <c r="Q49" s="232"/>
      <c r="R49" s="232"/>
    </row>
    <row r="50" spans="1:8" ht="15">
      <c r="A50" s="175" t="s">
        <v>75</v>
      </c>
      <c r="B50" s="181" t="s">
        <v>152</v>
      </c>
      <c r="C50" s="95">
        <v>3516</v>
      </c>
      <c r="D50" s="95">
        <v>3890</v>
      </c>
      <c r="E50" s="177"/>
      <c r="F50" s="182"/>
      <c r="G50" s="192"/>
      <c r="H50" s="98"/>
    </row>
    <row r="51" spans="1:15" ht="15">
      <c r="A51" s="175" t="s">
        <v>153</v>
      </c>
      <c r="B51" s="189" t="s">
        <v>154</v>
      </c>
      <c r="C51" s="99">
        <f>SUM(C47:C50)</f>
        <v>3516</v>
      </c>
      <c r="D51" s="99">
        <f>SUM(D47:D50)</f>
        <v>3890</v>
      </c>
      <c r="E51" s="191" t="s">
        <v>155</v>
      </c>
      <c r="F51" s="185" t="s">
        <v>156</v>
      </c>
      <c r="G51" s="96"/>
      <c r="H51" s="96"/>
      <c r="I51" s="232"/>
      <c r="J51" s="232"/>
      <c r="K51" s="232"/>
      <c r="L51" s="232"/>
      <c r="M51" s="232"/>
      <c r="N51" s="232"/>
      <c r="O51" s="232"/>
    </row>
    <row r="52" spans="1:8" ht="15">
      <c r="A52" s="175" t="s">
        <v>157</v>
      </c>
      <c r="B52" s="189"/>
      <c r="C52" s="192"/>
      <c r="D52" s="99"/>
      <c r="E52" s="177" t="s">
        <v>158</v>
      </c>
      <c r="F52" s="185" t="s">
        <v>159</v>
      </c>
      <c r="G52" s="96"/>
      <c r="H52" s="96"/>
    </row>
    <row r="53" spans="1:8" ht="15">
      <c r="A53" s="175" t="s">
        <v>160</v>
      </c>
      <c r="B53" s="189" t="s">
        <v>161</v>
      </c>
      <c r="C53" s="95"/>
      <c r="D53" s="95"/>
      <c r="E53" s="177" t="s">
        <v>162</v>
      </c>
      <c r="F53" s="185" t="s">
        <v>163</v>
      </c>
      <c r="G53" s="96">
        <v>10627</v>
      </c>
      <c r="H53" s="96">
        <v>7675</v>
      </c>
    </row>
    <row r="54" spans="1:8" ht="15">
      <c r="A54" s="175" t="s">
        <v>164</v>
      </c>
      <c r="B54" s="189" t="s">
        <v>165</v>
      </c>
      <c r="C54" s="95"/>
      <c r="D54" s="95"/>
      <c r="E54" s="177" t="s">
        <v>166</v>
      </c>
      <c r="F54" s="185" t="s">
        <v>167</v>
      </c>
      <c r="G54" s="96">
        <v>105</v>
      </c>
      <c r="H54" s="96">
        <v>127</v>
      </c>
    </row>
    <row r="55" spans="1:18" ht="25.5">
      <c r="A55" s="209" t="s">
        <v>168</v>
      </c>
      <c r="B55" s="210" t="s">
        <v>169</v>
      </c>
      <c r="C55" s="99">
        <f>C19+C20+C21+C27+C32+C45+C51+C53+C54</f>
        <v>145484</v>
      </c>
      <c r="D55" s="99">
        <f>D19+D20+D21+D27+D32+D45+D51+D53+D54</f>
        <v>104822</v>
      </c>
      <c r="E55" s="177" t="s">
        <v>170</v>
      </c>
      <c r="F55" s="201" t="s">
        <v>171</v>
      </c>
      <c r="G55" s="98">
        <f>G49+G51+G52+G53+G54</f>
        <v>13299</v>
      </c>
      <c r="H55" s="98">
        <f>H49+H51+H52+H53+H54</f>
        <v>10410</v>
      </c>
      <c r="I55" s="232"/>
      <c r="J55" s="232"/>
      <c r="K55" s="232"/>
      <c r="L55" s="232"/>
      <c r="M55" s="233"/>
      <c r="N55" s="232"/>
      <c r="O55" s="232"/>
      <c r="P55" s="232"/>
      <c r="Q55" s="232"/>
      <c r="R55" s="232"/>
    </row>
    <row r="56" spans="1:8" ht="15">
      <c r="A56" s="175" t="s">
        <v>172</v>
      </c>
      <c r="B56" s="184"/>
      <c r="C56" s="192"/>
      <c r="D56" s="99"/>
      <c r="E56" s="177"/>
      <c r="F56" s="211"/>
      <c r="G56" s="192"/>
      <c r="H56" s="98"/>
    </row>
    <row r="57" spans="1:13" ht="15">
      <c r="A57" s="175" t="s">
        <v>173</v>
      </c>
      <c r="B57" s="181"/>
      <c r="C57" s="192"/>
      <c r="D57" s="99"/>
      <c r="E57" s="177" t="s">
        <v>174</v>
      </c>
      <c r="F57" s="211"/>
      <c r="G57" s="192"/>
      <c r="H57" s="98"/>
      <c r="M57" s="101"/>
    </row>
    <row r="58" spans="1:8" ht="15">
      <c r="A58" s="175" t="s">
        <v>175</v>
      </c>
      <c r="B58" s="181" t="s">
        <v>176</v>
      </c>
      <c r="C58" s="95">
        <v>1573</v>
      </c>
      <c r="D58" s="95">
        <v>1518</v>
      </c>
      <c r="E58" s="177" t="s">
        <v>125</v>
      </c>
      <c r="F58" s="212"/>
      <c r="G58" s="192"/>
      <c r="H58" s="98"/>
    </row>
    <row r="59" spans="1:13" ht="15">
      <c r="A59" s="175" t="s">
        <v>177</v>
      </c>
      <c r="B59" s="181" t="s">
        <v>178</v>
      </c>
      <c r="C59" s="95">
        <v>491</v>
      </c>
      <c r="D59" s="95">
        <v>674</v>
      </c>
      <c r="E59" s="191" t="s">
        <v>179</v>
      </c>
      <c r="F59" s="182" t="s">
        <v>180</v>
      </c>
      <c r="G59" s="96">
        <v>1304</v>
      </c>
      <c r="H59" s="96">
        <v>1184</v>
      </c>
      <c r="M59" s="101"/>
    </row>
    <row r="60" spans="1:8" ht="15">
      <c r="A60" s="175" t="s">
        <v>181</v>
      </c>
      <c r="B60" s="181" t="s">
        <v>182</v>
      </c>
      <c r="C60" s="95">
        <v>34</v>
      </c>
      <c r="D60" s="95">
        <v>51</v>
      </c>
      <c r="E60" s="177" t="s">
        <v>183</v>
      </c>
      <c r="F60" s="182" t="s">
        <v>184</v>
      </c>
      <c r="G60" s="96"/>
      <c r="H60" s="96"/>
    </row>
    <row r="61" spans="1:18" ht="15">
      <c r="A61" s="175" t="s">
        <v>185</v>
      </c>
      <c r="B61" s="184" t="s">
        <v>186</v>
      </c>
      <c r="C61" s="95">
        <v>231</v>
      </c>
      <c r="D61" s="95">
        <v>379</v>
      </c>
      <c r="E61" s="183" t="s">
        <v>187</v>
      </c>
      <c r="F61" s="212" t="s">
        <v>188</v>
      </c>
      <c r="G61" s="98">
        <f>SUM(G62:G68)</f>
        <v>1956</v>
      </c>
      <c r="H61" s="98">
        <f>SUM(H62:H68)</f>
        <v>1672</v>
      </c>
      <c r="I61" s="232"/>
      <c r="J61" s="232"/>
      <c r="K61" s="232"/>
      <c r="L61" s="232"/>
      <c r="M61" s="233"/>
      <c r="N61" s="232"/>
      <c r="O61" s="232"/>
      <c r="P61" s="232"/>
      <c r="Q61" s="232"/>
      <c r="R61" s="232"/>
    </row>
    <row r="62" spans="1:8" ht="15">
      <c r="A62" s="175" t="s">
        <v>189</v>
      </c>
      <c r="B62" s="184" t="s">
        <v>190</v>
      </c>
      <c r="C62" s="95"/>
      <c r="D62" s="95"/>
      <c r="E62" s="183" t="s">
        <v>191</v>
      </c>
      <c r="F62" s="182" t="s">
        <v>192</v>
      </c>
      <c r="G62" s="96">
        <v>21</v>
      </c>
      <c r="H62" s="96">
        <v>107</v>
      </c>
    </row>
    <row r="63" spans="1:13" ht="15">
      <c r="A63" s="175" t="s">
        <v>193</v>
      </c>
      <c r="B63" s="181" t="s">
        <v>194</v>
      </c>
      <c r="C63" s="95"/>
      <c r="D63" s="95">
        <v>0</v>
      </c>
      <c r="E63" s="177" t="s">
        <v>195</v>
      </c>
      <c r="F63" s="182" t="s">
        <v>196</v>
      </c>
      <c r="G63" s="96"/>
      <c r="H63" s="96"/>
      <c r="M63" s="101"/>
    </row>
    <row r="64" spans="1:15" ht="15">
      <c r="A64" s="175" t="s">
        <v>48</v>
      </c>
      <c r="B64" s="189" t="s">
        <v>197</v>
      </c>
      <c r="C64" s="99">
        <f>SUM(C58:C63)</f>
        <v>2329</v>
      </c>
      <c r="D64" s="99">
        <f>SUM(D58:D63)</f>
        <v>2622</v>
      </c>
      <c r="E64" s="177" t="s">
        <v>198</v>
      </c>
      <c r="F64" s="182" t="s">
        <v>199</v>
      </c>
      <c r="G64" s="96">
        <v>1409</v>
      </c>
      <c r="H64" s="96">
        <v>700</v>
      </c>
      <c r="I64" s="232"/>
      <c r="J64" s="232"/>
      <c r="K64" s="232"/>
      <c r="L64" s="232"/>
      <c r="M64" s="232"/>
      <c r="N64" s="232"/>
      <c r="O64" s="232"/>
    </row>
    <row r="65" spans="1:8" ht="15">
      <c r="A65" s="175"/>
      <c r="B65" s="189"/>
      <c r="C65" s="192"/>
      <c r="D65" s="99"/>
      <c r="E65" s="177" t="s">
        <v>200</v>
      </c>
      <c r="F65" s="182" t="s">
        <v>201</v>
      </c>
      <c r="G65" s="96">
        <v>145</v>
      </c>
      <c r="H65" s="96">
        <v>401</v>
      </c>
    </row>
    <row r="66" spans="1:8" ht="15">
      <c r="A66" s="175" t="s">
        <v>202</v>
      </c>
      <c r="B66" s="181"/>
      <c r="C66" s="192"/>
      <c r="D66" s="99"/>
      <c r="E66" s="177" t="s">
        <v>203</v>
      </c>
      <c r="F66" s="182" t="s">
        <v>204</v>
      </c>
      <c r="G66" s="96">
        <v>175</v>
      </c>
      <c r="H66" s="96">
        <v>219</v>
      </c>
    </row>
    <row r="67" spans="1:8" ht="15">
      <c r="A67" s="175" t="s">
        <v>205</v>
      </c>
      <c r="B67" s="181" t="s">
        <v>206</v>
      </c>
      <c r="C67" s="95">
        <v>713</v>
      </c>
      <c r="D67" s="95">
        <v>621</v>
      </c>
      <c r="E67" s="177" t="s">
        <v>207</v>
      </c>
      <c r="F67" s="182" t="s">
        <v>208</v>
      </c>
      <c r="G67" s="96">
        <v>155</v>
      </c>
      <c r="H67" s="96">
        <v>155</v>
      </c>
    </row>
    <row r="68" spans="1:8" ht="15">
      <c r="A68" s="175" t="s">
        <v>209</v>
      </c>
      <c r="B68" s="181" t="s">
        <v>210</v>
      </c>
      <c r="C68" s="95">
        <v>1393</v>
      </c>
      <c r="D68" s="95">
        <v>2697</v>
      </c>
      <c r="E68" s="177" t="s">
        <v>211</v>
      </c>
      <c r="F68" s="182" t="s">
        <v>212</v>
      </c>
      <c r="G68" s="96">
        <v>51</v>
      </c>
      <c r="H68" s="96">
        <v>90</v>
      </c>
    </row>
    <row r="69" spans="1:8" ht="15">
      <c r="A69" s="175" t="s">
        <v>213</v>
      </c>
      <c r="B69" s="181" t="s">
        <v>214</v>
      </c>
      <c r="C69" s="95">
        <v>276</v>
      </c>
      <c r="D69" s="95">
        <v>832</v>
      </c>
      <c r="E69" s="191" t="s">
        <v>75</v>
      </c>
      <c r="F69" s="182" t="s">
        <v>215</v>
      </c>
      <c r="G69" s="96">
        <v>1883</v>
      </c>
      <c r="H69" s="96">
        <v>1849</v>
      </c>
    </row>
    <row r="70" spans="1:8" ht="15">
      <c r="A70" s="175" t="s">
        <v>216</v>
      </c>
      <c r="B70" s="181" t="s">
        <v>217</v>
      </c>
      <c r="C70" s="95">
        <v>1115</v>
      </c>
      <c r="D70" s="95"/>
      <c r="E70" s="177" t="s">
        <v>218</v>
      </c>
      <c r="F70" s="182" t="s">
        <v>219</v>
      </c>
      <c r="G70" s="96"/>
      <c r="H70" s="96">
        <v>0</v>
      </c>
    </row>
    <row r="71" spans="1:18" ht="15">
      <c r="A71" s="175" t="s">
        <v>220</v>
      </c>
      <c r="B71" s="181" t="s">
        <v>221</v>
      </c>
      <c r="C71" s="95"/>
      <c r="D71" s="95"/>
      <c r="E71" s="193" t="s">
        <v>43</v>
      </c>
      <c r="F71" s="213" t="s">
        <v>222</v>
      </c>
      <c r="G71" s="105">
        <f>G59+G60+G61+G69+G70</f>
        <v>5143</v>
      </c>
      <c r="H71" s="105">
        <f>H59+H60+H61+H69+H70</f>
        <v>4705</v>
      </c>
      <c r="I71" s="232"/>
      <c r="J71" s="232"/>
      <c r="K71" s="232"/>
      <c r="L71" s="232"/>
      <c r="M71" s="232"/>
      <c r="N71" s="232"/>
      <c r="O71" s="232"/>
      <c r="P71" s="232"/>
      <c r="Q71" s="232"/>
      <c r="R71" s="232"/>
    </row>
    <row r="72" spans="1:8" ht="15">
      <c r="A72" s="175" t="s">
        <v>223</v>
      </c>
      <c r="B72" s="181" t="s">
        <v>224</v>
      </c>
      <c r="C72" s="95">
        <v>26</v>
      </c>
      <c r="D72" s="95">
        <v>73</v>
      </c>
      <c r="E72" s="183"/>
      <c r="F72" s="214"/>
      <c r="G72" s="215"/>
      <c r="H72" s="216"/>
    </row>
    <row r="73" spans="1:8" ht="15">
      <c r="A73" s="175" t="s">
        <v>225</v>
      </c>
      <c r="B73" s="181" t="s">
        <v>226</v>
      </c>
      <c r="C73" s="95"/>
      <c r="D73" s="95"/>
      <c r="E73" s="107"/>
      <c r="F73" s="217"/>
      <c r="G73" s="218"/>
      <c r="H73" s="219"/>
    </row>
    <row r="74" spans="1:8" ht="15">
      <c r="A74" s="175" t="s">
        <v>227</v>
      </c>
      <c r="B74" s="181" t="s">
        <v>228</v>
      </c>
      <c r="C74" s="95">
        <v>927</v>
      </c>
      <c r="D74" s="95">
        <v>3079</v>
      </c>
      <c r="E74" s="177" t="s">
        <v>229</v>
      </c>
      <c r="F74" s="220" t="s">
        <v>230</v>
      </c>
      <c r="G74" s="96"/>
      <c r="H74" s="96"/>
    </row>
    <row r="75" spans="1:15" ht="15">
      <c r="A75" s="175" t="s">
        <v>73</v>
      </c>
      <c r="B75" s="189" t="s">
        <v>231</v>
      </c>
      <c r="C75" s="99">
        <f>SUM(C67:C74)</f>
        <v>4450</v>
      </c>
      <c r="D75" s="99">
        <f>SUM(D67:D74)</f>
        <v>7302</v>
      </c>
      <c r="E75" s="191" t="s">
        <v>158</v>
      </c>
      <c r="F75" s="185" t="s">
        <v>232</v>
      </c>
      <c r="G75" s="96"/>
      <c r="H75" s="96"/>
      <c r="I75" s="232"/>
      <c r="J75" s="232"/>
      <c r="K75" s="232"/>
      <c r="L75" s="232"/>
      <c r="M75" s="232"/>
      <c r="N75" s="232"/>
      <c r="O75" s="232"/>
    </row>
    <row r="76" spans="1:8" ht="15">
      <c r="A76" s="175"/>
      <c r="B76" s="181"/>
      <c r="C76" s="192"/>
      <c r="D76" s="99"/>
      <c r="E76" s="177" t="s">
        <v>233</v>
      </c>
      <c r="F76" s="185" t="s">
        <v>234</v>
      </c>
      <c r="G76" s="96"/>
      <c r="H76" s="96"/>
    </row>
    <row r="77" spans="1:13" ht="15">
      <c r="A77" s="175" t="s">
        <v>235</v>
      </c>
      <c r="B77" s="181"/>
      <c r="C77" s="192"/>
      <c r="D77" s="99"/>
      <c r="E77" s="177"/>
      <c r="F77" s="221"/>
      <c r="G77" s="222"/>
      <c r="H77" s="223"/>
      <c r="M77" s="101"/>
    </row>
    <row r="78" spans="1:14" ht="15">
      <c r="A78" s="175" t="s">
        <v>236</v>
      </c>
      <c r="B78" s="181" t="s">
        <v>237</v>
      </c>
      <c r="C78" s="99">
        <f>SUM(C79:C81)</f>
        <v>0</v>
      </c>
      <c r="D78" s="99">
        <f>SUM(D79:D81)</f>
        <v>0</v>
      </c>
      <c r="E78" s="177"/>
      <c r="F78" s="222"/>
      <c r="G78" s="222"/>
      <c r="H78" s="223"/>
      <c r="I78" s="232"/>
      <c r="J78" s="232"/>
      <c r="K78" s="232"/>
      <c r="L78" s="232"/>
      <c r="M78" s="232"/>
      <c r="N78" s="232"/>
    </row>
    <row r="79" spans="1:18" ht="15">
      <c r="A79" s="175" t="s">
        <v>238</v>
      </c>
      <c r="B79" s="181" t="s">
        <v>239</v>
      </c>
      <c r="C79" s="95"/>
      <c r="D79" s="95"/>
      <c r="E79" s="191" t="s">
        <v>240</v>
      </c>
      <c r="F79" s="201" t="s">
        <v>241</v>
      </c>
      <c r="G79" s="106">
        <f>G71+G74+G75+G76</f>
        <v>5143</v>
      </c>
      <c r="H79" s="106">
        <f>H71+H74+H75+H76</f>
        <v>4705</v>
      </c>
      <c r="I79" s="232"/>
      <c r="J79" s="232"/>
      <c r="K79" s="232"/>
      <c r="L79" s="232"/>
      <c r="M79" s="232"/>
      <c r="N79" s="232"/>
      <c r="O79" s="232"/>
      <c r="P79" s="232"/>
      <c r="Q79" s="232"/>
      <c r="R79" s="232"/>
    </row>
    <row r="80" spans="1:8" ht="15">
      <c r="A80" s="175" t="s">
        <v>242</v>
      </c>
      <c r="B80" s="181" t="s">
        <v>243</v>
      </c>
      <c r="C80" s="95"/>
      <c r="D80" s="95"/>
      <c r="E80" s="177"/>
      <c r="F80" s="224"/>
      <c r="G80" s="225"/>
      <c r="H80" s="226"/>
    </row>
    <row r="81" spans="1:8" ht="15">
      <c r="A81" s="175" t="s">
        <v>244</v>
      </c>
      <c r="B81" s="181" t="s">
        <v>245</v>
      </c>
      <c r="C81" s="95"/>
      <c r="D81" s="95"/>
      <c r="E81" s="107"/>
      <c r="F81" s="225"/>
      <c r="G81" s="225"/>
      <c r="H81" s="226"/>
    </row>
    <row r="82" spans="1:8" ht="15">
      <c r="A82" s="175" t="s">
        <v>246</v>
      </c>
      <c r="B82" s="181" t="s">
        <v>247</v>
      </c>
      <c r="C82" s="95"/>
      <c r="D82" s="95"/>
      <c r="E82" s="203"/>
      <c r="F82" s="225"/>
      <c r="G82" s="225"/>
      <c r="H82" s="226"/>
    </row>
    <row r="83" spans="1:8" ht="15">
      <c r="A83" s="175" t="s">
        <v>130</v>
      </c>
      <c r="B83" s="181" t="s">
        <v>248</v>
      </c>
      <c r="C83" s="95">
        <v>973</v>
      </c>
      <c r="D83" s="95">
        <v>643</v>
      </c>
      <c r="E83" s="107"/>
      <c r="F83" s="225"/>
      <c r="G83" s="225"/>
      <c r="H83" s="226"/>
    </row>
    <row r="84" spans="1:14" ht="15">
      <c r="A84" s="175" t="s">
        <v>249</v>
      </c>
      <c r="B84" s="189" t="s">
        <v>250</v>
      </c>
      <c r="C84" s="99">
        <f>C83+C82+C78</f>
        <v>973</v>
      </c>
      <c r="D84" s="99">
        <f>D83+D82+D78</f>
        <v>643</v>
      </c>
      <c r="E84" s="203"/>
      <c r="F84" s="225"/>
      <c r="G84" s="225"/>
      <c r="H84" s="226"/>
      <c r="I84" s="232"/>
      <c r="J84" s="232"/>
      <c r="K84" s="232"/>
      <c r="L84" s="232"/>
      <c r="M84" s="232"/>
      <c r="N84" s="232"/>
    </row>
    <row r="85" spans="1:13" ht="15">
      <c r="A85" s="175"/>
      <c r="B85" s="189"/>
      <c r="C85" s="192"/>
      <c r="D85" s="99"/>
      <c r="E85" s="107"/>
      <c r="F85" s="225"/>
      <c r="G85" s="225"/>
      <c r="H85" s="226"/>
      <c r="M85" s="101"/>
    </row>
    <row r="86" spans="1:8" ht="15">
      <c r="A86" s="175" t="s">
        <v>251</v>
      </c>
      <c r="B86" s="181"/>
      <c r="C86" s="192"/>
      <c r="D86" s="99"/>
      <c r="E86" s="203"/>
      <c r="F86" s="225"/>
      <c r="G86" s="225"/>
      <c r="H86" s="226"/>
    </row>
    <row r="87" spans="1:13" ht="15">
      <c r="A87" s="175" t="s">
        <v>252</v>
      </c>
      <c r="B87" s="181" t="s">
        <v>253</v>
      </c>
      <c r="C87" s="95">
        <v>145</v>
      </c>
      <c r="D87" s="95">
        <v>160</v>
      </c>
      <c r="E87" s="107"/>
      <c r="F87" s="225"/>
      <c r="G87" s="225"/>
      <c r="H87" s="226"/>
      <c r="M87" s="101"/>
    </row>
    <row r="88" spans="1:8" ht="15">
      <c r="A88" s="175" t="s">
        <v>254</v>
      </c>
      <c r="B88" s="181" t="s">
        <v>255</v>
      </c>
      <c r="C88" s="95">
        <v>20023</v>
      </c>
      <c r="D88" s="95">
        <v>17845</v>
      </c>
      <c r="E88" s="203"/>
      <c r="F88" s="225"/>
      <c r="G88" s="225"/>
      <c r="H88" s="226"/>
    </row>
    <row r="89" spans="1:13" ht="15">
      <c r="A89" s="175" t="s">
        <v>256</v>
      </c>
      <c r="B89" s="181" t="s">
        <v>257</v>
      </c>
      <c r="C89" s="95">
        <v>36</v>
      </c>
      <c r="D89" s="95">
        <v>1</v>
      </c>
      <c r="E89" s="203"/>
      <c r="F89" s="225"/>
      <c r="G89" s="225"/>
      <c r="H89" s="226"/>
      <c r="M89" s="101"/>
    </row>
    <row r="90" spans="1:8" ht="15">
      <c r="A90" s="175" t="s">
        <v>258</v>
      </c>
      <c r="B90" s="181" t="s">
        <v>259</v>
      </c>
      <c r="C90" s="95"/>
      <c r="D90" s="95"/>
      <c r="E90" s="203"/>
      <c r="F90" s="225"/>
      <c r="G90" s="225"/>
      <c r="H90" s="226"/>
    </row>
    <row r="91" spans="1:14" ht="15">
      <c r="A91" s="175" t="s">
        <v>260</v>
      </c>
      <c r="B91" s="189" t="s">
        <v>261</v>
      </c>
      <c r="C91" s="99">
        <f>SUM(C87:C90)</f>
        <v>20204</v>
      </c>
      <c r="D91" s="99">
        <f>SUM(D87:D90)</f>
        <v>18006</v>
      </c>
      <c r="E91" s="203"/>
      <c r="F91" s="225"/>
      <c r="G91" s="225"/>
      <c r="H91" s="226"/>
      <c r="I91" s="232"/>
      <c r="J91" s="232"/>
      <c r="K91" s="232"/>
      <c r="L91" s="232"/>
      <c r="M91" s="233"/>
      <c r="N91" s="232"/>
    </row>
    <row r="92" spans="1:8" ht="15">
      <c r="A92" s="175" t="s">
        <v>262</v>
      </c>
      <c r="B92" s="189" t="s">
        <v>263</v>
      </c>
      <c r="C92" s="95"/>
      <c r="D92" s="95"/>
      <c r="E92" s="203"/>
      <c r="F92" s="225"/>
      <c r="G92" s="225"/>
      <c r="H92" s="226"/>
    </row>
    <row r="93" spans="1:14" ht="15">
      <c r="A93" s="175" t="s">
        <v>264</v>
      </c>
      <c r="B93" s="227" t="s">
        <v>265</v>
      </c>
      <c r="C93" s="99">
        <f>C64+C75+C84+C91+C92</f>
        <v>27956</v>
      </c>
      <c r="D93" s="99">
        <f>D64+D75+D84+D91+D92</f>
        <v>28573</v>
      </c>
      <c r="E93" s="107"/>
      <c r="F93" s="225"/>
      <c r="G93" s="225"/>
      <c r="H93" s="226"/>
      <c r="I93" s="232"/>
      <c r="J93" s="232"/>
      <c r="K93" s="232"/>
      <c r="L93" s="232"/>
      <c r="M93" s="233"/>
      <c r="N93" s="232"/>
    </row>
    <row r="94" spans="1:18" ht="15.75" thickBot="1">
      <c r="A94" s="228" t="s">
        <v>266</v>
      </c>
      <c r="B94" s="229" t="s">
        <v>267</v>
      </c>
      <c r="C94" s="108">
        <f>C93+C55</f>
        <v>173440</v>
      </c>
      <c r="D94" s="108">
        <f>D93+D55</f>
        <v>133395</v>
      </c>
      <c r="E94" s="230" t="s">
        <v>268</v>
      </c>
      <c r="F94" s="231" t="s">
        <v>269</v>
      </c>
      <c r="G94" s="109">
        <f>G36+G39+G55+G79</f>
        <v>173440</v>
      </c>
      <c r="H94" s="109">
        <f>H36+H39+H55+H79</f>
        <v>133395</v>
      </c>
      <c r="I94" s="232"/>
      <c r="J94" s="232"/>
      <c r="K94" s="232"/>
      <c r="L94" s="232"/>
      <c r="M94" s="232"/>
      <c r="N94" s="232"/>
      <c r="O94" s="232"/>
      <c r="P94" s="232"/>
      <c r="Q94" s="232"/>
      <c r="R94" s="232"/>
    </row>
    <row r="95" spans="1:13" ht="15">
      <c r="A95" s="110"/>
      <c r="B95" s="111"/>
      <c r="C95" s="110"/>
      <c r="D95" s="110"/>
      <c r="E95" s="112"/>
      <c r="F95" s="90"/>
      <c r="G95" s="91"/>
      <c r="H95" s="92"/>
      <c r="M95" s="101"/>
    </row>
    <row r="96" spans="1:8" ht="15">
      <c r="A96" s="49" t="s">
        <v>536</v>
      </c>
      <c r="C96" s="49" t="s">
        <v>270</v>
      </c>
      <c r="D96" s="3"/>
      <c r="E96" s="49" t="s">
        <v>271</v>
      </c>
      <c r="F96" s="114"/>
      <c r="G96" s="115"/>
      <c r="H96" s="116"/>
    </row>
    <row r="97" spans="1:5" ht="12.75">
      <c r="A97" s="117"/>
      <c r="B97" s="117"/>
      <c r="C97" s="117"/>
      <c r="D97" s="117"/>
      <c r="E97" s="118"/>
    </row>
    <row r="99" ht="12.75">
      <c r="E99" s="121"/>
    </row>
    <row r="101" ht="12.75">
      <c r="M101" s="101"/>
    </row>
    <row r="103" ht="12.75">
      <c r="M103" s="101"/>
    </row>
    <row r="105" spans="5:13" ht="12.75">
      <c r="E105" s="121"/>
      <c r="M105" s="101"/>
    </row>
    <row r="107" spans="5:13" ht="12.75">
      <c r="E107" s="121"/>
      <c r="M107" s="101"/>
    </row>
    <row r="115" ht="12.75">
      <c r="E115" s="121"/>
    </row>
    <row r="117" spans="5:13" ht="12.75">
      <c r="E117" s="121"/>
      <c r="M117" s="101"/>
    </row>
    <row r="119" spans="5:13" ht="12.75">
      <c r="E119" s="121"/>
      <c r="M119" s="101"/>
    </row>
    <row r="121" ht="12.75">
      <c r="E121" s="121"/>
    </row>
    <row r="123" spans="5:13" ht="12.75">
      <c r="E123" s="121"/>
      <c r="M123" s="101"/>
    </row>
    <row r="125" spans="5:13" ht="12.75">
      <c r="E125" s="121"/>
      <c r="M125" s="101"/>
    </row>
    <row r="127" ht="12.75">
      <c r="M127" s="101"/>
    </row>
    <row r="129" ht="12.75">
      <c r="M129" s="101"/>
    </row>
    <row r="131" ht="12.75">
      <c r="M131" s="101"/>
    </row>
    <row r="133" spans="5:13" ht="12.75">
      <c r="E133" s="121"/>
      <c r="M133" s="101"/>
    </row>
    <row r="135" spans="5:13" ht="12.75">
      <c r="E135" s="121"/>
      <c r="M135" s="101"/>
    </row>
    <row r="137" spans="5:13" ht="12.75">
      <c r="E137" s="121"/>
      <c r="M137" s="101"/>
    </row>
    <row r="139" spans="5:13" ht="12.75">
      <c r="E139" s="121"/>
      <c r="M139" s="101"/>
    </row>
    <row r="141" ht="12.75">
      <c r="E141" s="121"/>
    </row>
    <row r="143" ht="12.75">
      <c r="E143" s="121"/>
    </row>
    <row r="145" ht="12.75">
      <c r="E145" s="121"/>
    </row>
    <row r="147" spans="5:13" ht="12.75">
      <c r="E147" s="121"/>
      <c r="M147" s="101"/>
    </row>
    <row r="149" ht="12.75">
      <c r="M149" s="101"/>
    </row>
    <row r="151" ht="12.75">
      <c r="M151" s="101"/>
    </row>
    <row r="157" ht="12.75">
      <c r="E157" s="121"/>
    </row>
    <row r="159" ht="12.75">
      <c r="E159" s="121"/>
    </row>
    <row r="161" ht="12.75">
      <c r="E161" s="121"/>
    </row>
    <row r="163" ht="12.75">
      <c r="E163" s="121"/>
    </row>
    <row r="165" ht="12.75">
      <c r="E165" s="121"/>
    </row>
    <row r="173" ht="12.75">
      <c r="E173" s="121"/>
    </row>
    <row r="175" ht="12.75">
      <c r="E175" s="121"/>
    </row>
    <row r="177" ht="12.75">
      <c r="E177" s="121"/>
    </row>
    <row r="179" ht="12.75">
      <c r="E179" s="121"/>
    </row>
    <row r="183" ht="12.75">
      <c r="E183" s="121"/>
    </row>
  </sheetData>
  <sheetProtection password="CF7A" sheet="1" objects="1" scenarios="1"/>
  <dataValidations count="176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6">
      <formula1>0</formula1>
      <formula2>9999999999999990</formula2>
    </dataValidation>
  </dataValidations>
  <printOptions horizontalCentered="1"/>
  <pageMargins left="0.03937007874015748" right="0.03937007874015748" top="0.17" bottom="0.5118110236220472" header="0.17" footer="0.5118110236220472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  <rowBreaks count="1" manualBreakCount="1">
    <brk id="100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234" t="s">
        <v>272</v>
      </c>
      <c r="B1" s="234"/>
      <c r="C1" s="32"/>
      <c r="D1" s="235"/>
      <c r="E1" s="236"/>
      <c r="F1" s="237"/>
      <c r="G1" s="238"/>
      <c r="H1" s="238"/>
    </row>
    <row r="2" spans="1:8" ht="24">
      <c r="A2" s="8" t="s">
        <v>527</v>
      </c>
      <c r="B2" s="8"/>
      <c r="C2" s="239"/>
      <c r="D2" s="32"/>
      <c r="E2" s="240"/>
      <c r="F2" s="237"/>
      <c r="G2" s="241" t="s">
        <v>525</v>
      </c>
      <c r="H2" s="241"/>
    </row>
    <row r="3" spans="1:8" ht="30">
      <c r="A3" s="8" t="s">
        <v>535</v>
      </c>
      <c r="B3" s="8"/>
      <c r="C3" s="242"/>
      <c r="D3" s="33"/>
      <c r="E3" s="34"/>
      <c r="F3" s="237"/>
      <c r="G3" s="243" t="s">
        <v>526</v>
      </c>
      <c r="H3" s="243"/>
    </row>
    <row r="4" spans="1:8" ht="17.25" customHeight="1">
      <c r="A4" s="8" t="s">
        <v>533</v>
      </c>
      <c r="B4" s="35"/>
      <c r="C4" s="244"/>
      <c r="D4" s="244"/>
      <c r="E4" s="34"/>
      <c r="F4" s="237"/>
      <c r="G4" s="238"/>
      <c r="H4" s="245" t="s">
        <v>273</v>
      </c>
    </row>
    <row r="5" spans="1:8" ht="24">
      <c r="A5" s="246" t="s">
        <v>274</v>
      </c>
      <c r="B5" s="247" t="s">
        <v>5</v>
      </c>
      <c r="C5" s="246" t="s">
        <v>6</v>
      </c>
      <c r="D5" s="248" t="s">
        <v>10</v>
      </c>
      <c r="E5" s="246" t="s">
        <v>275</v>
      </c>
      <c r="F5" s="247" t="s">
        <v>5</v>
      </c>
      <c r="G5" s="246" t="s">
        <v>6</v>
      </c>
      <c r="H5" s="246" t="s">
        <v>10</v>
      </c>
    </row>
    <row r="6" spans="1:8" ht="12">
      <c r="A6" s="249" t="s">
        <v>11</v>
      </c>
      <c r="B6" s="249" t="s">
        <v>12</v>
      </c>
      <c r="C6" s="249">
        <v>1</v>
      </c>
      <c r="D6" s="249">
        <v>2</v>
      </c>
      <c r="E6" s="249" t="s">
        <v>11</v>
      </c>
      <c r="F6" s="246" t="s">
        <v>12</v>
      </c>
      <c r="G6" s="246">
        <v>1</v>
      </c>
      <c r="H6" s="246">
        <v>2</v>
      </c>
    </row>
    <row r="7" spans="1:8" ht="12">
      <c r="A7" s="74" t="s">
        <v>276</v>
      </c>
      <c r="B7" s="74"/>
      <c r="C7" s="57"/>
      <c r="D7" s="57"/>
      <c r="E7" s="74" t="s">
        <v>277</v>
      </c>
      <c r="F7" s="250"/>
      <c r="G7" s="60"/>
      <c r="H7" s="60"/>
    </row>
    <row r="8" spans="1:8" ht="12">
      <c r="A8" s="251" t="s">
        <v>278</v>
      </c>
      <c r="B8" s="251"/>
      <c r="C8" s="252"/>
      <c r="D8" s="54"/>
      <c r="E8" s="251" t="s">
        <v>279</v>
      </c>
      <c r="F8" s="250"/>
      <c r="G8" s="60"/>
      <c r="H8" s="60"/>
    </row>
    <row r="9" spans="1:8" ht="12">
      <c r="A9" s="253" t="s">
        <v>280</v>
      </c>
      <c r="B9" s="254" t="s">
        <v>281</v>
      </c>
      <c r="C9" s="50">
        <v>5393</v>
      </c>
      <c r="D9" s="50">
        <v>6305</v>
      </c>
      <c r="E9" s="253" t="s">
        <v>282</v>
      </c>
      <c r="F9" s="255" t="s">
        <v>283</v>
      </c>
      <c r="G9" s="59">
        <v>4243</v>
      </c>
      <c r="H9" s="59">
        <v>4812</v>
      </c>
    </row>
    <row r="10" spans="1:8" ht="12">
      <c r="A10" s="253" t="s">
        <v>284</v>
      </c>
      <c r="B10" s="254" t="s">
        <v>285</v>
      </c>
      <c r="C10" s="50">
        <v>2846</v>
      </c>
      <c r="D10" s="50">
        <v>2584</v>
      </c>
      <c r="E10" s="253" t="s">
        <v>286</v>
      </c>
      <c r="F10" s="255" t="s">
        <v>287</v>
      </c>
      <c r="G10" s="59">
        <v>795</v>
      </c>
      <c r="H10" s="59">
        <v>1479</v>
      </c>
    </row>
    <row r="11" spans="1:8" ht="12">
      <c r="A11" s="253" t="s">
        <v>288</v>
      </c>
      <c r="B11" s="254" t="s">
        <v>289</v>
      </c>
      <c r="C11" s="50">
        <v>1657</v>
      </c>
      <c r="D11" s="50">
        <v>1766</v>
      </c>
      <c r="E11" s="256" t="s">
        <v>290</v>
      </c>
      <c r="F11" s="255" t="s">
        <v>291</v>
      </c>
      <c r="G11" s="59">
        <v>7155</v>
      </c>
      <c r="H11" s="59">
        <v>8599</v>
      </c>
    </row>
    <row r="12" spans="1:8" ht="12">
      <c r="A12" s="253" t="s">
        <v>292</v>
      </c>
      <c r="B12" s="254" t="s">
        <v>293</v>
      </c>
      <c r="C12" s="50">
        <v>2180</v>
      </c>
      <c r="D12" s="50">
        <v>2174</v>
      </c>
      <c r="E12" s="256" t="s">
        <v>75</v>
      </c>
      <c r="F12" s="255" t="s">
        <v>294</v>
      </c>
      <c r="G12" s="59">
        <v>2208</v>
      </c>
      <c r="H12" s="59">
        <v>1920</v>
      </c>
    </row>
    <row r="13" spans="1:18" ht="12">
      <c r="A13" s="253" t="s">
        <v>295</v>
      </c>
      <c r="B13" s="254" t="s">
        <v>296</v>
      </c>
      <c r="C13" s="50">
        <v>540</v>
      </c>
      <c r="D13" s="50">
        <v>539</v>
      </c>
      <c r="E13" s="257" t="s">
        <v>48</v>
      </c>
      <c r="F13" s="258" t="s">
        <v>297</v>
      </c>
      <c r="G13" s="60">
        <f>SUM(G9:G12)</f>
        <v>14401</v>
      </c>
      <c r="H13" s="60">
        <f>SUM(H9:H12)</f>
        <v>16810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8" ht="12">
      <c r="A14" s="253" t="s">
        <v>298</v>
      </c>
      <c r="B14" s="254" t="s">
        <v>299</v>
      </c>
      <c r="C14" s="50">
        <v>298</v>
      </c>
      <c r="D14" s="50">
        <v>1188</v>
      </c>
      <c r="E14" s="256"/>
      <c r="F14" s="259"/>
      <c r="G14" s="280"/>
      <c r="H14" s="280"/>
    </row>
    <row r="15" spans="1:8" ht="24">
      <c r="A15" s="253" t="s">
        <v>300</v>
      </c>
      <c r="B15" s="254" t="s">
        <v>301</v>
      </c>
      <c r="C15" s="51">
        <v>275</v>
      </c>
      <c r="D15" s="51">
        <v>480</v>
      </c>
      <c r="E15" s="251" t="s">
        <v>302</v>
      </c>
      <c r="F15" s="260" t="s">
        <v>303</v>
      </c>
      <c r="G15" s="59">
        <v>25</v>
      </c>
      <c r="H15" s="59">
        <v>47</v>
      </c>
    </row>
    <row r="16" spans="1:8" ht="12">
      <c r="A16" s="253" t="s">
        <v>304</v>
      </c>
      <c r="B16" s="254" t="s">
        <v>305</v>
      </c>
      <c r="C16" s="51">
        <v>925</v>
      </c>
      <c r="D16" s="51">
        <v>1090</v>
      </c>
      <c r="E16" s="253" t="s">
        <v>306</v>
      </c>
      <c r="F16" s="259" t="s">
        <v>307</v>
      </c>
      <c r="G16" s="61">
        <v>25</v>
      </c>
      <c r="H16" s="61">
        <v>47</v>
      </c>
    </row>
    <row r="17" spans="1:8" ht="12">
      <c r="A17" s="261" t="s">
        <v>308</v>
      </c>
      <c r="B17" s="254" t="s">
        <v>309</v>
      </c>
      <c r="C17" s="52"/>
      <c r="D17" s="52"/>
      <c r="E17" s="251"/>
      <c r="F17" s="250"/>
      <c r="G17" s="280"/>
      <c r="H17" s="280"/>
    </row>
    <row r="18" spans="1:8" ht="12">
      <c r="A18" s="261" t="s">
        <v>310</v>
      </c>
      <c r="B18" s="254" t="s">
        <v>311</v>
      </c>
      <c r="C18" s="52"/>
      <c r="D18" s="52"/>
      <c r="E18" s="251" t="s">
        <v>312</v>
      </c>
      <c r="F18" s="250"/>
      <c r="G18" s="280"/>
      <c r="H18" s="280"/>
    </row>
    <row r="19" spans="1:15" ht="12">
      <c r="A19" s="257" t="s">
        <v>48</v>
      </c>
      <c r="B19" s="262" t="s">
        <v>313</v>
      </c>
      <c r="C19" s="53">
        <f>SUM(C9:C15)+C16</f>
        <v>14114</v>
      </c>
      <c r="D19" s="53">
        <f>SUM(D9:D15)+D16</f>
        <v>16126</v>
      </c>
      <c r="E19" s="263" t="s">
        <v>314</v>
      </c>
      <c r="F19" s="259" t="s">
        <v>315</v>
      </c>
      <c r="G19" s="59">
        <v>1145</v>
      </c>
      <c r="H19" s="59">
        <v>735</v>
      </c>
      <c r="I19" s="76"/>
      <c r="J19" s="76"/>
      <c r="K19" s="76"/>
      <c r="L19" s="76"/>
      <c r="M19" s="76"/>
      <c r="N19" s="76"/>
      <c r="O19" s="76"/>
    </row>
    <row r="20" spans="1:8" ht="12">
      <c r="A20" s="251"/>
      <c r="B20" s="254"/>
      <c r="C20" s="279"/>
      <c r="D20" s="279"/>
      <c r="E20" s="264" t="s">
        <v>316</v>
      </c>
      <c r="F20" s="259" t="s">
        <v>317</v>
      </c>
      <c r="G20" s="59">
        <v>511</v>
      </c>
      <c r="H20" s="59">
        <v>586</v>
      </c>
    </row>
    <row r="21" spans="1:8" ht="24">
      <c r="A21" s="251" t="s">
        <v>318</v>
      </c>
      <c r="B21" s="265"/>
      <c r="C21" s="279"/>
      <c r="D21" s="279"/>
      <c r="E21" s="253" t="s">
        <v>319</v>
      </c>
      <c r="F21" s="259" t="s">
        <v>320</v>
      </c>
      <c r="G21" s="59">
        <v>9461</v>
      </c>
      <c r="H21" s="59">
        <v>3269</v>
      </c>
    </row>
    <row r="22" spans="1:8" ht="24">
      <c r="A22" s="250" t="s">
        <v>321</v>
      </c>
      <c r="B22" s="265" t="s">
        <v>322</v>
      </c>
      <c r="C22" s="50">
        <v>327</v>
      </c>
      <c r="D22" s="50">
        <v>226</v>
      </c>
      <c r="E22" s="263" t="s">
        <v>323</v>
      </c>
      <c r="F22" s="259" t="s">
        <v>324</v>
      </c>
      <c r="G22" s="59">
        <v>15</v>
      </c>
      <c r="H22" s="59"/>
    </row>
    <row r="23" spans="1:8" ht="24">
      <c r="A23" s="253" t="s">
        <v>325</v>
      </c>
      <c r="B23" s="265" t="s">
        <v>326</v>
      </c>
      <c r="C23" s="50">
        <v>576</v>
      </c>
      <c r="D23" s="50">
        <v>60</v>
      </c>
      <c r="E23" s="253" t="s">
        <v>327</v>
      </c>
      <c r="F23" s="259" t="s">
        <v>328</v>
      </c>
      <c r="G23" s="59">
        <v>359</v>
      </c>
      <c r="H23" s="59">
        <v>302</v>
      </c>
    </row>
    <row r="24" spans="1:18" ht="12">
      <c r="A24" s="253" t="s">
        <v>329</v>
      </c>
      <c r="B24" s="265" t="s">
        <v>330</v>
      </c>
      <c r="C24" s="50">
        <v>141</v>
      </c>
      <c r="D24" s="50">
        <v>15</v>
      </c>
      <c r="E24" s="257" t="s">
        <v>100</v>
      </c>
      <c r="F24" s="260" t="s">
        <v>331</v>
      </c>
      <c r="G24" s="60">
        <f>SUM(G19:G23)</f>
        <v>11491</v>
      </c>
      <c r="H24" s="60">
        <f>SUM(H19:H23)</f>
        <v>4892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8" ht="12">
      <c r="A25" s="253" t="s">
        <v>75</v>
      </c>
      <c r="B25" s="265" t="s">
        <v>332</v>
      </c>
      <c r="C25" s="50">
        <v>30</v>
      </c>
      <c r="D25" s="50">
        <v>46</v>
      </c>
      <c r="E25" s="264"/>
      <c r="F25" s="250"/>
      <c r="G25" s="280"/>
      <c r="H25" s="280"/>
    </row>
    <row r="26" spans="1:14" ht="12">
      <c r="A26" s="257" t="s">
        <v>73</v>
      </c>
      <c r="B26" s="266" t="s">
        <v>333</v>
      </c>
      <c r="C26" s="53">
        <f>SUM(C22:C25)</f>
        <v>1074</v>
      </c>
      <c r="D26" s="53">
        <f>SUM(D22:D25)</f>
        <v>347</v>
      </c>
      <c r="E26" s="253"/>
      <c r="F26" s="250"/>
      <c r="G26" s="280"/>
      <c r="H26" s="280"/>
      <c r="I26" s="76"/>
      <c r="J26" s="76"/>
      <c r="K26" s="76"/>
      <c r="L26" s="76"/>
      <c r="M26" s="76"/>
      <c r="N26" s="76"/>
    </row>
    <row r="27" spans="1:8" ht="12">
      <c r="A27" s="257"/>
      <c r="B27" s="266"/>
      <c r="C27" s="279"/>
      <c r="D27" s="279"/>
      <c r="E27" s="253"/>
      <c r="F27" s="250"/>
      <c r="G27" s="280"/>
      <c r="H27" s="280"/>
    </row>
    <row r="28" spans="1:18" ht="12">
      <c r="A28" s="74" t="s">
        <v>334</v>
      </c>
      <c r="B28" s="247" t="s">
        <v>335</v>
      </c>
      <c r="C28" s="54">
        <f>C26+C19</f>
        <v>15188</v>
      </c>
      <c r="D28" s="54">
        <f>D26+D19</f>
        <v>16473</v>
      </c>
      <c r="E28" s="74" t="s">
        <v>336</v>
      </c>
      <c r="F28" s="260" t="s">
        <v>337</v>
      </c>
      <c r="G28" s="60">
        <f>G13+G15+G24</f>
        <v>25917</v>
      </c>
      <c r="H28" s="60">
        <f>H13+H15+H24</f>
        <v>21749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8" ht="12">
      <c r="A29" s="74"/>
      <c r="B29" s="247"/>
      <c r="C29" s="279"/>
      <c r="D29" s="279"/>
      <c r="E29" s="74"/>
      <c r="F29" s="259"/>
      <c r="G29" s="280"/>
      <c r="H29" s="280"/>
    </row>
    <row r="30" spans="1:18" ht="12">
      <c r="A30" s="74" t="s">
        <v>338</v>
      </c>
      <c r="B30" s="247" t="s">
        <v>339</v>
      </c>
      <c r="C30" s="54">
        <f>IF((G28-C28)&gt;0,G28-C28,IF((G28-C28)=0,0,0))</f>
        <v>10729</v>
      </c>
      <c r="D30" s="54">
        <f>IF((H28-D28)&gt;0,H28-D28,IF((H28-D28)=0,0,0))</f>
        <v>5276</v>
      </c>
      <c r="E30" s="74" t="s">
        <v>340</v>
      </c>
      <c r="F30" s="260" t="s">
        <v>341</v>
      </c>
      <c r="G30" s="62">
        <f>IF((C28-G28)&gt;0,C28-G28,IF((C28-G28)=0,0,0))</f>
        <v>0</v>
      </c>
      <c r="H30" s="62">
        <f>IF((D28-H28)&gt;0,D28-H28,IF((D28-H28)=0,0,0))</f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8" ht="36">
      <c r="A31" s="267" t="s">
        <v>342</v>
      </c>
      <c r="B31" s="266" t="s">
        <v>343</v>
      </c>
      <c r="C31" s="50"/>
      <c r="D31" s="50"/>
      <c r="E31" s="251" t="s">
        <v>344</v>
      </c>
      <c r="F31" s="259" t="s">
        <v>345</v>
      </c>
      <c r="G31" s="59"/>
      <c r="H31" s="59"/>
    </row>
    <row r="32" spans="1:8" ht="12">
      <c r="A32" s="251" t="s">
        <v>346</v>
      </c>
      <c r="B32" s="268" t="s">
        <v>347</v>
      </c>
      <c r="C32" s="50">
        <v>0</v>
      </c>
      <c r="D32" s="50">
        <v>0</v>
      </c>
      <c r="E32" s="251" t="s">
        <v>348</v>
      </c>
      <c r="F32" s="259" t="s">
        <v>349</v>
      </c>
      <c r="G32" s="59">
        <v>0</v>
      </c>
      <c r="H32" s="59">
        <v>0</v>
      </c>
    </row>
    <row r="33" spans="1:18" ht="12">
      <c r="A33" s="269" t="s">
        <v>350</v>
      </c>
      <c r="B33" s="266" t="s">
        <v>351</v>
      </c>
      <c r="C33" s="53">
        <f>C28+C31+C32</f>
        <v>15188</v>
      </c>
      <c r="D33" s="53">
        <f>D28+D31+D32</f>
        <v>16473</v>
      </c>
      <c r="E33" s="74" t="s">
        <v>352</v>
      </c>
      <c r="F33" s="260" t="s">
        <v>353</v>
      </c>
      <c r="G33" s="62">
        <f>G32+G31+G28</f>
        <v>25917</v>
      </c>
      <c r="H33" s="62">
        <f>H32+H31+H28</f>
        <v>21749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">
      <c r="A34" s="269" t="s">
        <v>354</v>
      </c>
      <c r="B34" s="247" t="s">
        <v>355</v>
      </c>
      <c r="C34" s="54">
        <f>IF((G33-C33)&gt;0,G33-C33,0)</f>
        <v>10729</v>
      </c>
      <c r="D34" s="54">
        <f>IF((H33-D33)&gt;0,H33-D33,0)</f>
        <v>5276</v>
      </c>
      <c r="E34" s="269" t="s">
        <v>356</v>
      </c>
      <c r="F34" s="260" t="s">
        <v>357</v>
      </c>
      <c r="G34" s="60">
        <f>IF((C33-G33)&gt;0,C33-G33,0)</f>
        <v>0</v>
      </c>
      <c r="H34" s="60">
        <f>IF((D33-H33)&gt;0,D33-H33,0)</f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4" ht="12">
      <c r="A35" s="251" t="s">
        <v>358</v>
      </c>
      <c r="B35" s="266" t="s">
        <v>359</v>
      </c>
      <c r="C35" s="53">
        <f>C36+C37+C38</f>
        <v>306</v>
      </c>
      <c r="D35" s="53">
        <f>D36+D37+D38</f>
        <v>-71</v>
      </c>
      <c r="E35" s="270"/>
      <c r="F35" s="250"/>
      <c r="G35" s="280"/>
      <c r="H35" s="280"/>
      <c r="I35" s="76"/>
      <c r="J35" s="76"/>
      <c r="K35" s="76"/>
      <c r="L35" s="76"/>
      <c r="M35" s="76"/>
      <c r="N35" s="76"/>
    </row>
    <row r="36" spans="1:8" ht="12">
      <c r="A36" s="271" t="s">
        <v>360</v>
      </c>
      <c r="B36" s="265" t="s">
        <v>361</v>
      </c>
      <c r="C36" s="50">
        <v>306</v>
      </c>
      <c r="D36" s="50">
        <v>302</v>
      </c>
      <c r="E36" s="270"/>
      <c r="F36" s="250"/>
      <c r="G36" s="280"/>
      <c r="H36" s="280"/>
    </row>
    <row r="37" spans="1:8" ht="24">
      <c r="A37" s="271" t="s">
        <v>362</v>
      </c>
      <c r="B37" s="272" t="s">
        <v>363</v>
      </c>
      <c r="C37" s="329"/>
      <c r="D37" s="329">
        <v>-373</v>
      </c>
      <c r="E37" s="270"/>
      <c r="F37" s="273"/>
      <c r="G37" s="280"/>
      <c r="H37" s="280"/>
    </row>
    <row r="38" spans="1:8" ht="12">
      <c r="A38" s="274" t="s">
        <v>364</v>
      </c>
      <c r="B38" s="272" t="s">
        <v>365</v>
      </c>
      <c r="C38" s="73">
        <v>0</v>
      </c>
      <c r="D38" s="73"/>
      <c r="E38" s="270"/>
      <c r="F38" s="273"/>
      <c r="G38" s="280"/>
      <c r="H38" s="280"/>
    </row>
    <row r="39" spans="1:18" ht="12">
      <c r="A39" s="275" t="s">
        <v>366</v>
      </c>
      <c r="B39" s="78" t="s">
        <v>367</v>
      </c>
      <c r="C39" s="56">
        <f>IF((C34-C35)&gt;0,C34-C35,0)</f>
        <v>10423</v>
      </c>
      <c r="D39" s="56">
        <f>IF((D34-D35)&gt;0,D34-D35,0)</f>
        <v>5347</v>
      </c>
      <c r="E39" s="276" t="s">
        <v>368</v>
      </c>
      <c r="F39" s="75" t="s">
        <v>369</v>
      </c>
      <c r="G39" s="63">
        <f>IF(C39&gt;0,0,G34+C35)</f>
        <v>0</v>
      </c>
      <c r="H39" s="63">
        <f>IF(D39&gt;0,0,H34+D35)</f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8" ht="12">
      <c r="A40" s="74" t="s">
        <v>370</v>
      </c>
      <c r="B40" s="249" t="s">
        <v>371</v>
      </c>
      <c r="C40" s="55"/>
      <c r="D40" s="55">
        <v>259</v>
      </c>
      <c r="E40" s="74" t="s">
        <v>370</v>
      </c>
      <c r="F40" s="75" t="s">
        <v>372</v>
      </c>
      <c r="G40" s="59">
        <v>44</v>
      </c>
      <c r="H40" s="59"/>
    </row>
    <row r="41" spans="1:18" ht="12">
      <c r="A41" s="74" t="s">
        <v>373</v>
      </c>
      <c r="B41" s="246" t="s">
        <v>374</v>
      </c>
      <c r="C41" s="57">
        <f>C39-C40</f>
        <v>10423</v>
      </c>
      <c r="D41" s="57">
        <f>D39-D40</f>
        <v>5088</v>
      </c>
      <c r="E41" s="74" t="s">
        <v>375</v>
      </c>
      <c r="F41" s="75" t="s">
        <v>376</v>
      </c>
      <c r="G41" s="62">
        <f>G39-G40</f>
        <v>-44</v>
      </c>
      <c r="H41" s="62">
        <f>H39-H40</f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1:18" ht="12">
      <c r="A42" s="77" t="s">
        <v>377</v>
      </c>
      <c r="B42" s="246" t="s">
        <v>378</v>
      </c>
      <c r="C42" s="58">
        <f>C33+C35+C39</f>
        <v>25917</v>
      </c>
      <c r="D42" s="58">
        <f>D33+D35+D39</f>
        <v>21749</v>
      </c>
      <c r="E42" s="77" t="s">
        <v>379</v>
      </c>
      <c r="F42" s="78" t="s">
        <v>380</v>
      </c>
      <c r="G42" s="62">
        <f>G39+G33</f>
        <v>25917</v>
      </c>
      <c r="H42" s="62">
        <f>H39+H33</f>
        <v>21749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8" ht="12">
      <c r="A43" s="277"/>
      <c r="B43" s="319"/>
      <c r="C43" s="320"/>
      <c r="D43" s="320"/>
      <c r="E43" s="321"/>
      <c r="F43" s="322"/>
      <c r="G43" s="323"/>
      <c r="H43" s="323"/>
    </row>
    <row r="44" spans="1:15" ht="12">
      <c r="A44" s="278" t="s">
        <v>381</v>
      </c>
      <c r="B44" s="324"/>
      <c r="C44" s="325" t="s">
        <v>382</v>
      </c>
      <c r="D44" s="325"/>
      <c r="E44" s="326" t="s">
        <v>383</v>
      </c>
      <c r="F44" s="322"/>
      <c r="G44" s="327"/>
      <c r="H44" s="327"/>
      <c r="I44" s="76"/>
      <c r="J44" s="76"/>
      <c r="K44" s="76"/>
      <c r="L44" s="76"/>
      <c r="M44" s="76"/>
      <c r="N44" s="76"/>
      <c r="O44" s="76"/>
    </row>
    <row r="45" spans="1:8" ht="12">
      <c r="A45" s="38"/>
      <c r="B45" s="328"/>
      <c r="C45" s="323"/>
      <c r="D45" s="323"/>
      <c r="E45" s="322"/>
      <c r="F45" s="322"/>
      <c r="G45" s="327"/>
      <c r="H45" s="327"/>
    </row>
    <row r="46" spans="1:8" ht="12">
      <c r="A46" s="38"/>
      <c r="B46" s="328"/>
      <c r="C46" s="323"/>
      <c r="D46" s="323"/>
      <c r="E46" s="322"/>
      <c r="F46" s="322"/>
      <c r="G46" s="327"/>
      <c r="H46" s="327"/>
    </row>
    <row r="47" spans="1:8" ht="12">
      <c r="A47" s="36"/>
      <c r="B47" s="322"/>
      <c r="C47" s="323"/>
      <c r="D47" s="323"/>
      <c r="E47" s="322"/>
      <c r="F47" s="322"/>
      <c r="G47" s="327"/>
      <c r="H47" s="327"/>
    </row>
    <row r="48" spans="1:8" ht="12">
      <c r="A48" s="36"/>
      <c r="B48" s="322"/>
      <c r="C48" s="323"/>
      <c r="D48" s="323"/>
      <c r="E48" s="322"/>
      <c r="F48" s="322"/>
      <c r="G48" s="327"/>
      <c r="H48" s="327"/>
    </row>
    <row r="49" spans="1:8" ht="12">
      <c r="A49" s="36"/>
      <c r="B49" s="322"/>
      <c r="C49" s="323"/>
      <c r="D49" s="323"/>
      <c r="E49" s="322"/>
      <c r="F49" s="322"/>
      <c r="G49" s="327"/>
      <c r="H49" s="327"/>
    </row>
    <row r="50" spans="1:8" ht="12">
      <c r="A50" s="36"/>
      <c r="B50" s="36"/>
      <c r="C50" s="79"/>
      <c r="D50" s="79"/>
      <c r="E50" s="36"/>
      <c r="F50" s="36"/>
      <c r="G50" s="80"/>
      <c r="H50" s="80"/>
    </row>
    <row r="51" spans="1:8" ht="12">
      <c r="A51" s="36"/>
      <c r="B51" s="36"/>
      <c r="C51" s="79"/>
      <c r="D51" s="79"/>
      <c r="E51" s="36"/>
      <c r="F51" s="36"/>
      <c r="G51" s="80"/>
      <c r="H51" s="80"/>
    </row>
    <row r="52" spans="1:8" ht="12">
      <c r="A52" s="36"/>
      <c r="B52" s="36"/>
      <c r="C52" s="79"/>
      <c r="D52" s="79"/>
      <c r="E52" s="36"/>
      <c r="F52" s="36"/>
      <c r="G52" s="80"/>
      <c r="H52" s="80"/>
    </row>
    <row r="53" spans="1:8" ht="12">
      <c r="A53" s="36"/>
      <c r="B53" s="36"/>
      <c r="C53" s="79"/>
      <c r="D53" s="79"/>
      <c r="E53" s="36"/>
      <c r="F53" s="36"/>
      <c r="G53" s="80"/>
      <c r="H53" s="80"/>
    </row>
    <row r="54" spans="1:8" ht="12">
      <c r="A54" s="36"/>
      <c r="B54" s="36"/>
      <c r="C54" s="79"/>
      <c r="D54" s="79"/>
      <c r="E54" s="36"/>
      <c r="F54" s="36"/>
      <c r="G54" s="80"/>
      <c r="H54" s="80"/>
    </row>
    <row r="55" spans="1:8" ht="12">
      <c r="A55" s="36"/>
      <c r="B55" s="36"/>
      <c r="C55" s="79"/>
      <c r="D55" s="79"/>
      <c r="E55" s="36"/>
      <c r="F55" s="36"/>
      <c r="G55" s="80"/>
      <c r="H55" s="80"/>
    </row>
    <row r="56" spans="1:8" ht="12">
      <c r="A56" s="36"/>
      <c r="B56" s="36"/>
      <c r="C56" s="79"/>
      <c r="D56" s="79"/>
      <c r="E56" s="36"/>
      <c r="F56" s="36"/>
      <c r="G56" s="80"/>
      <c r="H56" s="80"/>
    </row>
    <row r="57" spans="1:8" ht="12">
      <c r="A57" s="36"/>
      <c r="B57" s="36"/>
      <c r="C57" s="79"/>
      <c r="D57" s="79"/>
      <c r="E57" s="36"/>
      <c r="F57" s="36"/>
      <c r="G57" s="80"/>
      <c r="H57" s="80"/>
    </row>
    <row r="58" spans="1:8" ht="12">
      <c r="A58" s="36"/>
      <c r="B58" s="36"/>
      <c r="C58" s="79"/>
      <c r="D58" s="79"/>
      <c r="E58" s="36"/>
      <c r="F58" s="36"/>
      <c r="G58" s="80"/>
      <c r="H58" s="80"/>
    </row>
    <row r="59" spans="1:8" ht="12">
      <c r="A59" s="36"/>
      <c r="B59" s="36"/>
      <c r="C59" s="79"/>
      <c r="D59" s="79"/>
      <c r="E59" s="36"/>
      <c r="F59" s="36"/>
      <c r="G59" s="80"/>
      <c r="H59" s="80"/>
    </row>
    <row r="60" spans="1:8" ht="12">
      <c r="A60" s="36"/>
      <c r="B60" s="36"/>
      <c r="C60" s="79"/>
      <c r="D60" s="79"/>
      <c r="E60" s="36"/>
      <c r="F60" s="36"/>
      <c r="G60" s="80"/>
      <c r="H60" s="80"/>
    </row>
    <row r="61" spans="1:8" ht="12">
      <c r="A61" s="36"/>
      <c r="B61" s="36"/>
      <c r="C61" s="79"/>
      <c r="D61" s="79"/>
      <c r="E61" s="36"/>
      <c r="F61" s="36"/>
      <c r="G61" s="80"/>
      <c r="H61" s="80"/>
    </row>
    <row r="62" spans="1:8" ht="12">
      <c r="A62" s="36"/>
      <c r="B62" s="36"/>
      <c r="C62" s="79"/>
      <c r="D62" s="79"/>
      <c r="E62" s="36"/>
      <c r="F62" s="36"/>
      <c r="G62" s="80"/>
      <c r="H62" s="80"/>
    </row>
    <row r="63" spans="1:8" ht="12">
      <c r="A63" s="36"/>
      <c r="B63" s="36"/>
      <c r="C63" s="79"/>
      <c r="D63" s="79"/>
      <c r="E63" s="36"/>
      <c r="F63" s="36"/>
      <c r="G63" s="80"/>
      <c r="H63" s="80"/>
    </row>
    <row r="64" spans="1:8" ht="12">
      <c r="A64" s="36"/>
      <c r="B64" s="36"/>
      <c r="C64" s="79"/>
      <c r="D64" s="79"/>
      <c r="E64" s="36"/>
      <c r="F64" s="36"/>
      <c r="G64" s="80"/>
      <c r="H64" s="80"/>
    </row>
    <row r="65" spans="1:8" ht="12">
      <c r="A65" s="36"/>
      <c r="B65" s="36"/>
      <c r="C65" s="79"/>
      <c r="D65" s="79"/>
      <c r="E65" s="36"/>
      <c r="F65" s="36"/>
      <c r="G65" s="80"/>
      <c r="H65" s="80"/>
    </row>
    <row r="66" spans="1:8" ht="12">
      <c r="A66" s="36"/>
      <c r="B66" s="36"/>
      <c r="C66" s="79"/>
      <c r="D66" s="79"/>
      <c r="E66" s="36"/>
      <c r="F66" s="36"/>
      <c r="G66" s="80"/>
      <c r="H66" s="80"/>
    </row>
    <row r="67" spans="1:8" ht="12">
      <c r="A67" s="36"/>
      <c r="B67" s="36"/>
      <c r="C67" s="79"/>
      <c r="D67" s="79"/>
      <c r="E67" s="36"/>
      <c r="F67" s="36"/>
      <c r="G67" s="80"/>
      <c r="H67" s="80"/>
    </row>
    <row r="68" spans="1:8" ht="12">
      <c r="A68" s="36"/>
      <c r="B68" s="36"/>
      <c r="C68" s="79"/>
      <c r="D68" s="79"/>
      <c r="E68" s="36"/>
      <c r="F68" s="36"/>
      <c r="G68" s="80"/>
      <c r="H68" s="80"/>
    </row>
    <row r="69" spans="1:8" ht="12">
      <c r="A69" s="36"/>
      <c r="B69" s="36"/>
      <c r="C69" s="79"/>
      <c r="D69" s="79"/>
      <c r="E69" s="36"/>
      <c r="F69" s="36"/>
      <c r="G69" s="80"/>
      <c r="H69" s="80"/>
    </row>
    <row r="70" spans="1:8" ht="12">
      <c r="A70" s="36"/>
      <c r="B70" s="36"/>
      <c r="C70" s="79"/>
      <c r="D70" s="79"/>
      <c r="E70" s="36"/>
      <c r="F70" s="36"/>
      <c r="G70" s="80"/>
      <c r="H70" s="80"/>
    </row>
    <row r="71" spans="1:8" ht="12">
      <c r="A71" s="36"/>
      <c r="B71" s="36"/>
      <c r="C71" s="79"/>
      <c r="D71" s="79"/>
      <c r="E71" s="36"/>
      <c r="F71" s="36"/>
      <c r="G71" s="80"/>
      <c r="H71" s="80"/>
    </row>
    <row r="72" spans="1:8" ht="12">
      <c r="A72" s="36"/>
      <c r="B72" s="36"/>
      <c r="C72" s="79"/>
      <c r="D72" s="79"/>
      <c r="E72" s="36"/>
      <c r="F72" s="36"/>
      <c r="G72" s="80"/>
      <c r="H72" s="80"/>
    </row>
    <row r="73" spans="1:8" ht="12">
      <c r="A73" s="36"/>
      <c r="B73" s="36"/>
      <c r="C73" s="79"/>
      <c r="D73" s="79"/>
      <c r="E73" s="36"/>
      <c r="F73" s="36"/>
      <c r="G73" s="80"/>
      <c r="H73" s="80"/>
    </row>
    <row r="74" spans="1:8" ht="12">
      <c r="A74" s="36"/>
      <c r="B74" s="36"/>
      <c r="C74" s="79"/>
      <c r="D74" s="79"/>
      <c r="E74" s="36"/>
      <c r="F74" s="36"/>
      <c r="G74" s="80"/>
      <c r="H74" s="80"/>
    </row>
    <row r="75" spans="1:8" ht="12">
      <c r="A75" s="36"/>
      <c r="B75" s="36"/>
      <c r="C75" s="79"/>
      <c r="D75" s="79"/>
      <c r="E75" s="36"/>
      <c r="F75" s="36"/>
      <c r="G75" s="80"/>
      <c r="H75" s="80"/>
    </row>
    <row r="76" spans="1:8" ht="12">
      <c r="A76" s="36"/>
      <c r="B76" s="36"/>
      <c r="C76" s="79"/>
      <c r="D76" s="79"/>
      <c r="E76" s="36"/>
      <c r="F76" s="36"/>
      <c r="G76" s="80"/>
      <c r="H76" s="80"/>
    </row>
    <row r="77" spans="1:8" ht="12">
      <c r="A77" s="36"/>
      <c r="B77" s="36"/>
      <c r="C77" s="79"/>
      <c r="D77" s="79"/>
      <c r="E77" s="36"/>
      <c r="F77" s="36"/>
      <c r="G77" s="80"/>
      <c r="H77" s="80"/>
    </row>
    <row r="78" spans="1:8" ht="12">
      <c r="A78" s="36"/>
      <c r="B78" s="36"/>
      <c r="C78" s="79"/>
      <c r="D78" s="79"/>
      <c r="E78" s="36"/>
      <c r="F78" s="36"/>
      <c r="G78" s="80"/>
      <c r="H78" s="80"/>
    </row>
    <row r="79" spans="1:8" ht="12">
      <c r="A79" s="36"/>
      <c r="B79" s="36"/>
      <c r="C79" s="79"/>
      <c r="D79" s="79"/>
      <c r="E79" s="36"/>
      <c r="F79" s="36"/>
      <c r="G79" s="80"/>
      <c r="H79" s="80"/>
    </row>
    <row r="80" spans="1:8" ht="12">
      <c r="A80" s="36"/>
      <c r="B80" s="36"/>
      <c r="C80" s="79"/>
      <c r="D80" s="79"/>
      <c r="E80" s="36"/>
      <c r="F80" s="36"/>
      <c r="G80" s="80"/>
      <c r="H80" s="80"/>
    </row>
    <row r="81" spans="1:8" ht="12">
      <c r="A81" s="36"/>
      <c r="B81" s="36"/>
      <c r="C81" s="79"/>
      <c r="D81" s="79"/>
      <c r="E81" s="36"/>
      <c r="F81" s="36"/>
      <c r="G81" s="80"/>
      <c r="H81" s="80"/>
    </row>
    <row r="82" spans="1:8" ht="12">
      <c r="A82" s="36"/>
      <c r="B82" s="36"/>
      <c r="C82" s="79"/>
      <c r="D82" s="79"/>
      <c r="E82" s="36"/>
      <c r="F82" s="36"/>
      <c r="G82" s="80"/>
      <c r="H82" s="80"/>
    </row>
    <row r="83" spans="1:8" ht="12">
      <c r="A83" s="36"/>
      <c r="B83" s="36"/>
      <c r="C83" s="79"/>
      <c r="D83" s="79"/>
      <c r="E83" s="36"/>
      <c r="F83" s="36"/>
      <c r="G83" s="80"/>
      <c r="H83" s="80"/>
    </row>
    <row r="84" spans="1:8" ht="12">
      <c r="A84" s="36"/>
      <c r="B84" s="36"/>
      <c r="C84" s="79"/>
      <c r="D84" s="79"/>
      <c r="E84" s="36"/>
      <c r="F84" s="36"/>
      <c r="G84" s="80"/>
      <c r="H84" s="80"/>
    </row>
    <row r="85" spans="1:8" ht="12">
      <c r="A85" s="36"/>
      <c r="B85" s="36"/>
      <c r="C85" s="79"/>
      <c r="D85" s="79"/>
      <c r="E85" s="36"/>
      <c r="F85" s="36"/>
      <c r="G85" s="80"/>
      <c r="H85" s="80"/>
    </row>
    <row r="86" spans="1:8" ht="12">
      <c r="A86" s="36"/>
      <c r="B86" s="36"/>
      <c r="C86" s="79"/>
      <c r="D86" s="79"/>
      <c r="E86" s="36"/>
      <c r="F86" s="36"/>
      <c r="G86" s="80"/>
      <c r="H86" s="80"/>
    </row>
    <row r="87" spans="1:8" ht="12">
      <c r="A87" s="36"/>
      <c r="B87" s="36"/>
      <c r="C87" s="79"/>
      <c r="D87" s="79"/>
      <c r="E87" s="36"/>
      <c r="F87" s="36"/>
      <c r="G87" s="80"/>
      <c r="H87" s="80"/>
    </row>
    <row r="88" spans="1:8" ht="12">
      <c r="A88" s="36"/>
      <c r="B88" s="36"/>
      <c r="C88" s="79"/>
      <c r="D88" s="79"/>
      <c r="E88" s="36"/>
      <c r="F88" s="36"/>
      <c r="G88" s="80"/>
      <c r="H88" s="80"/>
    </row>
    <row r="89" spans="1:8" ht="12">
      <c r="A89" s="36"/>
      <c r="B89" s="36"/>
      <c r="C89" s="79"/>
      <c r="D89" s="79"/>
      <c r="E89" s="36"/>
      <c r="F89" s="36"/>
      <c r="G89" s="80"/>
      <c r="H89" s="80"/>
    </row>
    <row r="90" spans="1:8" ht="12">
      <c r="A90" s="36"/>
      <c r="B90" s="36"/>
      <c r="C90" s="79"/>
      <c r="D90" s="79"/>
      <c r="E90" s="36"/>
      <c r="F90" s="36"/>
      <c r="G90" s="80"/>
      <c r="H90" s="80"/>
    </row>
    <row r="91" spans="1:8" ht="12">
      <c r="A91" s="36"/>
      <c r="B91" s="36"/>
      <c r="C91" s="79"/>
      <c r="D91" s="79"/>
      <c r="E91" s="36"/>
      <c r="F91" s="36"/>
      <c r="G91" s="80"/>
      <c r="H91" s="80"/>
    </row>
    <row r="92" spans="1:8" ht="12">
      <c r="A92" s="36"/>
      <c r="B92" s="36"/>
      <c r="C92" s="79"/>
      <c r="D92" s="79"/>
      <c r="E92" s="36"/>
      <c r="F92" s="36"/>
      <c r="G92" s="80"/>
      <c r="H92" s="80"/>
    </row>
    <row r="93" spans="1:8" ht="12">
      <c r="A93" s="36"/>
      <c r="B93" s="36"/>
      <c r="C93" s="79"/>
      <c r="D93" s="79"/>
      <c r="E93" s="36"/>
      <c r="F93" s="36"/>
      <c r="G93" s="80"/>
      <c r="H93" s="80"/>
    </row>
    <row r="94" spans="1:8" ht="12">
      <c r="A94" s="36"/>
      <c r="B94" s="36"/>
      <c r="C94" s="79"/>
      <c r="D94" s="79"/>
      <c r="E94" s="36"/>
      <c r="F94" s="36"/>
      <c r="G94" s="80"/>
      <c r="H94" s="80"/>
    </row>
    <row r="95" spans="1:8" ht="12">
      <c r="A95" s="36"/>
      <c r="B95" s="36"/>
      <c r="C95" s="79"/>
      <c r="D95" s="79"/>
      <c r="E95" s="36"/>
      <c r="F95" s="36"/>
      <c r="G95" s="80"/>
      <c r="H95" s="80"/>
    </row>
    <row r="96" spans="1:8" ht="12">
      <c r="A96" s="36"/>
      <c r="B96" s="36"/>
      <c r="C96" s="79"/>
      <c r="D96" s="79"/>
      <c r="E96" s="36"/>
      <c r="F96" s="36"/>
      <c r="G96" s="80"/>
      <c r="H96" s="80"/>
    </row>
    <row r="97" spans="1:8" ht="12">
      <c r="A97" s="36"/>
      <c r="B97" s="36"/>
      <c r="C97" s="79"/>
      <c r="D97" s="79"/>
      <c r="E97" s="36"/>
      <c r="F97" s="36"/>
      <c r="G97" s="80"/>
      <c r="H97" s="80"/>
    </row>
    <row r="98" spans="1:8" ht="12">
      <c r="A98" s="36"/>
      <c r="B98" s="36"/>
      <c r="C98" s="79"/>
      <c r="D98" s="79"/>
      <c r="E98" s="36"/>
      <c r="F98" s="36"/>
      <c r="G98" s="80"/>
      <c r="H98" s="80"/>
    </row>
    <row r="99" spans="1:8" ht="12">
      <c r="A99" s="36"/>
      <c r="B99" s="36"/>
      <c r="C99" s="79"/>
      <c r="D99" s="79"/>
      <c r="E99" s="36"/>
      <c r="F99" s="36"/>
      <c r="G99" s="80"/>
      <c r="H99" s="80"/>
    </row>
    <row r="100" spans="1:8" ht="12">
      <c r="A100" s="36"/>
      <c r="B100" s="36"/>
      <c r="C100" s="79"/>
      <c r="D100" s="79"/>
      <c r="E100" s="36"/>
      <c r="F100" s="36"/>
      <c r="G100" s="80"/>
      <c r="H100" s="80"/>
    </row>
    <row r="101" spans="1:8" ht="12">
      <c r="A101" s="36"/>
      <c r="B101" s="36"/>
      <c r="C101" s="79"/>
      <c r="D101" s="79"/>
      <c r="E101" s="36"/>
      <c r="F101" s="36"/>
      <c r="G101" s="80"/>
      <c r="H101" s="80"/>
    </row>
    <row r="102" spans="1:8" ht="12">
      <c r="A102" s="36"/>
      <c r="B102" s="36"/>
      <c r="C102" s="79"/>
      <c r="D102" s="79"/>
      <c r="E102" s="36"/>
      <c r="F102" s="36"/>
      <c r="G102" s="80"/>
      <c r="H102" s="80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3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:H16 H19:H23 D36 D22:D25 C9: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: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1" top="0.17" bottom="0.17" header="0.17" footer="0.16"/>
  <pageSetup fitToHeight="2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M102"/>
  <sheetViews>
    <sheetView workbookViewId="0" topLeftCell="B15">
      <selection activeCell="D42" sqref="D42"/>
    </sheetView>
  </sheetViews>
  <sheetFormatPr defaultColWidth="9.00390625" defaultRowHeight="12.75"/>
  <cols>
    <col min="1" max="1" width="69.875" style="82" customWidth="1"/>
    <col min="2" max="2" width="36.125" style="82" customWidth="1"/>
    <col min="3" max="3" width="22.125" style="341" customWidth="1"/>
    <col min="4" max="4" width="21.25390625" style="341" customWidth="1"/>
    <col min="5" max="5" width="10.125" style="82" customWidth="1"/>
    <col min="6" max="6" width="12.00390625" style="82" customWidth="1"/>
    <col min="7" max="16384" width="9.25390625" style="82" customWidth="1"/>
  </cols>
  <sheetData>
    <row r="1" spans="1:4" ht="12">
      <c r="A1" s="283"/>
      <c r="B1" s="283"/>
      <c r="C1" s="284"/>
      <c r="D1" s="284"/>
    </row>
    <row r="2" spans="1:6" ht="12">
      <c r="A2" s="285" t="s">
        <v>384</v>
      </c>
      <c r="B2" s="285"/>
      <c r="C2" s="286"/>
      <c r="D2" s="286"/>
      <c r="E2" s="288"/>
      <c r="F2" s="288"/>
    </row>
    <row r="3" spans="1:6" ht="15" customHeight="1">
      <c r="A3" s="330"/>
      <c r="B3" s="330"/>
      <c r="C3" s="331"/>
      <c r="D3" s="331"/>
      <c r="E3" s="289"/>
      <c r="F3" s="289"/>
    </row>
    <row r="4" spans="1:6" ht="15" customHeight="1">
      <c r="A4" s="332" t="s">
        <v>530</v>
      </c>
      <c r="B4" s="332" t="str">
        <f>'[1]справка №1-БАЛАНС'!E3</f>
        <v> </v>
      </c>
      <c r="C4" s="333" t="s">
        <v>1</v>
      </c>
      <c r="D4" s="333" t="str">
        <f>'[1]справка №1-БАЛАНС'!H3</f>
        <v> </v>
      </c>
      <c r="E4" s="288"/>
      <c r="F4" s="288"/>
    </row>
    <row r="5" spans="1:4" ht="15">
      <c r="A5" s="332" t="s">
        <v>531</v>
      </c>
      <c r="B5" s="332" t="str">
        <f>'[1]справка №1-БАЛАНС'!E4</f>
        <v> </v>
      </c>
      <c r="C5" s="334" t="s">
        <v>2</v>
      </c>
      <c r="D5" s="333" t="str">
        <f>'[1]справка №1-БАЛАНС'!H4</f>
        <v> </v>
      </c>
    </row>
    <row r="6" spans="1:6" ht="12" customHeight="1">
      <c r="A6" s="335" t="s">
        <v>532</v>
      </c>
      <c r="B6" s="336" t="str">
        <f>'[1]справка №1-БАЛАНС'!E5</f>
        <v> </v>
      </c>
      <c r="C6" s="337"/>
      <c r="D6" s="338" t="s">
        <v>273</v>
      </c>
      <c r="F6" s="290"/>
    </row>
    <row r="7" spans="1:6" ht="33.75" customHeight="1">
      <c r="A7" s="291" t="s">
        <v>385</v>
      </c>
      <c r="B7" s="291" t="s">
        <v>5</v>
      </c>
      <c r="C7" s="292" t="s">
        <v>6</v>
      </c>
      <c r="D7" s="292" t="s">
        <v>10</v>
      </c>
      <c r="E7" s="293"/>
      <c r="F7" s="293"/>
    </row>
    <row r="8" spans="1:6" ht="12">
      <c r="A8" s="291" t="s">
        <v>11</v>
      </c>
      <c r="B8" s="291" t="s">
        <v>12</v>
      </c>
      <c r="C8" s="294">
        <v>1</v>
      </c>
      <c r="D8" s="294">
        <v>2</v>
      </c>
      <c r="E8" s="293"/>
      <c r="F8" s="293"/>
    </row>
    <row r="9" spans="1:6" ht="12">
      <c r="A9" s="295" t="s">
        <v>386</v>
      </c>
      <c r="B9" s="296"/>
      <c r="C9" s="65"/>
      <c r="D9" s="65"/>
      <c r="E9" s="81"/>
      <c r="F9" s="81"/>
    </row>
    <row r="10" spans="1:6" ht="12">
      <c r="A10" s="297" t="s">
        <v>387</v>
      </c>
      <c r="B10" s="298" t="s">
        <v>388</v>
      </c>
      <c r="C10" s="64">
        <v>17158</v>
      </c>
      <c r="D10" s="64">
        <v>16378</v>
      </c>
      <c r="E10" s="81"/>
      <c r="F10" s="81"/>
    </row>
    <row r="11" spans="1:13" ht="12">
      <c r="A11" s="297" t="s">
        <v>389</v>
      </c>
      <c r="B11" s="298" t="s">
        <v>390</v>
      </c>
      <c r="C11" s="64">
        <v>-10440</v>
      </c>
      <c r="D11" s="64">
        <v>-11124</v>
      </c>
      <c r="E11" s="287"/>
      <c r="F11" s="287"/>
      <c r="G11" s="84"/>
      <c r="H11" s="84"/>
      <c r="I11" s="84"/>
      <c r="J11" s="84"/>
      <c r="K11" s="84"/>
      <c r="L11" s="84"/>
      <c r="M11" s="84"/>
    </row>
    <row r="12" spans="1:13" ht="12">
      <c r="A12" s="297" t="s">
        <v>391</v>
      </c>
      <c r="B12" s="298" t="s">
        <v>392</v>
      </c>
      <c r="C12" s="64"/>
      <c r="D12" s="64"/>
      <c r="E12" s="287"/>
      <c r="F12" s="287"/>
      <c r="G12" s="84"/>
      <c r="H12" s="84"/>
      <c r="I12" s="84"/>
      <c r="J12" s="84"/>
      <c r="K12" s="84"/>
      <c r="L12" s="84"/>
      <c r="M12" s="84"/>
    </row>
    <row r="13" spans="1:13" ht="12" customHeight="1">
      <c r="A13" s="297" t="s">
        <v>393</v>
      </c>
      <c r="B13" s="298" t="s">
        <v>394</v>
      </c>
      <c r="C13" s="64">
        <v>-2984</v>
      </c>
      <c r="D13" s="64">
        <v>-2681</v>
      </c>
      <c r="E13" s="287"/>
      <c r="F13" s="287"/>
      <c r="G13" s="84"/>
      <c r="H13" s="84"/>
      <c r="I13" s="84"/>
      <c r="J13" s="84"/>
      <c r="K13" s="84"/>
      <c r="L13" s="84"/>
      <c r="M13" s="84"/>
    </row>
    <row r="14" spans="1:13" ht="14.25" customHeight="1">
      <c r="A14" s="297" t="s">
        <v>395</v>
      </c>
      <c r="B14" s="298" t="s">
        <v>396</v>
      </c>
      <c r="C14" s="64"/>
      <c r="D14" s="64">
        <v>-1324</v>
      </c>
      <c r="E14" s="287"/>
      <c r="F14" s="287"/>
      <c r="G14" s="84"/>
      <c r="H14" s="84"/>
      <c r="I14" s="84"/>
      <c r="J14" s="84"/>
      <c r="K14" s="84"/>
      <c r="L14" s="84"/>
      <c r="M14" s="84"/>
    </row>
    <row r="15" spans="1:13" ht="12">
      <c r="A15" s="299" t="s">
        <v>397</v>
      </c>
      <c r="B15" s="298" t="s">
        <v>398</v>
      </c>
      <c r="C15" s="64">
        <v>-401</v>
      </c>
      <c r="D15" s="64"/>
      <c r="E15" s="287"/>
      <c r="F15" s="287"/>
      <c r="G15" s="84"/>
      <c r="H15" s="84"/>
      <c r="I15" s="84"/>
      <c r="J15" s="84"/>
      <c r="K15" s="84"/>
      <c r="L15" s="84"/>
      <c r="M15" s="84"/>
    </row>
    <row r="16" spans="1:13" ht="12">
      <c r="A16" s="297" t="s">
        <v>399</v>
      </c>
      <c r="B16" s="298" t="s">
        <v>400</v>
      </c>
      <c r="C16" s="64"/>
      <c r="D16" s="64"/>
      <c r="E16" s="287"/>
      <c r="F16" s="287"/>
      <c r="G16" s="84"/>
      <c r="H16" s="84"/>
      <c r="I16" s="84"/>
      <c r="J16" s="84"/>
      <c r="K16" s="84"/>
      <c r="L16" s="84"/>
      <c r="M16" s="84"/>
    </row>
    <row r="17" spans="1:13" ht="12">
      <c r="A17" s="297" t="s">
        <v>401</v>
      </c>
      <c r="B17" s="298" t="s">
        <v>402</v>
      </c>
      <c r="C17" s="64">
        <v>-154</v>
      </c>
      <c r="D17" s="64">
        <v>-73</v>
      </c>
      <c r="E17" s="287"/>
      <c r="F17" s="287"/>
      <c r="G17" s="84"/>
      <c r="H17" s="84"/>
      <c r="I17" s="84"/>
      <c r="J17" s="84"/>
      <c r="K17" s="84"/>
      <c r="L17" s="84"/>
      <c r="M17" s="84"/>
    </row>
    <row r="18" spans="1:13" ht="12">
      <c r="A18" s="299" t="s">
        <v>403</v>
      </c>
      <c r="B18" s="300" t="s">
        <v>404</v>
      </c>
      <c r="C18" s="64"/>
      <c r="D18" s="64"/>
      <c r="E18" s="287"/>
      <c r="F18" s="287"/>
      <c r="G18" s="84"/>
      <c r="H18" s="84"/>
      <c r="I18" s="84"/>
      <c r="J18" s="84"/>
      <c r="K18" s="84"/>
      <c r="L18" s="84"/>
      <c r="M18" s="84"/>
    </row>
    <row r="19" spans="1:13" ht="12">
      <c r="A19" s="297" t="s">
        <v>405</v>
      </c>
      <c r="B19" s="298" t="s">
        <v>406</v>
      </c>
      <c r="C19" s="64"/>
      <c r="D19" s="64"/>
      <c r="E19" s="287"/>
      <c r="F19" s="287"/>
      <c r="G19" s="84"/>
      <c r="H19" s="84"/>
      <c r="I19" s="84"/>
      <c r="J19" s="84"/>
      <c r="K19" s="84"/>
      <c r="L19" s="84"/>
      <c r="M19" s="84"/>
    </row>
    <row r="20" spans="1:13" ht="12">
      <c r="A20" s="301" t="s">
        <v>407</v>
      </c>
      <c r="B20" s="302" t="s">
        <v>408</v>
      </c>
      <c r="C20" s="65">
        <f>SUM(C10:C19)</f>
        <v>3179</v>
      </c>
      <c r="D20" s="65">
        <f>SUM(D10:D19)</f>
        <v>1176</v>
      </c>
      <c r="E20" s="287"/>
      <c r="F20" s="287"/>
      <c r="G20" s="84"/>
      <c r="H20" s="84"/>
      <c r="I20" s="84"/>
      <c r="J20" s="84"/>
      <c r="K20" s="84"/>
      <c r="L20" s="84"/>
      <c r="M20" s="84"/>
    </row>
    <row r="21" spans="1:13" ht="12">
      <c r="A21" s="295" t="s">
        <v>409</v>
      </c>
      <c r="B21" s="303"/>
      <c r="C21" s="304"/>
      <c r="D21" s="304"/>
      <c r="E21" s="287"/>
      <c r="F21" s="287"/>
      <c r="G21" s="84"/>
      <c r="H21" s="84"/>
      <c r="I21" s="84"/>
      <c r="J21" s="84"/>
      <c r="K21" s="84"/>
      <c r="L21" s="84"/>
      <c r="M21" s="84"/>
    </row>
    <row r="22" spans="1:13" ht="12">
      <c r="A22" s="297" t="s">
        <v>410</v>
      </c>
      <c r="B22" s="298" t="s">
        <v>411</v>
      </c>
      <c r="C22" s="64">
        <v>-8328</v>
      </c>
      <c r="D22" s="64">
        <v>-1955</v>
      </c>
      <c r="E22" s="287"/>
      <c r="F22" s="287"/>
      <c r="G22" s="84"/>
      <c r="H22" s="84"/>
      <c r="I22" s="84"/>
      <c r="J22" s="84"/>
      <c r="K22" s="84"/>
      <c r="L22" s="84"/>
      <c r="M22" s="84"/>
    </row>
    <row r="23" spans="1:13" ht="12">
      <c r="A23" s="297" t="s">
        <v>412</v>
      </c>
      <c r="B23" s="298" t="s">
        <v>413</v>
      </c>
      <c r="C23" s="64">
        <v>574</v>
      </c>
      <c r="D23" s="64">
        <v>916</v>
      </c>
      <c r="E23" s="287"/>
      <c r="F23" s="287"/>
      <c r="G23" s="84"/>
      <c r="H23" s="84"/>
      <c r="I23" s="84"/>
      <c r="J23" s="84"/>
      <c r="K23" s="84"/>
      <c r="L23" s="84"/>
      <c r="M23" s="84"/>
    </row>
    <row r="24" spans="1:13" ht="12">
      <c r="A24" s="297" t="s">
        <v>414</v>
      </c>
      <c r="B24" s="298" t="s">
        <v>415</v>
      </c>
      <c r="C24" s="64"/>
      <c r="D24" s="64"/>
      <c r="E24" s="287"/>
      <c r="F24" s="287"/>
      <c r="G24" s="84"/>
      <c r="H24" s="84"/>
      <c r="I24" s="84"/>
      <c r="J24" s="84"/>
      <c r="K24" s="84"/>
      <c r="L24" s="84"/>
      <c r="M24" s="84"/>
    </row>
    <row r="25" spans="1:13" ht="13.5" customHeight="1">
      <c r="A25" s="297" t="s">
        <v>416</v>
      </c>
      <c r="B25" s="298" t="s">
        <v>417</v>
      </c>
      <c r="C25" s="64">
        <v>8758</v>
      </c>
      <c r="D25" s="64">
        <v>423</v>
      </c>
      <c r="E25" s="287"/>
      <c r="F25" s="287"/>
      <c r="G25" s="84"/>
      <c r="H25" s="84"/>
      <c r="I25" s="84"/>
      <c r="J25" s="84"/>
      <c r="K25" s="84"/>
      <c r="L25" s="84"/>
      <c r="M25" s="84"/>
    </row>
    <row r="26" spans="1:13" ht="12">
      <c r="A26" s="297" t="s">
        <v>418</v>
      </c>
      <c r="B26" s="298" t="s">
        <v>419</v>
      </c>
      <c r="C26" s="64">
        <v>726</v>
      </c>
      <c r="D26" s="64">
        <v>656</v>
      </c>
      <c r="E26" s="287"/>
      <c r="F26" s="287"/>
      <c r="G26" s="84"/>
      <c r="H26" s="84"/>
      <c r="I26" s="84"/>
      <c r="J26" s="84"/>
      <c r="K26" s="84"/>
      <c r="L26" s="84"/>
      <c r="M26" s="84"/>
    </row>
    <row r="27" spans="1:13" ht="12">
      <c r="A27" s="297" t="s">
        <v>420</v>
      </c>
      <c r="B27" s="298" t="s">
        <v>421</v>
      </c>
      <c r="C27" s="64">
        <v>-4912</v>
      </c>
      <c r="D27" s="64">
        <v>-49</v>
      </c>
      <c r="E27" s="287"/>
      <c r="F27" s="287"/>
      <c r="G27" s="84"/>
      <c r="H27" s="84"/>
      <c r="I27" s="84"/>
      <c r="J27" s="84"/>
      <c r="K27" s="84"/>
      <c r="L27" s="84"/>
      <c r="M27" s="84"/>
    </row>
    <row r="28" spans="1:13" ht="12">
      <c r="A28" s="297" t="s">
        <v>422</v>
      </c>
      <c r="B28" s="298" t="s">
        <v>423</v>
      </c>
      <c r="C28" s="64">
        <v>9760</v>
      </c>
      <c r="D28" s="64">
        <v>8771</v>
      </c>
      <c r="E28" s="287"/>
      <c r="F28" s="287"/>
      <c r="G28" s="84"/>
      <c r="H28" s="84"/>
      <c r="I28" s="84"/>
      <c r="J28" s="84"/>
      <c r="K28" s="84"/>
      <c r="L28" s="84"/>
      <c r="M28" s="84"/>
    </row>
    <row r="29" spans="1:13" ht="12">
      <c r="A29" s="297" t="s">
        <v>424</v>
      </c>
      <c r="B29" s="298" t="s">
        <v>425</v>
      </c>
      <c r="C29" s="64">
        <v>165</v>
      </c>
      <c r="D29" s="64">
        <v>384</v>
      </c>
      <c r="E29" s="287"/>
      <c r="F29" s="287"/>
      <c r="G29" s="84"/>
      <c r="H29" s="84"/>
      <c r="I29" s="84"/>
      <c r="J29" s="84"/>
      <c r="K29" s="84"/>
      <c r="L29" s="84"/>
      <c r="M29" s="84"/>
    </row>
    <row r="30" spans="1:13" ht="12">
      <c r="A30" s="297" t="s">
        <v>403</v>
      </c>
      <c r="B30" s="298" t="s">
        <v>426</v>
      </c>
      <c r="C30" s="64">
        <v>0</v>
      </c>
      <c r="D30" s="64"/>
      <c r="E30" s="287"/>
      <c r="F30" s="287"/>
      <c r="G30" s="84"/>
      <c r="H30" s="84"/>
      <c r="I30" s="84"/>
      <c r="J30" s="84"/>
      <c r="K30" s="84"/>
      <c r="L30" s="84"/>
      <c r="M30" s="84"/>
    </row>
    <row r="31" spans="1:13" ht="12">
      <c r="A31" s="297" t="s">
        <v>427</v>
      </c>
      <c r="B31" s="298" t="s">
        <v>428</v>
      </c>
      <c r="C31" s="64"/>
      <c r="D31" s="64"/>
      <c r="E31" s="287"/>
      <c r="F31" s="287"/>
      <c r="G31" s="84"/>
      <c r="H31" s="84"/>
      <c r="I31" s="84"/>
      <c r="J31" s="84"/>
      <c r="K31" s="84"/>
      <c r="L31" s="84"/>
      <c r="M31" s="84"/>
    </row>
    <row r="32" spans="1:13" ht="12">
      <c r="A32" s="301" t="s">
        <v>429</v>
      </c>
      <c r="B32" s="302" t="s">
        <v>430</v>
      </c>
      <c r="C32" s="65">
        <f>SUM(C22:C31)</f>
        <v>6743</v>
      </c>
      <c r="D32" s="65">
        <f>SUM(D22:D31)</f>
        <v>9146</v>
      </c>
      <c r="E32" s="287"/>
      <c r="F32" s="287"/>
      <c r="G32" s="84"/>
      <c r="H32" s="84"/>
      <c r="I32" s="84"/>
      <c r="J32" s="84"/>
      <c r="K32" s="84"/>
      <c r="L32" s="84"/>
      <c r="M32" s="84"/>
    </row>
    <row r="33" spans="1:6" ht="12">
      <c r="A33" s="295" t="s">
        <v>431</v>
      </c>
      <c r="B33" s="303"/>
      <c r="C33" s="304"/>
      <c r="D33" s="304"/>
      <c r="E33" s="81"/>
      <c r="F33" s="81"/>
    </row>
    <row r="34" spans="1:6" ht="12">
      <c r="A34" s="297" t="s">
        <v>432</v>
      </c>
      <c r="B34" s="298" t="s">
        <v>433</v>
      </c>
      <c r="C34" s="64">
        <v>0</v>
      </c>
      <c r="D34" s="64">
        <v>0</v>
      </c>
      <c r="E34" s="81"/>
      <c r="F34" s="81"/>
    </row>
    <row r="35" spans="1:6" ht="12">
      <c r="A35" s="299" t="s">
        <v>434</v>
      </c>
      <c r="B35" s="298" t="s">
        <v>435</v>
      </c>
      <c r="C35" s="64">
        <v>0</v>
      </c>
      <c r="D35" s="64">
        <v>0</v>
      </c>
      <c r="E35" s="81"/>
      <c r="F35" s="81"/>
    </row>
    <row r="36" spans="1:6" ht="12">
      <c r="A36" s="297" t="s">
        <v>436</v>
      </c>
      <c r="B36" s="298" t="s">
        <v>437</v>
      </c>
      <c r="C36" s="64">
        <v>1075</v>
      </c>
      <c r="D36" s="64">
        <v>330</v>
      </c>
      <c r="E36" s="81"/>
      <c r="F36" s="81"/>
    </row>
    <row r="37" spans="1:6" ht="12">
      <c r="A37" s="297" t="s">
        <v>438</v>
      </c>
      <c r="B37" s="298" t="s">
        <v>439</v>
      </c>
      <c r="C37" s="64">
        <v>-8197</v>
      </c>
      <c r="D37" s="64">
        <v>-1230</v>
      </c>
      <c r="E37" s="81"/>
      <c r="F37" s="81"/>
    </row>
    <row r="38" spans="1:6" ht="12">
      <c r="A38" s="297" t="s">
        <v>440</v>
      </c>
      <c r="B38" s="298" t="s">
        <v>441</v>
      </c>
      <c r="C38" s="64"/>
      <c r="D38" s="64"/>
      <c r="E38" s="81"/>
      <c r="F38" s="81"/>
    </row>
    <row r="39" spans="1:6" ht="12">
      <c r="A39" s="297" t="s">
        <v>442</v>
      </c>
      <c r="B39" s="298" t="s">
        <v>443</v>
      </c>
      <c r="C39" s="64"/>
      <c r="D39" s="64"/>
      <c r="E39" s="81"/>
      <c r="F39" s="81"/>
    </row>
    <row r="40" spans="1:6" ht="12">
      <c r="A40" s="297" t="s">
        <v>444</v>
      </c>
      <c r="B40" s="298" t="s">
        <v>445</v>
      </c>
      <c r="C40" s="64">
        <v>-602</v>
      </c>
      <c r="D40" s="64">
        <v>-503</v>
      </c>
      <c r="E40" s="81"/>
      <c r="F40" s="81"/>
    </row>
    <row r="41" spans="1:8" ht="12">
      <c r="A41" s="297" t="s">
        <v>446</v>
      </c>
      <c r="B41" s="298" t="s">
        <v>447</v>
      </c>
      <c r="C41" s="64"/>
      <c r="D41" s="64"/>
      <c r="E41" s="81"/>
      <c r="F41" s="81"/>
      <c r="G41" s="84"/>
      <c r="H41" s="84"/>
    </row>
    <row r="42" spans="1:8" ht="12">
      <c r="A42" s="301" t="s">
        <v>448</v>
      </c>
      <c r="B42" s="302" t="s">
        <v>449</v>
      </c>
      <c r="C42" s="65">
        <f>SUM(C34:C41)</f>
        <v>-7724</v>
      </c>
      <c r="D42" s="65">
        <f>SUM(D34:D41)</f>
        <v>-1403</v>
      </c>
      <c r="E42" s="81"/>
      <c r="F42" s="81"/>
      <c r="G42" s="84"/>
      <c r="H42" s="84"/>
    </row>
    <row r="43" spans="1:8" ht="12">
      <c r="A43" s="305" t="s">
        <v>450</v>
      </c>
      <c r="B43" s="302" t="s">
        <v>451</v>
      </c>
      <c r="C43" s="65">
        <f>C42+C32+C20</f>
        <v>2198</v>
      </c>
      <c r="D43" s="65">
        <f>D42+D32+D20</f>
        <v>8919</v>
      </c>
      <c r="E43" s="81"/>
      <c r="F43" s="81"/>
      <c r="G43" s="84"/>
      <c r="H43" s="84"/>
    </row>
    <row r="44" spans="1:8" ht="12">
      <c r="A44" s="295" t="s">
        <v>452</v>
      </c>
      <c r="B44" s="303" t="s">
        <v>453</v>
      </c>
      <c r="C44" s="83">
        <v>18006</v>
      </c>
      <c r="D44" s="83">
        <v>9087</v>
      </c>
      <c r="E44" s="81"/>
      <c r="F44" s="81"/>
      <c r="G44" s="84"/>
      <c r="H44" s="84"/>
    </row>
    <row r="45" spans="1:8" ht="12">
      <c r="A45" s="295" t="s">
        <v>454</v>
      </c>
      <c r="B45" s="303" t="s">
        <v>455</v>
      </c>
      <c r="C45" s="65">
        <f>C44+C43</f>
        <v>20204</v>
      </c>
      <c r="D45" s="65">
        <f>D44+D43</f>
        <v>18006</v>
      </c>
      <c r="E45" s="81"/>
      <c r="F45" s="81"/>
      <c r="G45" s="84"/>
      <c r="H45" s="84"/>
    </row>
    <row r="46" spans="1:8" ht="12">
      <c r="A46" s="297" t="s">
        <v>456</v>
      </c>
      <c r="B46" s="303" t="s">
        <v>457</v>
      </c>
      <c r="C46" s="66">
        <v>20168</v>
      </c>
      <c r="D46" s="66">
        <v>17921</v>
      </c>
      <c r="E46" s="81"/>
      <c r="F46" s="81"/>
      <c r="G46" s="84"/>
      <c r="H46" s="84"/>
    </row>
    <row r="47" spans="1:8" ht="12">
      <c r="A47" s="297" t="s">
        <v>458</v>
      </c>
      <c r="B47" s="303" t="s">
        <v>459</v>
      </c>
      <c r="C47" s="66">
        <v>36</v>
      </c>
      <c r="D47" s="66">
        <v>85</v>
      </c>
      <c r="G47" s="84"/>
      <c r="H47" s="84"/>
    </row>
    <row r="48" spans="1:8" ht="12">
      <c r="A48" s="81"/>
      <c r="B48" s="306"/>
      <c r="C48" s="307"/>
      <c r="D48" s="307"/>
      <c r="G48" s="84"/>
      <c r="H48" s="84"/>
    </row>
    <row r="49" spans="1:8" ht="12">
      <c r="A49" s="342">
        <v>39563</v>
      </c>
      <c r="B49" s="339"/>
      <c r="C49" s="284"/>
      <c r="D49" s="340"/>
      <c r="E49" s="308"/>
      <c r="G49" s="84"/>
      <c r="H49" s="84"/>
    </row>
    <row r="50" spans="1:8" ht="12">
      <c r="A50" s="283"/>
      <c r="B50" s="339" t="s">
        <v>382</v>
      </c>
      <c r="C50" s="344"/>
      <c r="D50" s="344"/>
      <c r="G50" s="84"/>
      <c r="H50" s="84"/>
    </row>
    <row r="51" spans="1:8" ht="12">
      <c r="A51" s="283"/>
      <c r="B51" s="283"/>
      <c r="C51" s="284"/>
      <c r="D51" s="284"/>
      <c r="G51" s="84"/>
      <c r="H51" s="84"/>
    </row>
    <row r="52" spans="1:8" ht="12">
      <c r="A52" s="283"/>
      <c r="B52" s="339" t="s">
        <v>523</v>
      </c>
      <c r="C52" s="344"/>
      <c r="D52" s="344"/>
      <c r="G52" s="84"/>
      <c r="H52" s="84"/>
    </row>
    <row r="53" spans="1:8" ht="12">
      <c r="A53" s="283"/>
      <c r="B53" s="283"/>
      <c r="C53" s="284"/>
      <c r="D53" s="284"/>
      <c r="G53" s="84"/>
      <c r="H53" s="84"/>
    </row>
    <row r="54" spans="7:8" ht="12">
      <c r="G54" s="84"/>
      <c r="H54" s="84"/>
    </row>
    <row r="55" spans="7:8" ht="12">
      <c r="G55" s="84"/>
      <c r="H55" s="84"/>
    </row>
    <row r="56" spans="7:8" ht="12">
      <c r="G56" s="84"/>
      <c r="H56" s="84"/>
    </row>
    <row r="57" spans="7:8" ht="12">
      <c r="G57" s="84"/>
      <c r="H57" s="84"/>
    </row>
    <row r="58" spans="7:8" ht="12">
      <c r="G58" s="84"/>
      <c r="H58" s="84"/>
    </row>
    <row r="59" spans="7:8" ht="12">
      <c r="G59" s="84"/>
      <c r="H59" s="84"/>
    </row>
    <row r="60" spans="7:8" ht="12">
      <c r="G60" s="84"/>
      <c r="H60" s="84"/>
    </row>
    <row r="61" spans="7:8" ht="12">
      <c r="G61" s="84"/>
      <c r="H61" s="84"/>
    </row>
    <row r="62" spans="7:8" ht="12">
      <c r="G62" s="84"/>
      <c r="H62" s="84"/>
    </row>
    <row r="63" spans="7:8" ht="12">
      <c r="G63" s="84"/>
      <c r="H63" s="84"/>
    </row>
    <row r="64" spans="7:8" ht="12">
      <c r="G64" s="84"/>
      <c r="H64" s="84"/>
    </row>
    <row r="65" spans="7:8" ht="12">
      <c r="G65" s="84"/>
      <c r="H65" s="84"/>
    </row>
    <row r="66" spans="7:8" ht="12">
      <c r="G66" s="84"/>
      <c r="H66" s="84"/>
    </row>
    <row r="67" spans="7:8" ht="12">
      <c r="G67" s="84"/>
      <c r="H67" s="84"/>
    </row>
    <row r="68" spans="7:8" ht="12">
      <c r="G68" s="84"/>
      <c r="H68" s="84"/>
    </row>
    <row r="69" spans="7:8" ht="12">
      <c r="G69" s="84"/>
      <c r="H69" s="84"/>
    </row>
    <row r="70" spans="7:8" ht="12">
      <c r="G70" s="84"/>
      <c r="H70" s="84"/>
    </row>
    <row r="71" spans="7:8" ht="12">
      <c r="G71" s="84"/>
      <c r="H71" s="84"/>
    </row>
    <row r="72" spans="7:8" ht="12">
      <c r="G72" s="84"/>
      <c r="H72" s="84"/>
    </row>
    <row r="73" spans="7:8" ht="12">
      <c r="G73" s="84"/>
      <c r="H73" s="84"/>
    </row>
    <row r="74" spans="7:8" ht="12">
      <c r="G74" s="84"/>
      <c r="H74" s="84"/>
    </row>
    <row r="75" spans="7:8" ht="12">
      <c r="G75" s="84"/>
      <c r="H75" s="84"/>
    </row>
    <row r="76" spans="7:8" ht="12">
      <c r="G76" s="84"/>
      <c r="H76" s="84"/>
    </row>
    <row r="77" spans="7:8" ht="12">
      <c r="G77" s="84"/>
      <c r="H77" s="84"/>
    </row>
    <row r="78" spans="7:8" ht="12">
      <c r="G78" s="84"/>
      <c r="H78" s="84"/>
    </row>
    <row r="79" spans="7:8" ht="12">
      <c r="G79" s="84"/>
      <c r="H79" s="84"/>
    </row>
    <row r="80" spans="7:8" ht="12">
      <c r="G80" s="84"/>
      <c r="H80" s="84"/>
    </row>
    <row r="81" spans="7:8" ht="12">
      <c r="G81" s="84"/>
      <c r="H81" s="84"/>
    </row>
    <row r="82" spans="7:8" ht="12">
      <c r="G82" s="84"/>
      <c r="H82" s="84"/>
    </row>
    <row r="83" spans="7:8" ht="12">
      <c r="G83" s="84"/>
      <c r="H83" s="84"/>
    </row>
    <row r="84" spans="7:8" ht="12">
      <c r="G84" s="84"/>
      <c r="H84" s="84"/>
    </row>
    <row r="85" spans="7:8" ht="12">
      <c r="G85" s="84"/>
      <c r="H85" s="84"/>
    </row>
    <row r="86" spans="7:8" ht="12">
      <c r="G86" s="84"/>
      <c r="H86" s="84"/>
    </row>
    <row r="87" spans="7:8" ht="12">
      <c r="G87" s="84"/>
      <c r="H87" s="84"/>
    </row>
    <row r="88" spans="7:8" ht="12">
      <c r="G88" s="84"/>
      <c r="H88" s="84"/>
    </row>
    <row r="89" spans="7:8" ht="12">
      <c r="G89" s="84"/>
      <c r="H89" s="84"/>
    </row>
    <row r="90" spans="7:8" ht="12">
      <c r="G90" s="84"/>
      <c r="H90" s="84"/>
    </row>
    <row r="91" spans="7:8" ht="12">
      <c r="G91" s="84"/>
      <c r="H91" s="84"/>
    </row>
    <row r="92" spans="7:8" ht="12">
      <c r="G92" s="84"/>
      <c r="H92" s="84"/>
    </row>
    <row r="93" spans="7:8" ht="12">
      <c r="G93" s="84"/>
      <c r="H93" s="84"/>
    </row>
    <row r="94" spans="7:8" ht="12">
      <c r="G94" s="84"/>
      <c r="H94" s="84"/>
    </row>
    <row r="95" spans="7:8" ht="12">
      <c r="G95" s="84"/>
      <c r="H95" s="84"/>
    </row>
    <row r="96" spans="7:8" ht="12">
      <c r="G96" s="84"/>
      <c r="H96" s="84"/>
    </row>
    <row r="97" spans="7:8" ht="12">
      <c r="G97" s="84"/>
      <c r="H97" s="84"/>
    </row>
    <row r="98" spans="7:8" ht="12">
      <c r="G98" s="84"/>
      <c r="H98" s="84"/>
    </row>
    <row r="99" spans="7:8" ht="12">
      <c r="G99" s="84"/>
      <c r="H99" s="84"/>
    </row>
    <row r="100" spans="7:8" ht="12">
      <c r="G100" s="84"/>
      <c r="H100" s="84"/>
    </row>
    <row r="101" spans="7:8" ht="12">
      <c r="G101" s="84"/>
      <c r="H101" s="84"/>
    </row>
    <row r="102" spans="7:8" ht="12">
      <c r="G102" s="84"/>
      <c r="H102" s="84"/>
    </row>
  </sheetData>
  <sheetProtection password="CF7A" sheet="1" objects="1" scenarios="1"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0.47" bottom="0.5" header="0.4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pane xSplit="1" ySplit="2" topLeftCell="B2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G48" sqref="G48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528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535</v>
      </c>
      <c r="B4" s="43"/>
      <c r="C4" s="88"/>
      <c r="D4" s="88"/>
      <c r="E4" s="88"/>
      <c r="F4" s="88"/>
      <c r="G4" s="88"/>
      <c r="H4" s="88"/>
      <c r="I4" s="88"/>
      <c r="J4" s="88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534</v>
      </c>
      <c r="B5" s="43"/>
      <c r="C5" s="89"/>
      <c r="D5" s="89"/>
      <c r="E5" s="89"/>
      <c r="F5" s="89"/>
      <c r="G5" s="89"/>
      <c r="H5" s="89"/>
      <c r="I5" s="89"/>
      <c r="J5" s="89"/>
      <c r="K5" s="12"/>
      <c r="L5" s="13"/>
      <c r="M5" s="14" t="s">
        <v>3</v>
      </c>
      <c r="N5" s="13"/>
    </row>
    <row r="6" spans="1:14" s="18" customFormat="1" ht="21.75" customHeight="1">
      <c r="A6" s="142"/>
      <c r="B6" s="146"/>
      <c r="C6" s="122"/>
      <c r="D6" s="135" t="s">
        <v>461</v>
      </c>
      <c r="E6" s="16"/>
      <c r="F6" s="16"/>
      <c r="G6" s="16"/>
      <c r="H6" s="16"/>
      <c r="I6" s="16" t="s">
        <v>462</v>
      </c>
      <c r="J6" s="134"/>
      <c r="K6" s="131"/>
      <c r="L6" s="122"/>
      <c r="M6" s="125"/>
      <c r="N6" s="87"/>
    </row>
    <row r="7" spans="1:14" s="18" customFormat="1" ht="60">
      <c r="A7" s="143" t="s">
        <v>463</v>
      </c>
      <c r="B7" s="147" t="s">
        <v>464</v>
      </c>
      <c r="C7" s="123" t="s">
        <v>465</v>
      </c>
      <c r="D7" s="144" t="s">
        <v>466</v>
      </c>
      <c r="E7" s="122" t="s">
        <v>467</v>
      </c>
      <c r="F7" s="16" t="s">
        <v>468</v>
      </c>
      <c r="G7" s="16"/>
      <c r="H7" s="16"/>
      <c r="I7" s="122" t="s">
        <v>469</v>
      </c>
      <c r="J7" s="136" t="s">
        <v>470</v>
      </c>
      <c r="K7" s="123" t="s">
        <v>471</v>
      </c>
      <c r="L7" s="123" t="s">
        <v>472</v>
      </c>
      <c r="M7" s="141" t="s">
        <v>473</v>
      </c>
      <c r="N7" s="87"/>
    </row>
    <row r="8" spans="1:14" s="18" customFormat="1" ht="54" customHeight="1">
      <c r="A8" s="140"/>
      <c r="B8" s="148"/>
      <c r="C8" s="124"/>
      <c r="D8" s="145"/>
      <c r="E8" s="124"/>
      <c r="F8" s="15" t="s">
        <v>474</v>
      </c>
      <c r="G8" s="15" t="s">
        <v>475</v>
      </c>
      <c r="H8" s="15" t="s">
        <v>476</v>
      </c>
      <c r="I8" s="124"/>
      <c r="J8" s="137"/>
      <c r="K8" s="124"/>
      <c r="L8" s="124"/>
      <c r="M8" s="126"/>
      <c r="N8" s="87"/>
    </row>
    <row r="9" spans="1:14" s="18" customFormat="1" ht="12" customHeight="1">
      <c r="A9" s="15" t="s">
        <v>11</v>
      </c>
      <c r="B9" s="40"/>
      <c r="C9" s="13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38">
        <v>9</v>
      </c>
      <c r="L9" s="138">
        <v>10</v>
      </c>
      <c r="M9" s="139">
        <v>11</v>
      </c>
      <c r="N9" s="17"/>
    </row>
    <row r="10" spans="1:14" s="18" customFormat="1" ht="12" customHeight="1">
      <c r="A10" s="15" t="s">
        <v>477</v>
      </c>
      <c r="B10" s="41"/>
      <c r="C10" s="67" t="s">
        <v>44</v>
      </c>
      <c r="D10" s="67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478</v>
      </c>
      <c r="L10" s="19" t="s">
        <v>109</v>
      </c>
      <c r="M10" s="20" t="s">
        <v>117</v>
      </c>
      <c r="N10" s="17"/>
    </row>
    <row r="11" spans="1:23" ht="15.75" customHeight="1">
      <c r="A11" s="21" t="s">
        <v>479</v>
      </c>
      <c r="B11" s="41" t="s">
        <v>480</v>
      </c>
      <c r="C11" s="68">
        <f>'справка №1 СЧЕТОВОДЕН  БАЛАНС'!H17</f>
        <v>5500</v>
      </c>
      <c r="D11" s="68">
        <f>'справка №1 СЧЕТОВОДЕН  БАЛАНС'!H19</f>
        <v>0</v>
      </c>
      <c r="E11" s="68">
        <f>'справка №1 СЧЕТОВОДЕН  БАЛАНС'!H20</f>
        <v>68827</v>
      </c>
      <c r="F11" s="68">
        <f>'справка №1 СЧЕТОВОДЕН  БАЛАНС'!H22</f>
        <v>550</v>
      </c>
      <c r="G11" s="68">
        <f>'справка №1 СЧЕТОВОДЕН  БАЛАНС'!H23</f>
        <v>0</v>
      </c>
      <c r="H11" s="70">
        <v>6352</v>
      </c>
      <c r="I11" s="68">
        <f>'справка №1 СЧЕТОВОДЕН  БАЛАНС'!H28+'справка №1 СЧЕТОВОДЕН  БАЛАНС'!H31</f>
        <v>33105</v>
      </c>
      <c r="J11" s="68">
        <f>'справка №1 СЧЕТОВОДЕН  БАЛАНС'!H29+'справка №1 СЧЕТОВОДЕН  БАЛАНС'!H32</f>
        <v>0</v>
      </c>
      <c r="K11" s="70"/>
      <c r="L11" s="309">
        <f>SUM(C11:K11)</f>
        <v>114334</v>
      </c>
      <c r="M11" s="68">
        <f>'справка №1 СЧЕТОВОДЕН  БАЛАНС'!H39</f>
        <v>3946</v>
      </c>
      <c r="N11" s="133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2.75" customHeight="1">
      <c r="A12" s="21" t="s">
        <v>481</v>
      </c>
      <c r="B12" s="41" t="s">
        <v>482</v>
      </c>
      <c r="C12" s="69">
        <f>C13+C14</f>
        <v>0</v>
      </c>
      <c r="D12" s="69">
        <f aca="true" t="shared" si="0" ref="D12:M12">D13+D14</f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309">
        <f aca="true" t="shared" si="1" ref="L12:L32">SUM(C12:K12)</f>
        <v>0</v>
      </c>
      <c r="M12" s="69">
        <f t="shared" si="0"/>
        <v>0</v>
      </c>
      <c r="N12" s="85"/>
      <c r="O12" s="86"/>
      <c r="P12" s="86"/>
      <c r="Q12" s="86"/>
      <c r="R12" s="86"/>
      <c r="S12" s="86"/>
      <c r="T12" s="86"/>
      <c r="U12" s="86"/>
      <c r="V12" s="86"/>
      <c r="W12" s="86"/>
    </row>
    <row r="13" spans="1:14" ht="12.75" customHeight="1">
      <c r="A13" s="24" t="s">
        <v>483</v>
      </c>
      <c r="B13" s="19" t="s">
        <v>484</v>
      </c>
      <c r="C13" s="70"/>
      <c r="D13" s="70"/>
      <c r="E13" s="70"/>
      <c r="F13" s="70"/>
      <c r="G13" s="70"/>
      <c r="H13" s="70"/>
      <c r="I13" s="70"/>
      <c r="J13" s="70"/>
      <c r="K13" s="70"/>
      <c r="L13" s="309">
        <f t="shared" si="1"/>
        <v>0</v>
      </c>
      <c r="M13" s="70"/>
      <c r="N13" s="22"/>
    </row>
    <row r="14" spans="1:14" ht="12" customHeight="1">
      <c r="A14" s="24" t="s">
        <v>485</v>
      </c>
      <c r="B14" s="19" t="s">
        <v>486</v>
      </c>
      <c r="C14" s="70"/>
      <c r="D14" s="70"/>
      <c r="E14" s="70"/>
      <c r="F14" s="70"/>
      <c r="G14" s="70"/>
      <c r="H14" s="70"/>
      <c r="I14" s="70"/>
      <c r="J14" s="70"/>
      <c r="K14" s="70"/>
      <c r="L14" s="309">
        <f t="shared" si="1"/>
        <v>0</v>
      </c>
      <c r="M14" s="70"/>
      <c r="N14" s="22"/>
    </row>
    <row r="15" spans="1:23" ht="12">
      <c r="A15" s="21" t="s">
        <v>487</v>
      </c>
      <c r="B15" s="41" t="s">
        <v>488</v>
      </c>
      <c r="C15" s="71">
        <f>C11+C12</f>
        <v>5500</v>
      </c>
      <c r="D15" s="71">
        <f aca="true" t="shared" si="2" ref="D15:M15">D11+D12</f>
        <v>0</v>
      </c>
      <c r="E15" s="71">
        <f t="shared" si="2"/>
        <v>68827</v>
      </c>
      <c r="F15" s="71">
        <f t="shared" si="2"/>
        <v>550</v>
      </c>
      <c r="G15" s="71">
        <f t="shared" si="2"/>
        <v>0</v>
      </c>
      <c r="H15" s="71">
        <f t="shared" si="2"/>
        <v>6352</v>
      </c>
      <c r="I15" s="71">
        <f t="shared" si="2"/>
        <v>33105</v>
      </c>
      <c r="J15" s="71">
        <f t="shared" si="2"/>
        <v>0</v>
      </c>
      <c r="K15" s="71">
        <f t="shared" si="2"/>
        <v>0</v>
      </c>
      <c r="L15" s="309">
        <f t="shared" si="1"/>
        <v>114334</v>
      </c>
      <c r="M15" s="71">
        <f t="shared" si="2"/>
        <v>3946</v>
      </c>
      <c r="N15" s="85"/>
      <c r="O15" s="86"/>
      <c r="P15" s="86"/>
      <c r="Q15" s="86"/>
      <c r="R15" s="86"/>
      <c r="S15" s="86"/>
      <c r="T15" s="86"/>
      <c r="U15" s="86"/>
      <c r="V15" s="86"/>
      <c r="W15" s="86"/>
    </row>
    <row r="16" spans="1:20" ht="12.75" customHeight="1">
      <c r="A16" s="21" t="s">
        <v>489</v>
      </c>
      <c r="B16" s="48" t="s">
        <v>490</v>
      </c>
      <c r="C16" s="127"/>
      <c r="D16" s="128"/>
      <c r="E16" s="128"/>
      <c r="F16" s="128"/>
      <c r="G16" s="128"/>
      <c r="H16" s="129"/>
      <c r="I16" s="132">
        <f>+'справка №1 СЧЕТОВОДЕН  БАЛАНС'!G31</f>
        <v>10467</v>
      </c>
      <c r="J16" s="310">
        <f>+'справка №1 СЧЕТОВОДЕН  БАЛАНС'!G32</f>
        <v>0</v>
      </c>
      <c r="K16" s="70"/>
      <c r="L16" s="309">
        <f t="shared" si="1"/>
        <v>10467</v>
      </c>
      <c r="M16" s="70">
        <v>-44</v>
      </c>
      <c r="N16" s="85"/>
      <c r="O16" s="86"/>
      <c r="P16" s="86"/>
      <c r="Q16" s="86"/>
      <c r="R16" s="86"/>
      <c r="S16" s="86"/>
      <c r="T16" s="86"/>
    </row>
    <row r="17" spans="1:23" ht="12.75" customHeight="1">
      <c r="A17" s="24" t="s">
        <v>491</v>
      </c>
      <c r="B17" s="19" t="s">
        <v>492</v>
      </c>
      <c r="C17" s="72">
        <f>C18+C19</f>
        <v>0</v>
      </c>
      <c r="D17" s="72">
        <f aca="true" t="shared" si="3" ref="D17:K17">D18+D19</f>
        <v>0</v>
      </c>
      <c r="E17" s="72">
        <f t="shared" si="3"/>
        <v>0</v>
      </c>
      <c r="F17" s="72">
        <f t="shared" si="3"/>
        <v>0</v>
      </c>
      <c r="G17" s="72">
        <f t="shared" si="3"/>
        <v>0</v>
      </c>
      <c r="H17" s="72">
        <f t="shared" si="3"/>
        <v>4097</v>
      </c>
      <c r="I17" s="72">
        <f t="shared" si="3"/>
        <v>-5197</v>
      </c>
      <c r="J17" s="72">
        <f>J18+J19</f>
        <v>0</v>
      </c>
      <c r="K17" s="72">
        <f t="shared" si="3"/>
        <v>0</v>
      </c>
      <c r="L17" s="309">
        <f t="shared" si="1"/>
        <v>-1100</v>
      </c>
      <c r="M17" s="72">
        <f>M18+M19</f>
        <v>0</v>
      </c>
      <c r="N17" s="85"/>
      <c r="O17" s="86"/>
      <c r="P17" s="86"/>
      <c r="Q17" s="86"/>
      <c r="R17" s="86"/>
      <c r="S17" s="86"/>
      <c r="T17" s="86"/>
      <c r="U17" s="86"/>
      <c r="V17" s="86"/>
      <c r="W17" s="86"/>
    </row>
    <row r="18" spans="1:14" ht="12" customHeight="1">
      <c r="A18" s="25" t="s">
        <v>493</v>
      </c>
      <c r="B18" s="44" t="s">
        <v>494</v>
      </c>
      <c r="C18" s="70"/>
      <c r="D18" s="70"/>
      <c r="E18" s="70"/>
      <c r="F18" s="70"/>
      <c r="G18" s="70"/>
      <c r="H18" s="70"/>
      <c r="I18" s="70">
        <v>-1100</v>
      </c>
      <c r="J18" s="70"/>
      <c r="K18" s="70"/>
      <c r="L18" s="309">
        <f t="shared" si="1"/>
        <v>-1100</v>
      </c>
      <c r="M18" s="70"/>
      <c r="N18" s="22"/>
    </row>
    <row r="19" spans="1:14" ht="12" customHeight="1">
      <c r="A19" s="25" t="s">
        <v>495</v>
      </c>
      <c r="B19" s="44" t="s">
        <v>496</v>
      </c>
      <c r="C19" s="70"/>
      <c r="D19" s="70"/>
      <c r="E19" s="70"/>
      <c r="F19" s="70"/>
      <c r="G19" s="70"/>
      <c r="H19" s="70">
        <v>4097</v>
      </c>
      <c r="I19" s="70">
        <v>-4097</v>
      </c>
      <c r="J19" s="70"/>
      <c r="K19" s="70"/>
      <c r="L19" s="309">
        <f t="shared" si="1"/>
        <v>0</v>
      </c>
      <c r="M19" s="70"/>
      <c r="N19" s="22"/>
    </row>
    <row r="20" spans="1:14" ht="12.75" customHeight="1">
      <c r="A20" s="24" t="s">
        <v>497</v>
      </c>
      <c r="B20" s="19" t="s">
        <v>498</v>
      </c>
      <c r="C20" s="70"/>
      <c r="D20" s="70"/>
      <c r="E20" s="70"/>
      <c r="F20" s="70"/>
      <c r="G20" s="70"/>
      <c r="H20" s="70">
        <v>-215</v>
      </c>
      <c r="I20" s="70">
        <v>215</v>
      </c>
      <c r="J20" s="70"/>
      <c r="K20" s="70"/>
      <c r="L20" s="309">
        <f t="shared" si="1"/>
        <v>0</v>
      </c>
      <c r="M20" s="70"/>
      <c r="N20" s="22"/>
    </row>
    <row r="21" spans="1:23" ht="23.25" customHeight="1">
      <c r="A21" s="24" t="s">
        <v>499</v>
      </c>
      <c r="B21" s="19" t="s">
        <v>500</v>
      </c>
      <c r="C21" s="69">
        <f>C22-C23</f>
        <v>0</v>
      </c>
      <c r="D21" s="69">
        <f aca="true" t="shared" si="4" ref="D21:M21">D22-D23</f>
        <v>0</v>
      </c>
      <c r="E21" s="69">
        <f t="shared" si="4"/>
        <v>1020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309">
        <f t="shared" si="1"/>
        <v>1020</v>
      </c>
      <c r="M21" s="69">
        <f t="shared" si="4"/>
        <v>200</v>
      </c>
      <c r="N21" s="85"/>
      <c r="O21" s="86"/>
      <c r="P21" s="86"/>
      <c r="Q21" s="86"/>
      <c r="R21" s="86"/>
      <c r="S21" s="86"/>
      <c r="T21" s="86"/>
      <c r="U21" s="86"/>
      <c r="V21" s="86"/>
      <c r="W21" s="86"/>
    </row>
    <row r="22" spans="1:14" ht="12">
      <c r="A22" s="24" t="s">
        <v>501</v>
      </c>
      <c r="B22" s="19" t="s">
        <v>502</v>
      </c>
      <c r="C22" s="130"/>
      <c r="D22" s="130"/>
      <c r="E22" s="130">
        <v>1020</v>
      </c>
      <c r="F22" s="130"/>
      <c r="G22" s="130"/>
      <c r="H22" s="130"/>
      <c r="I22" s="130"/>
      <c r="J22" s="130"/>
      <c r="K22" s="130"/>
      <c r="L22" s="309">
        <f t="shared" si="1"/>
        <v>1020</v>
      </c>
      <c r="M22" s="130">
        <v>200</v>
      </c>
      <c r="N22" s="22"/>
    </row>
    <row r="23" spans="1:14" ht="12">
      <c r="A23" s="24" t="s">
        <v>503</v>
      </c>
      <c r="B23" s="19" t="s">
        <v>504</v>
      </c>
      <c r="C23" s="130"/>
      <c r="D23" s="130"/>
      <c r="E23" s="130">
        <v>0</v>
      </c>
      <c r="F23" s="130"/>
      <c r="G23" s="130"/>
      <c r="H23" s="130"/>
      <c r="I23" s="130"/>
      <c r="J23" s="130"/>
      <c r="K23" s="130"/>
      <c r="L23" s="309">
        <f t="shared" si="1"/>
        <v>0</v>
      </c>
      <c r="M23" s="130"/>
      <c r="N23" s="22"/>
    </row>
    <row r="24" spans="1:23" ht="22.5" customHeight="1">
      <c r="A24" s="24" t="s">
        <v>505</v>
      </c>
      <c r="B24" s="19" t="s">
        <v>506</v>
      </c>
      <c r="C24" s="69">
        <f>C25-C26</f>
        <v>0</v>
      </c>
      <c r="D24" s="69">
        <f aca="true" t="shared" si="5" ref="D24:M24">D25-D26</f>
        <v>0</v>
      </c>
      <c r="E24" s="69">
        <f t="shared" si="5"/>
        <v>36493</v>
      </c>
      <c r="F24" s="69">
        <f t="shared" si="5"/>
        <v>0</v>
      </c>
      <c r="G24" s="69">
        <f t="shared" si="5"/>
        <v>0</v>
      </c>
      <c r="H24" s="69">
        <f t="shared" si="5"/>
        <v>0</v>
      </c>
      <c r="I24" s="69">
        <f t="shared" si="5"/>
        <v>0</v>
      </c>
      <c r="J24" s="69">
        <f t="shared" si="5"/>
        <v>0</v>
      </c>
      <c r="K24" s="69">
        <f t="shared" si="5"/>
        <v>0</v>
      </c>
      <c r="L24" s="309">
        <f t="shared" si="1"/>
        <v>36493</v>
      </c>
      <c r="M24" s="69">
        <f t="shared" si="5"/>
        <v>0</v>
      </c>
      <c r="N24" s="85"/>
      <c r="O24" s="86"/>
      <c r="P24" s="86"/>
      <c r="Q24" s="86"/>
      <c r="R24" s="86"/>
      <c r="S24" s="86"/>
      <c r="T24" s="86"/>
      <c r="U24" s="86"/>
      <c r="V24" s="86"/>
      <c r="W24" s="86"/>
    </row>
    <row r="25" spans="1:14" ht="12">
      <c r="A25" s="24" t="s">
        <v>501</v>
      </c>
      <c r="B25" s="19" t="s">
        <v>507</v>
      </c>
      <c r="C25" s="130"/>
      <c r="D25" s="130"/>
      <c r="E25" s="130">
        <v>36493</v>
      </c>
      <c r="F25" s="130"/>
      <c r="G25" s="130"/>
      <c r="H25" s="130"/>
      <c r="I25" s="130"/>
      <c r="J25" s="130"/>
      <c r="K25" s="130"/>
      <c r="L25" s="309">
        <f t="shared" si="1"/>
        <v>36493</v>
      </c>
      <c r="M25" s="130"/>
      <c r="N25" s="22"/>
    </row>
    <row r="26" spans="1:14" ht="12">
      <c r="A26" s="24" t="s">
        <v>503</v>
      </c>
      <c r="B26" s="19" t="s">
        <v>508</v>
      </c>
      <c r="C26" s="130"/>
      <c r="D26" s="130"/>
      <c r="E26" s="130"/>
      <c r="F26" s="130"/>
      <c r="G26" s="130"/>
      <c r="H26" s="130"/>
      <c r="I26" s="130"/>
      <c r="J26" s="130"/>
      <c r="K26" s="130"/>
      <c r="L26" s="309">
        <f t="shared" si="1"/>
        <v>0</v>
      </c>
      <c r="M26" s="130"/>
      <c r="N26" s="22"/>
    </row>
    <row r="27" spans="1:14" ht="12">
      <c r="A27" s="24" t="s">
        <v>509</v>
      </c>
      <c r="B27" s="19" t="s">
        <v>510</v>
      </c>
      <c r="C27" s="70"/>
      <c r="D27" s="70"/>
      <c r="E27" s="70">
        <v>-3751</v>
      </c>
      <c r="F27" s="70"/>
      <c r="G27" s="70"/>
      <c r="H27" s="70"/>
      <c r="I27" s="70"/>
      <c r="J27" s="70"/>
      <c r="K27" s="70"/>
      <c r="L27" s="309">
        <f t="shared" si="1"/>
        <v>-3751</v>
      </c>
      <c r="M27" s="70">
        <v>-20</v>
      </c>
      <c r="N27" s="22"/>
    </row>
    <row r="28" spans="1:14" ht="12">
      <c r="A28" s="24" t="s">
        <v>511</v>
      </c>
      <c r="B28" s="19" t="s">
        <v>512</v>
      </c>
      <c r="C28" s="70"/>
      <c r="D28" s="70"/>
      <c r="E28" s="70">
        <v>-6835</v>
      </c>
      <c r="F28" s="70"/>
      <c r="G28" s="70"/>
      <c r="H28" s="70">
        <v>241</v>
      </c>
      <c r="I28" s="70"/>
      <c r="J28" s="70"/>
      <c r="K28" s="70"/>
      <c r="L28" s="309">
        <f t="shared" si="1"/>
        <v>-6594</v>
      </c>
      <c r="M28" s="70">
        <v>47</v>
      </c>
      <c r="N28" s="22"/>
    </row>
    <row r="29" spans="1:23" ht="14.25" customHeight="1">
      <c r="A29" s="21" t="s">
        <v>513</v>
      </c>
      <c r="B29" s="41" t="s">
        <v>514</v>
      </c>
      <c r="C29" s="69">
        <f>C11+C17+C20+C21+C24+C28+C27+C16</f>
        <v>5500</v>
      </c>
      <c r="D29" s="69">
        <f aca="true" t="shared" si="6" ref="D29:K29">D11+D17+D20+D21+D24+D28+D27+D16</f>
        <v>0</v>
      </c>
      <c r="E29" s="69">
        <f t="shared" si="6"/>
        <v>95754</v>
      </c>
      <c r="F29" s="69">
        <f t="shared" si="6"/>
        <v>550</v>
      </c>
      <c r="G29" s="69">
        <f t="shared" si="6"/>
        <v>0</v>
      </c>
      <c r="H29" s="69">
        <f t="shared" si="6"/>
        <v>10475</v>
      </c>
      <c r="I29" s="69">
        <f t="shared" si="6"/>
        <v>38590</v>
      </c>
      <c r="J29" s="69">
        <f>J11+J17+J20+J21+J24+J28+J27+J16</f>
        <v>0</v>
      </c>
      <c r="K29" s="69">
        <f t="shared" si="6"/>
        <v>0</v>
      </c>
      <c r="L29" s="309">
        <f t="shared" si="1"/>
        <v>150869</v>
      </c>
      <c r="M29" s="69">
        <f>M11+M17+M20+M21+M24+M28+M27+M16</f>
        <v>4129</v>
      </c>
      <c r="N29" s="85"/>
      <c r="O29" s="86"/>
      <c r="P29" s="86"/>
      <c r="Q29" s="86"/>
      <c r="R29" s="86"/>
      <c r="S29" s="86"/>
      <c r="T29" s="86"/>
      <c r="U29" s="86"/>
      <c r="V29" s="86"/>
      <c r="W29" s="86"/>
    </row>
    <row r="30" spans="1:14" ht="23.25" customHeight="1">
      <c r="A30" s="24" t="s">
        <v>515</v>
      </c>
      <c r="B30" s="19" t="s">
        <v>516</v>
      </c>
      <c r="C30" s="70"/>
      <c r="D30" s="70"/>
      <c r="E30" s="70"/>
      <c r="F30" s="70"/>
      <c r="G30" s="70"/>
      <c r="H30" s="70"/>
      <c r="I30" s="70"/>
      <c r="J30" s="70"/>
      <c r="K30" s="70"/>
      <c r="L30" s="309">
        <f t="shared" si="1"/>
        <v>0</v>
      </c>
      <c r="M30" s="70"/>
      <c r="N30" s="22"/>
    </row>
    <row r="31" spans="1:14" ht="24" customHeight="1">
      <c r="A31" s="24" t="s">
        <v>517</v>
      </c>
      <c r="B31" s="19" t="s">
        <v>518</v>
      </c>
      <c r="C31" s="70"/>
      <c r="D31" s="70"/>
      <c r="E31" s="70"/>
      <c r="F31" s="70"/>
      <c r="G31" s="70"/>
      <c r="H31" s="70"/>
      <c r="I31" s="70"/>
      <c r="J31" s="70"/>
      <c r="K31" s="70"/>
      <c r="L31" s="309">
        <f t="shared" si="1"/>
        <v>0</v>
      </c>
      <c r="M31" s="70"/>
      <c r="N31" s="22"/>
    </row>
    <row r="32" spans="1:23" ht="23.25" customHeight="1">
      <c r="A32" s="21" t="s">
        <v>519</v>
      </c>
      <c r="B32" s="41" t="s">
        <v>520</v>
      </c>
      <c r="C32" s="69">
        <f aca="true" t="shared" si="7" ref="C32:K32">C29+C30+C31</f>
        <v>5500</v>
      </c>
      <c r="D32" s="69">
        <f t="shared" si="7"/>
        <v>0</v>
      </c>
      <c r="E32" s="69">
        <f t="shared" si="7"/>
        <v>95754</v>
      </c>
      <c r="F32" s="69">
        <f t="shared" si="7"/>
        <v>550</v>
      </c>
      <c r="G32" s="69">
        <f t="shared" si="7"/>
        <v>0</v>
      </c>
      <c r="H32" s="69">
        <f t="shared" si="7"/>
        <v>10475</v>
      </c>
      <c r="I32" s="69">
        <f t="shared" si="7"/>
        <v>38590</v>
      </c>
      <c r="J32" s="69">
        <f t="shared" si="7"/>
        <v>0</v>
      </c>
      <c r="K32" s="69">
        <f t="shared" si="7"/>
        <v>0</v>
      </c>
      <c r="L32" s="309">
        <f t="shared" si="1"/>
        <v>150869</v>
      </c>
      <c r="M32" s="69">
        <f>M29+M30+M31</f>
        <v>4129</v>
      </c>
      <c r="N32" s="85"/>
      <c r="O32" s="86"/>
      <c r="P32" s="86"/>
      <c r="Q32" s="86"/>
      <c r="R32" s="86"/>
      <c r="S32" s="86"/>
      <c r="T32" s="86"/>
      <c r="U32" s="86"/>
      <c r="V32" s="86"/>
      <c r="W32" s="86"/>
    </row>
    <row r="33" spans="1:14" ht="14.25" customHeight="1">
      <c r="A33" s="311"/>
      <c r="B33" s="312"/>
      <c r="C33" s="26"/>
      <c r="D33" s="26"/>
      <c r="E33" s="26"/>
      <c r="F33" s="26"/>
      <c r="G33" s="26"/>
      <c r="H33" s="26"/>
      <c r="I33" s="26"/>
      <c r="J33" s="26"/>
      <c r="K33" s="26"/>
      <c r="L33" s="313"/>
      <c r="M33" s="313"/>
      <c r="N33" s="22"/>
    </row>
    <row r="34" spans="1:14" ht="23.25" customHeight="1">
      <c r="A34" s="311"/>
      <c r="B34" s="312"/>
      <c r="C34" s="343"/>
      <c r="D34" s="26"/>
      <c r="E34" s="26"/>
      <c r="F34" s="26"/>
      <c r="G34" s="26"/>
      <c r="H34" s="26"/>
      <c r="I34" s="26"/>
      <c r="J34" s="26"/>
      <c r="K34" s="26"/>
      <c r="L34" s="313"/>
      <c r="M34" s="314"/>
      <c r="N34" s="22"/>
    </row>
    <row r="35" spans="1:14" ht="12">
      <c r="A35" s="27" t="s">
        <v>537</v>
      </c>
      <c r="B35" s="45"/>
      <c r="C35" s="28"/>
      <c r="D35" s="28"/>
      <c r="E35" s="28"/>
      <c r="F35" s="28" t="s">
        <v>521</v>
      </c>
      <c r="G35" s="28"/>
      <c r="H35" s="28"/>
      <c r="I35" s="28"/>
      <c r="J35" s="28" t="s">
        <v>522</v>
      </c>
      <c r="K35" s="28"/>
      <c r="L35" s="28"/>
      <c r="M35" s="313"/>
      <c r="N35" s="22"/>
    </row>
    <row r="36" spans="1:13" ht="12">
      <c r="A36" s="315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8"/>
    </row>
    <row r="37" spans="1:13" ht="12">
      <c r="A37" s="315"/>
      <c r="B37" s="316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8"/>
    </row>
    <row r="38" spans="1:13" ht="12">
      <c r="A38" s="315"/>
      <c r="B38" s="316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8"/>
    </row>
    <row r="39" spans="1:13" ht="12">
      <c r="A39" s="315"/>
      <c r="B39" s="316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8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 E25: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" right="0.21" top="0.36" bottom="0.16" header="0.35433070866141736" footer="0.16"/>
  <pageSetup fitToHeight="2" horizontalDpi="600" verticalDpi="600" orientation="landscape" paperSize="9" scale="89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Poli Vardarova</cp:lastModifiedBy>
  <cp:lastPrinted>2008-02-27T12:19:18Z</cp:lastPrinted>
  <dcterms:created xsi:type="dcterms:W3CDTF">2000-06-29T12:02:40Z</dcterms:created>
  <dcterms:modified xsi:type="dcterms:W3CDTF">2008-04-29T13:10:02Z</dcterms:modified>
  <cp:category/>
  <cp:version/>
  <cp:contentType/>
  <cp:contentStatus/>
</cp:coreProperties>
</file>