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8" activeTab="0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справка-свързани лица" sheetId="6" r:id="rId6"/>
    <sheet name="бележки-баланс" sheetId="7" r:id="rId7"/>
  </sheets>
  <definedNames/>
  <calcPr fullCalcOnLoad="1"/>
</workbook>
</file>

<file path=xl/sharedStrings.xml><?xml version="1.0" encoding="utf-8"?>
<sst xmlns="http://schemas.openxmlformats.org/spreadsheetml/2006/main" count="347" uniqueCount="196">
  <si>
    <t xml:space="preserve">               "ЕЛЕКТРОМЕТАЛ" АД , гр.ПАЗАРДЖИК, ул. "МИЛЬО ВОЙВОДА" 1</t>
  </si>
  <si>
    <t xml:space="preserve">                                                 ОТЧЕТ ЗА ФИНАНСОВОТО СЪСТОЯНИЕ </t>
  </si>
  <si>
    <t xml:space="preserve">                ЗА ТРЕТО ТРИМЕСЕЧИЕ НА 2013година</t>
  </si>
  <si>
    <t>хил.лв</t>
  </si>
  <si>
    <t xml:space="preserve">                  Съдържание</t>
  </si>
  <si>
    <t>Текуща</t>
  </si>
  <si>
    <t>Предходна</t>
  </si>
  <si>
    <t>година</t>
  </si>
  <si>
    <t>АКТИВИ</t>
  </si>
  <si>
    <r>
      <t>І</t>
    </r>
    <r>
      <rPr>
        <b/>
        <i/>
        <sz val="10"/>
        <rFont val="Arial"/>
        <family val="2"/>
      </rPr>
      <t>.Нетекущи</t>
    </r>
  </si>
  <si>
    <t xml:space="preserve">  1.Имоти, машини и съоръжения</t>
  </si>
  <si>
    <t>1.1 Земи</t>
  </si>
  <si>
    <t>1.2 Сгради</t>
  </si>
  <si>
    <t>1.3 Машини и оборудване</t>
  </si>
  <si>
    <t>1.4 Съоръжения</t>
  </si>
  <si>
    <t>1.5 Стопански инвентар</t>
  </si>
  <si>
    <t xml:space="preserve">  1.Нематериални активи</t>
  </si>
  <si>
    <t>Общо нетекущи активи</t>
  </si>
  <si>
    <r>
      <t>ІІ.</t>
    </r>
    <r>
      <rPr>
        <b/>
        <i/>
        <sz val="10"/>
        <rFont val="Arial"/>
        <family val="2"/>
      </rPr>
      <t>Текущи</t>
    </r>
  </si>
  <si>
    <t xml:space="preserve">  1.Материални запаси</t>
  </si>
  <si>
    <t>1.1 Материали</t>
  </si>
  <si>
    <t>1.2 Продукция</t>
  </si>
  <si>
    <t>1.3 Стока</t>
  </si>
  <si>
    <t xml:space="preserve">  2.Търговски и други вземания</t>
  </si>
  <si>
    <t>2. Търговски и други вземания</t>
  </si>
  <si>
    <t>2.1 Вземания от контрагенти</t>
  </si>
  <si>
    <t>2.2 Други вземания</t>
  </si>
  <si>
    <t xml:space="preserve">  3.Пари и парични еквиваленти</t>
  </si>
  <si>
    <t xml:space="preserve">  4.Текущи данъчни вземения</t>
  </si>
  <si>
    <t xml:space="preserve">  5.Разходи за бъдещи периоди</t>
  </si>
  <si>
    <t>Общо текущи активи</t>
  </si>
  <si>
    <t>Всичко активи ( І + ІІ )</t>
  </si>
  <si>
    <t>СОБСТВЕН КАПИТАЛ</t>
  </si>
  <si>
    <t xml:space="preserve">  1.Основен  капитал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</si>
  <si>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</si>
  <si>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</si>
  <si>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</si>
  <si>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t>Всичко  собствен капитал</t>
  </si>
  <si>
    <t>ПАСИВИ</t>
  </si>
  <si>
    <r>
      <t>І.</t>
    </r>
    <r>
      <rPr>
        <b/>
        <i/>
        <sz val="10"/>
        <rFont val="Arial"/>
        <family val="2"/>
      </rPr>
      <t>Нетекущи</t>
    </r>
  </si>
  <si>
    <t xml:space="preserve">  1.Задължения към свързани предприятия</t>
  </si>
  <si>
    <t xml:space="preserve">  2.Други</t>
  </si>
  <si>
    <t>Общи нетекущи пасиви</t>
  </si>
  <si>
    <r>
      <t>ІІ.</t>
    </r>
    <r>
      <rPr>
        <b/>
        <i/>
        <sz val="10"/>
        <rFont val="Arial"/>
        <family val="2"/>
      </rPr>
      <t>Текущи  пасиви</t>
    </r>
  </si>
  <si>
    <t xml:space="preserve">  2. Търговски и други задължения</t>
  </si>
  <si>
    <t xml:space="preserve">  2.1.Задължения към доставчици и клиенти</t>
  </si>
  <si>
    <t xml:space="preserve">  3.Текущи  задължения за СО</t>
  </si>
  <si>
    <t xml:space="preserve">  4.Данъчни задължения</t>
  </si>
  <si>
    <t xml:space="preserve">  5.Задължения към персонала</t>
  </si>
  <si>
    <t xml:space="preserve">  6.Други</t>
  </si>
  <si>
    <t>Общи текущи пасиви</t>
  </si>
  <si>
    <t>Всичко пасиви ( І + ІІ )</t>
  </si>
  <si>
    <t>Общо пасиви и собствен капитал</t>
  </si>
  <si>
    <t>Дата: 25.10.2013 г.</t>
  </si>
  <si>
    <t>Съставител:.....................</t>
  </si>
  <si>
    <t xml:space="preserve">                 /СИНДЖИ ЕООД/</t>
  </si>
  <si>
    <t>Ръководител:......................</t>
  </si>
  <si>
    <t xml:space="preserve">                   /Велко Генчев/</t>
  </si>
  <si>
    <t xml:space="preserve">ОТЧЕТ ЗА ВСЕОБХВАТНИЯ ДОХОД </t>
  </si>
  <si>
    <t xml:space="preserve">                ЗА ВТОРО ТРИМЕСЕЧИЕ НА 2013година</t>
  </si>
  <si>
    <t xml:space="preserve">                      Съдържание</t>
  </si>
  <si>
    <t>1. Приходи  от продажби, в това число</t>
  </si>
  <si>
    <t>1.1. Продукция</t>
  </si>
  <si>
    <t>1.2. Услуги</t>
  </si>
  <si>
    <t>1.3. Наеми</t>
  </si>
  <si>
    <t>1.4. Стоки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</si>
  <si>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</si>
  <si>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</si>
  <si>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</si>
  <si>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</si>
  <si>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</si>
  <si>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</si>
  <si>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</si>
  <si>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>2.6Изменение на запасите от продукция</t>
  </si>
  <si>
    <t>2.7Балансова стойност на продадени активи</t>
  </si>
  <si>
    <t>13.Печалба</t>
  </si>
  <si>
    <t>14.Финансови приходи/разходи</t>
  </si>
  <si>
    <t>15.Печалба преди облагане с данъци</t>
  </si>
  <si>
    <t>16.Данък печалба</t>
  </si>
  <si>
    <t>17.Нетна печалба/загуба от дейността</t>
  </si>
  <si>
    <t>18.Извънредни приходи/разходи</t>
  </si>
  <si>
    <t xml:space="preserve">19.Разходи за данъци </t>
  </si>
  <si>
    <t>20.Нетна печалба/загуба за периода</t>
  </si>
  <si>
    <t>21. Друг всеобхватен доход</t>
  </si>
  <si>
    <t>22. Общо всеобхватен доход</t>
  </si>
  <si>
    <t xml:space="preserve">                      ОТЧЕТ ЗА ПРОМЕНИТЕ В СОБСТВЕНИЯ КАПИТАЛ </t>
  </si>
  <si>
    <t xml:space="preserve">       ЗА ТРЕТО ТРИМЕСЕЧИЕ НА 2013 година</t>
  </si>
  <si>
    <t>в хил. лева</t>
  </si>
  <si>
    <t xml:space="preserve">                Съдържание</t>
  </si>
  <si>
    <t>Основен</t>
  </si>
  <si>
    <t>Премия</t>
  </si>
  <si>
    <t>Резерви от</t>
  </si>
  <si>
    <t>Задължителни</t>
  </si>
  <si>
    <t>Други</t>
  </si>
  <si>
    <t>Печалба</t>
  </si>
  <si>
    <t>Общо</t>
  </si>
  <si>
    <t>капитал</t>
  </si>
  <si>
    <t>от емисия</t>
  </si>
  <si>
    <t>преоценки</t>
  </si>
  <si>
    <t>резерви</t>
  </si>
  <si>
    <t xml:space="preserve"> (загуба)</t>
  </si>
  <si>
    <t>А.Салдо на 1 януари 2013 г,</t>
  </si>
  <si>
    <t>1.Разпределение на печалбата за:</t>
  </si>
  <si>
    <t xml:space="preserve">   а) резерв</t>
  </si>
  <si>
    <t>2.Нетна печалба/загуба за годината</t>
  </si>
  <si>
    <t>3.Други измнения в капитала</t>
  </si>
  <si>
    <t>Б.Салдо към 30 септември 2013 г.</t>
  </si>
  <si>
    <t xml:space="preserve">                                             ОТЧЕТ  ЗА   ПАРИЧНИТЕ  ПОТОЦИ</t>
  </si>
  <si>
    <t xml:space="preserve">  ЗА ТРЕТО ТРИМЕСЕЧИЕ НА 2013година</t>
  </si>
  <si>
    <t>в хиляди лева</t>
  </si>
  <si>
    <t xml:space="preserve">          Парични  потоци</t>
  </si>
  <si>
    <t>а</t>
  </si>
  <si>
    <t>А.Парични потоци от оперативна дейност</t>
  </si>
  <si>
    <t>1.Парични постъпления от клиенти</t>
  </si>
  <si>
    <t>2.Парични плащания на доставчици</t>
  </si>
  <si>
    <t xml:space="preserve">3.Парични плащания за персонал </t>
  </si>
  <si>
    <t>4.Други ппащания /постъпления от оперативна дейност</t>
  </si>
  <si>
    <t>5.Платени данъци  върху печалбата</t>
  </si>
  <si>
    <t>6.Платени други данъци  и такси</t>
  </si>
  <si>
    <t>7.Възстановени данъци и осигуровки</t>
  </si>
  <si>
    <t>Парични наличности от оперативната дейност</t>
  </si>
  <si>
    <t>1.Постъпления от извънредни пера</t>
  </si>
  <si>
    <t>Нетни парични наличности от оператив.дейност</t>
  </si>
  <si>
    <t>Б.Парични потоци от инвестиционна дейност</t>
  </si>
  <si>
    <t>1.Закупуване на дълготрайни материални активи</t>
  </si>
  <si>
    <t>2.Постъпления от продажба на дълготрайни</t>
  </si>
  <si>
    <t xml:space="preserve">   материални активи и финансирания</t>
  </si>
  <si>
    <t>Нетни парични наличности от инв. дейност</t>
  </si>
  <si>
    <t>В.Парични потоци от  финансова дейност</t>
  </si>
  <si>
    <t>1. Изплатени такси</t>
  </si>
  <si>
    <t xml:space="preserve">2. Получени лихви </t>
  </si>
  <si>
    <t>Нетни парични наличности от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</si>
  <si>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</si>
  <si>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</si>
  <si>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</si>
  <si>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</si>
  <si>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</si>
  <si>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>"ЕЛЕКТРОМЕТАЛ" АД , гр.ПАЗАРДЖИК , ул. "МИЛЬО ВОЙВОДА" 1</t>
  </si>
  <si>
    <t>СПРАВКА "ДЪЛГОТРАЙНИ МАТЕРИАЛНИ И НЕМАТЕРИАЛНИ АКТИВИ"</t>
  </si>
  <si>
    <t>/към МСС16/</t>
  </si>
  <si>
    <t>ЗА ТРЕТО ТРИМЕСЕЧИЕ НА 2013година</t>
  </si>
  <si>
    <t>Съдържание</t>
  </si>
  <si>
    <t>Земи</t>
  </si>
  <si>
    <t>Сгради</t>
  </si>
  <si>
    <t xml:space="preserve">Машини и </t>
  </si>
  <si>
    <t>Съоръжения</t>
  </si>
  <si>
    <t>Транспорнти</t>
  </si>
  <si>
    <t>Разходи за</t>
  </si>
  <si>
    <t>оборудване</t>
  </si>
  <si>
    <t>средства</t>
  </si>
  <si>
    <t>придобиване</t>
  </si>
  <si>
    <t>НДА</t>
  </si>
  <si>
    <t>Към 01.01.2012 година</t>
  </si>
  <si>
    <t>Отчетна стойност</t>
  </si>
  <si>
    <t>Натрупана амортизация</t>
  </si>
  <si>
    <t>Балансова стойност</t>
  </si>
  <si>
    <t>За предходната година - 2012г.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</si>
  <si>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</si>
  <si>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</si>
  <si>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</si>
  <si>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</si>
  <si>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</si>
  <si>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Крайно салдо -балансова стойност</t>
  </si>
  <si>
    <t>Към 31.12.2012година</t>
  </si>
  <si>
    <t>За текущата година - 2013г</t>
  </si>
  <si>
    <t>Към 30.06.2013 година</t>
  </si>
  <si>
    <t>СПРАВКА "СДЕЛКИ СЪС СВЪРЗАНИ ЛИЦА" към МСС 24</t>
  </si>
  <si>
    <t xml:space="preserve">                     "ЕЛЕКТРОМЕТАЛ" АД , гр.ПАЗАРДЖИК, ул. "МИЛЬО ВОЙВОДА" 1</t>
  </si>
  <si>
    <t>Текуща година</t>
  </si>
  <si>
    <t>Предходна година</t>
  </si>
  <si>
    <t>1. Сделки с дъщерни предприятия</t>
  </si>
  <si>
    <t>1.1. Продажби на стоки и услуги</t>
  </si>
  <si>
    <t xml:space="preserve">                       </t>
  </si>
  <si>
    <t>1.2. Покупки на стоки и услуги</t>
  </si>
  <si>
    <t>1.3. Вземания в края на годината</t>
  </si>
  <si>
    <t>1.4. Задължения в края на годината</t>
  </si>
  <si>
    <t>2. Сделки с асоциирани предприятия</t>
  </si>
  <si>
    <t>2.1. Продажби на стоки и услуги</t>
  </si>
  <si>
    <t>2.2. Покупки на стоки и услуги</t>
  </si>
  <si>
    <t>2.3. Вземания в края на годината</t>
  </si>
  <si>
    <t>2.4. Задължения в края на годината</t>
  </si>
  <si>
    <t>3. Сделки с ключов управленски персонал</t>
  </si>
  <si>
    <t>3.1. Краткосрочни възнаграждения</t>
  </si>
  <si>
    <t>в т. ч. заплати</t>
  </si>
  <si>
    <t>социални осигуровки</t>
  </si>
  <si>
    <t>3.2. Възнаграждения при прекратяване на работа</t>
  </si>
  <si>
    <t>3.3. Други</t>
  </si>
  <si>
    <t>3.4. Вземания в края на годината</t>
  </si>
  <si>
    <t>3.5. Задължения в края на годината</t>
  </si>
  <si>
    <t>4. Заеми към директори и ключов управленски персонал</t>
  </si>
  <si>
    <t>4.1. Салдо в началото на годината</t>
  </si>
  <si>
    <t>4.2. Предоставени заеми през годината</t>
  </si>
  <si>
    <t>4.3. Изплатени заеми през годината</t>
  </si>
  <si>
    <t>4.4. Получени лихви</t>
  </si>
  <si>
    <t>4.5. Салдо в края на годината</t>
  </si>
  <si>
    <t xml:space="preserve">                      СПРАВКА /БЕЛЕЖКИ/ КЪМ  ОТЧЕТ ЗА ФИНАНСОВОТО СЪСТОЯНИЕ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</si>
</sst>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\-_);_(@_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6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6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/>
    </xf>
    <xf numFmtId="164" fontId="1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5" xfId="0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0" fillId="0" borderId="6" xfId="0" applyNumberForma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0" xfId="0" applyAlignment="1">
      <alignment/>
    </xf>
    <xf numFmtId="0" fontId="1" fillId="0" borderId="3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7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19" xfId="0" applyBorder="1" applyAlignment="1">
      <alignment/>
    </xf>
    <xf numFmtId="0" fontId="1" fillId="3" borderId="22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4" borderId="20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18" xfId="0" applyNumberFormat="1" applyBorder="1" applyAlignment="1">
      <alignment horizontal="right"/>
    </xf>
    <xf numFmtId="164" fontId="0" fillId="0" borderId="18" xfId="0" applyNumberForma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4" fillId="0" borderId="0" xfId="0" applyFont="1" applyBorder="1" applyAlignment="1">
      <alignment/>
    </xf>
    <xf numFmtId="0" fontId="0" fillId="3" borderId="12" xfId="0" applyFill="1" applyBorder="1" applyAlignment="1">
      <alignment horizontal="center"/>
    </xf>
    <xf numFmtId="0" fontId="1" fillId="3" borderId="2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9"/>
  <sheetViews>
    <sheetView tabSelected="1" workbookViewId="0" topLeftCell="A1">
      <selection activeCell="F68" sqref="F68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" customFormat="1" ht="12.75">
      <c r="B1" s="67" t="s">
        <v>0</v>
      </c>
      <c r="C1" s="67"/>
      <c r="D1" s="67"/>
    </row>
    <row r="3" spans="2:4" s="1" customFormat="1" ht="12.75">
      <c r="B3" s="67" t="s">
        <v>1</v>
      </c>
      <c r="C3" s="67"/>
      <c r="D3" s="67"/>
    </row>
    <row r="4" spans="2:4" s="1" customFormat="1" ht="12.75">
      <c r="B4" s="68" t="s">
        <v>2</v>
      </c>
      <c r="C4" s="68"/>
      <c r="D4" s="68"/>
    </row>
    <row r="5" ht="12.75">
      <c r="D5" s="3" t="s">
        <v>3</v>
      </c>
    </row>
    <row r="6" spans="2:4" ht="12.75">
      <c r="B6" s="4" t="s">
        <v>4</v>
      </c>
      <c r="C6" s="5" t="s">
        <v>5</v>
      </c>
      <c r="D6" s="5" t="s">
        <v>6</v>
      </c>
    </row>
    <row r="7" spans="2:4" ht="12.75">
      <c r="B7" s="6"/>
      <c r="C7" s="7">
        <v>2013</v>
      </c>
      <c r="D7" s="7">
        <v>2012</v>
      </c>
    </row>
    <row r="8" spans="2:4" ht="12.75">
      <c r="B8" s="6"/>
      <c r="C8" s="7" t="s">
        <v>7</v>
      </c>
      <c r="D8" s="7" t="s">
        <v>7</v>
      </c>
    </row>
    <row r="9" spans="2:4" ht="13.5" thickBot="1">
      <c r="B9" s="73" t="s">
        <v>8</v>
      </c>
      <c r="C9" s="61"/>
      <c r="D9" s="71"/>
    </row>
    <row r="10" spans="2:4" ht="12.75">
      <c r="B10" s="74" t="s">
        <v>9</v>
      </c>
      <c r="C10" s="62"/>
      <c r="D10" s="62"/>
    </row>
    <row r="11" spans="2:4" ht="12.75">
      <c r="B11" s="75" t="s">
        <v>10</v>
      </c>
      <c r="C11" s="63"/>
      <c r="D11" s="63"/>
    </row>
    <row r="12" spans="2:4" ht="12.75">
      <c r="B12" s="76" t="s">
        <v>11</v>
      </c>
      <c r="C12" s="63">
        <v>68</v>
      </c>
      <c r="D12" s="63">
        <v>68</v>
      </c>
    </row>
    <row r="13" spans="2:4" ht="12.75">
      <c r="B13" s="76" t="s">
        <v>12</v>
      </c>
      <c r="C13" s="63">
        <v>123</v>
      </c>
      <c r="D13" s="63">
        <v>135</v>
      </c>
    </row>
    <row r="14" spans="2:4" ht="12.75" hidden="1">
      <c r="B14" s="76" t="s">
        <v>13</v>
      </c>
      <c r="C14" s="63"/>
      <c r="D14" s="63"/>
    </row>
    <row r="15" spans="2:4" ht="12.75">
      <c r="B15" s="76" t="s">
        <v>14</v>
      </c>
      <c r="C15" s="63">
        <v>4</v>
      </c>
      <c r="D15" s="63">
        <v>5</v>
      </c>
    </row>
    <row r="16" spans="2:4" ht="12.75">
      <c r="B16" s="76" t="s">
        <v>15</v>
      </c>
      <c r="C16" s="63">
        <v>2</v>
      </c>
      <c r="D16" s="63">
        <v>3</v>
      </c>
    </row>
    <row r="17" spans="2:4" ht="13.5" thickBot="1">
      <c r="B17" s="64" t="s">
        <v>16</v>
      </c>
      <c r="C17" s="72">
        <v>2</v>
      </c>
      <c r="D17" s="64">
        <v>2</v>
      </c>
    </row>
    <row r="18" spans="2:4" ht="13.5" thickBot="1">
      <c r="B18" s="66" t="s">
        <v>17</v>
      </c>
      <c r="C18" s="66">
        <f>SUM(C11:C17)</f>
        <v>199</v>
      </c>
      <c r="D18" s="65">
        <v>211</v>
      </c>
    </row>
    <row r="19" spans="2:4" ht="12.75">
      <c r="B19" s="74" t="s">
        <v>18</v>
      </c>
      <c r="C19" s="62"/>
      <c r="D19" s="62"/>
    </row>
    <row r="20" spans="2:4" ht="12.75">
      <c r="B20" s="77" t="s">
        <v>19</v>
      </c>
      <c r="C20" s="63"/>
      <c r="D20" s="63">
        <v>32</v>
      </c>
    </row>
    <row r="21" spans="2:4" ht="12.75">
      <c r="B21" s="76" t="s">
        <v>20</v>
      </c>
      <c r="C21" s="63">
        <v>29</v>
      </c>
      <c r="D21" s="63">
        <v>5</v>
      </c>
    </row>
    <row r="22" spans="2:4" ht="12.75">
      <c r="B22" s="76" t="s">
        <v>21</v>
      </c>
      <c r="C22" s="63">
        <v>5</v>
      </c>
      <c r="D22" s="63">
        <v>26</v>
      </c>
    </row>
    <row r="23" spans="2:4" ht="12.75">
      <c r="B23" s="76" t="s">
        <v>22</v>
      </c>
      <c r="C23" s="63">
        <v>26</v>
      </c>
      <c r="D23" s="63"/>
    </row>
    <row r="24" spans="2:4" ht="12.75" hidden="1">
      <c r="B24" s="77" t="s">
        <v>23</v>
      </c>
      <c r="C24" s="63"/>
      <c r="D24" s="63"/>
    </row>
    <row r="25" spans="2:4" ht="12.75">
      <c r="B25" s="77" t="s">
        <v>24</v>
      </c>
      <c r="C25" s="63"/>
      <c r="D25" s="63">
        <v>120</v>
      </c>
    </row>
    <row r="26" spans="2:4" ht="12.75">
      <c r="B26" s="76" t="s">
        <v>25</v>
      </c>
      <c r="C26" s="79">
        <v>105</v>
      </c>
      <c r="D26" s="63">
        <v>3</v>
      </c>
    </row>
    <row r="27" spans="2:4" ht="12.75">
      <c r="B27" s="76" t="s">
        <v>26</v>
      </c>
      <c r="C27" s="79">
        <v>4</v>
      </c>
      <c r="D27" s="63">
        <v>484</v>
      </c>
    </row>
    <row r="28" spans="2:4" ht="13.5" thickBot="1">
      <c r="B28" s="78" t="s">
        <v>27</v>
      </c>
      <c r="C28" s="72">
        <v>550</v>
      </c>
      <c r="D28" s="72"/>
    </row>
    <row r="29" spans="2:4" ht="12.75" hidden="1">
      <c r="B29" s="13" t="s">
        <v>28</v>
      </c>
      <c r="C29" s="10"/>
      <c r="D29" s="10"/>
    </row>
    <row r="30" spans="2:4" ht="12.75" hidden="1">
      <c r="B30" s="13" t="s">
        <v>29</v>
      </c>
      <c r="C30" s="10"/>
      <c r="D30" s="33">
        <f>SUM(D19:D29)</f>
        <v>670</v>
      </c>
    </row>
    <row r="31" spans="2:4" ht="13.5" thickBot="1">
      <c r="B31" s="66" t="s">
        <v>30</v>
      </c>
      <c r="C31" s="66">
        <f>SUM(C20:C30)</f>
        <v>719</v>
      </c>
      <c r="D31" s="66">
        <f>D17+D30</f>
        <v>672</v>
      </c>
    </row>
    <row r="32" spans="2:4" ht="13.5" thickBot="1">
      <c r="B32" s="81" t="s">
        <v>31</v>
      </c>
      <c r="C32" s="66">
        <f>C18+C31</f>
        <v>918</v>
      </c>
      <c r="D32" s="80">
        <f>D18+D31</f>
        <v>883</v>
      </c>
    </row>
    <row r="33" spans="2:4" s="15" customFormat="1" ht="12.75">
      <c r="B33" s="16"/>
      <c r="D33" s="17"/>
    </row>
    <row r="34" spans="2:4" s="15" customFormat="1" ht="12.75">
      <c r="B34" s="9"/>
      <c r="C34" s="18"/>
      <c r="D34" s="19"/>
    </row>
    <row r="35" spans="2:4" s="15" customFormat="1" ht="13.5" thickBot="1">
      <c r="B35" s="11"/>
      <c r="D35" s="20"/>
    </row>
    <row r="36" spans="2:4" ht="13.5" thickBot="1">
      <c r="B36" s="82" t="s">
        <v>32</v>
      </c>
      <c r="C36" s="83"/>
      <c r="D36" s="83"/>
    </row>
    <row r="37" spans="2:4" ht="12.75">
      <c r="B37" s="84" t="s">
        <v>33</v>
      </c>
      <c r="C37" s="62">
        <v>65</v>
      </c>
      <c r="D37" s="62">
        <v>65</v>
      </c>
    </row>
    <row r="38" spans="2:4" ht="12.75">
      <c r="B38" s="76" t="s">
        <v>34</v>
      </c>
      <c r="C38" s="63">
        <v>575</v>
      </c>
      <c r="D38" s="63">
        <v>575</v>
      </c>
    </row>
    <row r="39" spans="2:4" ht="12.75">
      <c r="B39" s="76" t="s">
        <v>35</v>
      </c>
      <c r="C39" s="86">
        <v>126</v>
      </c>
      <c r="D39" s="87">
        <v>26</v>
      </c>
    </row>
    <row r="40" spans="2:7" ht="13.5" thickBot="1">
      <c r="B40" s="85" t="s">
        <v>36</v>
      </c>
      <c r="C40" s="72">
        <v>59</v>
      </c>
      <c r="D40" s="72">
        <v>100</v>
      </c>
      <c r="G40" s="21"/>
    </row>
    <row r="41" spans="2:4" ht="13.5" thickBot="1">
      <c r="B41" s="66" t="s">
        <v>37</v>
      </c>
      <c r="C41" s="18">
        <f>SUM(C37:C40)</f>
        <v>825</v>
      </c>
      <c r="D41" s="66">
        <f>SUM(D37:D40)</f>
        <v>766</v>
      </c>
    </row>
    <row r="42" spans="2:4" ht="13.5" thickBot="1">
      <c r="B42" s="88" t="s">
        <v>38</v>
      </c>
      <c r="C42" s="89"/>
      <c r="D42" s="89"/>
    </row>
    <row r="43" spans="2:4" ht="12.75">
      <c r="B43" s="74" t="s">
        <v>39</v>
      </c>
      <c r="C43" s="62"/>
      <c r="D43" s="62"/>
    </row>
    <row r="44" spans="2:4" ht="13.5" thickBot="1">
      <c r="B44" s="85" t="s">
        <v>40</v>
      </c>
      <c r="C44" s="72">
        <v>5</v>
      </c>
      <c r="D44" s="72">
        <v>5</v>
      </c>
    </row>
    <row r="45" spans="2:4" ht="12.75" hidden="1">
      <c r="B45" s="14" t="s">
        <v>41</v>
      </c>
      <c r="C45" s="10"/>
      <c r="D45" s="10"/>
    </row>
    <row r="46" spans="2:4" ht="13.5" thickBot="1">
      <c r="B46" s="66" t="s">
        <v>42</v>
      </c>
      <c r="C46" s="66">
        <f>SUM(C44:C45)</f>
        <v>5</v>
      </c>
      <c r="D46" s="66">
        <f>SUM(D44:D45)</f>
        <v>5</v>
      </c>
    </row>
    <row r="47" spans="2:4" ht="12.75">
      <c r="B47" s="74" t="s">
        <v>43</v>
      </c>
      <c r="C47" s="62"/>
      <c r="D47" s="62"/>
    </row>
    <row r="48" spans="2:4" ht="12.75" hidden="1">
      <c r="B48" s="76" t="s">
        <v>40</v>
      </c>
      <c r="C48" s="63">
        <v>0</v>
      </c>
      <c r="D48" s="63">
        <v>0</v>
      </c>
    </row>
    <row r="49" spans="2:4" ht="12.75">
      <c r="B49" s="76" t="s">
        <v>44</v>
      </c>
      <c r="C49" s="63"/>
      <c r="D49" s="63"/>
    </row>
    <row r="50" spans="2:4" ht="12.75">
      <c r="B50" s="76" t="s">
        <v>45</v>
      </c>
      <c r="C50" s="63">
        <v>81</v>
      </c>
      <c r="D50" s="63">
        <v>104</v>
      </c>
    </row>
    <row r="51" spans="2:4" ht="12.75">
      <c r="B51" s="76" t="s">
        <v>46</v>
      </c>
      <c r="C51" s="63">
        <v>1</v>
      </c>
      <c r="D51" s="63">
        <v>1</v>
      </c>
    </row>
    <row r="52" spans="2:4" ht="12.75">
      <c r="B52" s="76" t="s">
        <v>47</v>
      </c>
      <c r="C52" s="63">
        <v>2</v>
      </c>
      <c r="D52" s="63">
        <v>2</v>
      </c>
    </row>
    <row r="53" spans="2:4" ht="12.75">
      <c r="B53" s="76" t="s">
        <v>48</v>
      </c>
      <c r="C53" s="63">
        <v>1</v>
      </c>
      <c r="D53" s="63">
        <v>2</v>
      </c>
    </row>
    <row r="54" spans="2:7" ht="13.5" thickBot="1">
      <c r="B54" s="85" t="s">
        <v>49</v>
      </c>
      <c r="C54" s="72">
        <v>3</v>
      </c>
      <c r="D54" s="72">
        <v>3</v>
      </c>
      <c r="G54" s="23"/>
    </row>
    <row r="55" spans="2:4" ht="13.5" thickBot="1">
      <c r="B55" s="66" t="s">
        <v>50</v>
      </c>
      <c r="C55" s="66">
        <f>SUM(C50:C54,C48)</f>
        <v>88</v>
      </c>
      <c r="D55" s="66">
        <f>SUM(D50:D54,D48)</f>
        <v>112</v>
      </c>
    </row>
    <row r="56" spans="2:4" ht="13.5" thickBot="1">
      <c r="B56" s="66" t="s">
        <v>51</v>
      </c>
      <c r="C56" s="66">
        <f>C46+C55</f>
        <v>93</v>
      </c>
      <c r="D56" s="66">
        <f>D46+D55</f>
        <v>117</v>
      </c>
    </row>
    <row r="57" spans="2:4" ht="13.5" thickBot="1">
      <c r="B57" s="66" t="s">
        <v>52</v>
      </c>
      <c r="C57" s="66">
        <f>SUM(C56,C41)</f>
        <v>918</v>
      </c>
      <c r="D57" s="66">
        <f>SUM(D56,D41)</f>
        <v>883</v>
      </c>
    </row>
    <row r="58" spans="2:4" ht="12.75">
      <c r="B58" s="18"/>
      <c r="C58" s="18"/>
      <c r="D58" s="18"/>
    </row>
    <row r="59" spans="2:4" ht="12.75">
      <c r="B59" s="18"/>
      <c r="C59" s="18"/>
      <c r="D59" s="18"/>
    </row>
    <row r="61" ht="9.75" customHeight="1"/>
    <row r="62" spans="2:3" ht="12" customHeight="1">
      <c r="B62" s="24" t="s">
        <v>53</v>
      </c>
      <c r="C62" t="s">
        <v>54</v>
      </c>
    </row>
    <row r="63" ht="12.75">
      <c r="C63" t="s">
        <v>55</v>
      </c>
    </row>
    <row r="68" ht="12.75">
      <c r="C68" t="s">
        <v>56</v>
      </c>
    </row>
    <row r="69" ht="12.75">
      <c r="C69" t="s">
        <v>57</v>
      </c>
    </row>
  </sheetData>
  <sheetProtection selectLockedCells="1" selectUnlockedCells="1"/>
  <mergeCells count="3">
    <mergeCell ref="B1:D1"/>
    <mergeCell ref="B3:D3"/>
    <mergeCell ref="B4:D4"/>
  </mergeCells>
  <printOptions/>
  <pageMargins left="0.7479166666666667" right="0.7479166666666667" top="0.22013888888888888" bottom="0.5097222222222222" header="0.5118055555555555" footer="0.511805555555555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3"/>
  <sheetViews>
    <sheetView workbookViewId="0" topLeftCell="A1">
      <selection activeCell="A38" sqref="A38"/>
    </sheetView>
  </sheetViews>
  <sheetFormatPr defaultColWidth="9.140625" defaultRowHeight="12.75"/>
  <cols>
    <col min="1" max="1" width="1.57421875" style="0" customWidth="1"/>
    <col min="2" max="2" width="44.421875" style="0" customWidth="1"/>
    <col min="3" max="3" width="20.57421875" style="0" customWidth="1"/>
    <col min="4" max="4" width="17.421875" style="0" customWidth="1"/>
  </cols>
  <sheetData>
    <row r="1" spans="2:4" ht="19.5" customHeight="1">
      <c r="B1" s="68" t="s">
        <v>0</v>
      </c>
      <c r="C1" s="68"/>
      <c r="D1" s="68"/>
    </row>
    <row r="2" ht="6" customHeight="1"/>
    <row r="3" spans="2:4" ht="21.75" customHeight="1">
      <c r="B3" s="68" t="s">
        <v>58</v>
      </c>
      <c r="C3" s="68"/>
      <c r="D3" s="68"/>
    </row>
    <row r="4" spans="2:4" ht="19.5" customHeight="1">
      <c r="B4" s="68" t="s">
        <v>59</v>
      </c>
      <c r="C4" s="68"/>
      <c r="D4" s="68"/>
    </row>
    <row r="5" ht="12.75">
      <c r="D5" s="3" t="s">
        <v>3</v>
      </c>
    </row>
    <row r="6" spans="2:4" ht="12.75">
      <c r="B6" s="25" t="s">
        <v>60</v>
      </c>
      <c r="C6" s="26" t="s">
        <v>5</v>
      </c>
      <c r="D6" s="26" t="s">
        <v>6</v>
      </c>
    </row>
    <row r="7" spans="2:4" ht="12.75">
      <c r="B7" s="27"/>
      <c r="C7" s="28">
        <v>2013</v>
      </c>
      <c r="D7" s="28">
        <v>2012</v>
      </c>
    </row>
    <row r="8" spans="2:4" ht="12.75">
      <c r="B8" s="27"/>
      <c r="C8" s="28" t="s">
        <v>7</v>
      </c>
      <c r="D8" s="28" t="s">
        <v>7</v>
      </c>
    </row>
    <row r="9" spans="2:4" ht="17.25" customHeight="1">
      <c r="B9" s="29" t="s">
        <v>61</v>
      </c>
      <c r="C9" s="29">
        <f>C10+C12+C13+C14</f>
        <v>140</v>
      </c>
      <c r="D9" s="29">
        <f>SUM(D10:D14)</f>
        <v>165</v>
      </c>
    </row>
    <row r="10" spans="2:4" ht="17.25" customHeight="1">
      <c r="B10" s="30" t="s">
        <v>62</v>
      </c>
      <c r="C10" s="30">
        <v>18</v>
      </c>
      <c r="D10" s="30">
        <v>31</v>
      </c>
    </row>
    <row r="11" spans="2:4" ht="15" customHeight="1" hidden="1">
      <c r="B11" s="30" t="s">
        <v>63</v>
      </c>
      <c r="C11" s="30"/>
      <c r="D11" s="30"/>
    </row>
    <row r="12" spans="2:4" ht="18.75" customHeight="1">
      <c r="B12" s="30" t="s">
        <v>64</v>
      </c>
      <c r="C12" s="30">
        <v>122</v>
      </c>
      <c r="D12" s="30">
        <v>87</v>
      </c>
    </row>
    <row r="13" spans="2:4" ht="18.75" customHeight="1">
      <c r="B13" s="30" t="s">
        <v>65</v>
      </c>
      <c r="C13" s="30"/>
      <c r="D13" s="30">
        <v>0</v>
      </c>
    </row>
    <row r="14" spans="2:4" ht="18" customHeight="1">
      <c r="B14" s="30" t="s">
        <v>66</v>
      </c>
      <c r="C14" s="30"/>
      <c r="D14" s="30">
        <v>47</v>
      </c>
    </row>
    <row r="15" spans="2:4" ht="22.5" customHeight="1">
      <c r="B15" s="31" t="s">
        <v>67</v>
      </c>
      <c r="C15" s="31">
        <f>SUM(C16:C22)</f>
        <v>84</v>
      </c>
      <c r="D15" s="31">
        <f>SUM(D16:D22)</f>
        <v>76</v>
      </c>
    </row>
    <row r="16" spans="2:4" ht="20.25" customHeight="1">
      <c r="B16" s="30" t="s">
        <v>68</v>
      </c>
      <c r="C16" s="30">
        <v>30</v>
      </c>
      <c r="D16" s="30">
        <v>27</v>
      </c>
    </row>
    <row r="17" spans="2:4" ht="20.25" customHeight="1">
      <c r="B17" s="30" t="s">
        <v>69</v>
      </c>
      <c r="C17" s="30">
        <v>22</v>
      </c>
      <c r="D17" s="30">
        <v>23</v>
      </c>
    </row>
    <row r="18" spans="2:4" ht="20.25" customHeight="1">
      <c r="B18" s="30" t="s">
        <v>70</v>
      </c>
      <c r="C18" s="30">
        <v>14</v>
      </c>
      <c r="D18" s="30">
        <v>13</v>
      </c>
    </row>
    <row r="19" spans="2:4" ht="20.25" customHeight="1">
      <c r="B19" s="30" t="s">
        <v>71</v>
      </c>
      <c r="C19" s="30">
        <v>18</v>
      </c>
      <c r="D19" s="30">
        <v>13</v>
      </c>
    </row>
    <row r="20" spans="2:4" ht="20.25" customHeight="1">
      <c r="B20" s="30" t="s">
        <v>72</v>
      </c>
      <c r="C20" s="30"/>
      <c r="D20" s="30"/>
    </row>
    <row r="21" spans="2:4" ht="15.75" customHeight="1" hidden="1">
      <c r="B21" s="32" t="s">
        <v>73</v>
      </c>
      <c r="C21" s="30"/>
      <c r="D21" s="30"/>
    </row>
    <row r="22" spans="2:4" ht="18.75" customHeight="1">
      <c r="B22" s="32" t="s">
        <v>74</v>
      </c>
      <c r="C22" s="30"/>
      <c r="D22" s="30"/>
    </row>
    <row r="23" spans="2:4" ht="18" customHeight="1">
      <c r="B23" s="29" t="s">
        <v>75</v>
      </c>
      <c r="C23" s="29">
        <f>C9-C15</f>
        <v>56</v>
      </c>
      <c r="D23" s="29">
        <f>D9-D15</f>
        <v>89</v>
      </c>
    </row>
    <row r="24" spans="2:4" ht="17.25" customHeight="1">
      <c r="B24" s="30" t="s">
        <v>76</v>
      </c>
      <c r="C24" s="30">
        <v>3</v>
      </c>
      <c r="D24" s="30">
        <v>3</v>
      </c>
    </row>
    <row r="25" spans="2:4" ht="18" customHeight="1">
      <c r="B25" s="29" t="s">
        <v>77</v>
      </c>
      <c r="C25" s="29">
        <f>C23+C24</f>
        <v>59</v>
      </c>
      <c r="D25" s="29">
        <f>D23+D24</f>
        <v>92</v>
      </c>
    </row>
    <row r="26" spans="2:4" ht="17.25" customHeight="1">
      <c r="B26" s="30" t="s">
        <v>78</v>
      </c>
      <c r="C26" s="30">
        <v>0</v>
      </c>
      <c r="D26" s="30">
        <v>0</v>
      </c>
    </row>
    <row r="27" spans="2:4" ht="15.75" customHeight="1">
      <c r="B27" s="29" t="s">
        <v>79</v>
      </c>
      <c r="C27" s="29">
        <f>C25-C26</f>
        <v>59</v>
      </c>
      <c r="D27" s="29">
        <f>D25-D26</f>
        <v>92</v>
      </c>
    </row>
    <row r="28" spans="2:4" ht="20.25" customHeight="1" hidden="1">
      <c r="B28" s="30" t="s">
        <v>80</v>
      </c>
      <c r="C28" s="30"/>
      <c r="D28" s="30"/>
    </row>
    <row r="29" spans="2:4" ht="20.25" customHeight="1" hidden="1">
      <c r="B29" s="30" t="s">
        <v>81</v>
      </c>
      <c r="C29" s="30"/>
      <c r="D29" s="30"/>
    </row>
    <row r="30" spans="2:4" ht="21.75" customHeight="1">
      <c r="B30" s="29" t="s">
        <v>82</v>
      </c>
      <c r="C30" s="29">
        <f>C27+C28-C29</f>
        <v>59</v>
      </c>
      <c r="D30" s="29">
        <f>D27+D28-D29</f>
        <v>92</v>
      </c>
    </row>
    <row r="31" spans="2:4" ht="21.75" customHeight="1">
      <c r="B31" s="29" t="s">
        <v>83</v>
      </c>
      <c r="C31" s="29">
        <v>0</v>
      </c>
      <c r="D31" s="29">
        <v>0</v>
      </c>
    </row>
    <row r="32" spans="2:4" ht="21.75" customHeight="1">
      <c r="B32" s="29" t="s">
        <v>84</v>
      </c>
      <c r="C32" s="29">
        <v>59</v>
      </c>
      <c r="D32" s="29">
        <v>92</v>
      </c>
    </row>
    <row r="33" spans="2:4" ht="21.75" customHeight="1">
      <c r="B33" s="90"/>
      <c r="C33" s="90"/>
      <c r="D33" s="90"/>
    </row>
    <row r="34" spans="2:4" ht="21.75" customHeight="1">
      <c r="B34" s="90"/>
      <c r="C34" s="90"/>
      <c r="D34" s="90"/>
    </row>
    <row r="36" spans="2:3" ht="12" customHeight="1">
      <c r="B36" s="24" t="s">
        <v>53</v>
      </c>
      <c r="C36" t="s">
        <v>54</v>
      </c>
    </row>
    <row r="37" ht="12.75">
      <c r="C37" t="s">
        <v>55</v>
      </c>
    </row>
    <row r="42" ht="12.75">
      <c r="C42" t="s">
        <v>56</v>
      </c>
    </row>
    <row r="43" ht="12.75">
      <c r="C43" t="s">
        <v>57</v>
      </c>
    </row>
  </sheetData>
  <sheetProtection selectLockedCells="1" selectUnlockedCells="1"/>
  <mergeCells count="3">
    <mergeCell ref="B1:D1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I23"/>
  <sheetViews>
    <sheetView workbookViewId="0" topLeftCell="A4">
      <selection activeCell="B23" sqref="B23"/>
    </sheetView>
  </sheetViews>
  <sheetFormatPr defaultColWidth="9.140625" defaultRowHeight="12.75"/>
  <cols>
    <col min="1" max="1" width="0.9921875" style="0" customWidth="1"/>
    <col min="2" max="2" width="34.00390625" style="0" customWidth="1"/>
    <col min="3" max="3" width="12.421875" style="0" customWidth="1"/>
    <col min="4" max="4" width="12.7109375" style="0" customWidth="1"/>
    <col min="5" max="5" width="13.140625" style="0" customWidth="1"/>
    <col min="6" max="6" width="14.140625" style="0" customWidth="1"/>
    <col min="7" max="7" width="11.8515625" style="0" customWidth="1"/>
    <col min="8" max="8" width="11.140625" style="0" customWidth="1"/>
    <col min="9" max="9" width="11.421875" style="0" customWidth="1"/>
  </cols>
  <sheetData>
    <row r="5" spans="2:9" s="1" customFormat="1" ht="17.25" customHeight="1">
      <c r="B5" s="68" t="s">
        <v>0</v>
      </c>
      <c r="C5" s="68"/>
      <c r="D5" s="68"/>
      <c r="E5" s="68"/>
      <c r="F5" s="68"/>
      <c r="G5" s="68"/>
      <c r="H5" s="68"/>
      <c r="I5" s="68"/>
    </row>
    <row r="6" spans="2:9" ht="18.75" customHeight="1">
      <c r="B6" s="68" t="s">
        <v>85</v>
      </c>
      <c r="C6" s="68"/>
      <c r="D6" s="68"/>
      <c r="E6" s="68"/>
      <c r="F6" s="68"/>
      <c r="G6" s="68"/>
      <c r="H6" s="68"/>
      <c r="I6" s="68"/>
    </row>
    <row r="7" spans="2:9" s="1" customFormat="1" ht="17.25" customHeight="1">
      <c r="B7" s="68" t="s">
        <v>86</v>
      </c>
      <c r="C7" s="68"/>
      <c r="D7" s="68"/>
      <c r="E7" s="68"/>
      <c r="F7" s="68"/>
      <c r="G7" s="68"/>
      <c r="H7" s="68"/>
      <c r="I7" s="68"/>
    </row>
    <row r="8" s="1" customFormat="1" ht="12.75"/>
    <row r="9" s="1" customFormat="1" ht="12.75"/>
    <row r="10" ht="12.75">
      <c r="I10" t="s">
        <v>87</v>
      </c>
    </row>
    <row r="11" spans="2:9" ht="12.75">
      <c r="B11" s="33" t="s">
        <v>88</v>
      </c>
      <c r="C11" s="34" t="s">
        <v>89</v>
      </c>
      <c r="D11" s="34" t="s">
        <v>90</v>
      </c>
      <c r="E11" s="34" t="s">
        <v>91</v>
      </c>
      <c r="F11" s="34" t="s">
        <v>92</v>
      </c>
      <c r="G11" s="34" t="s">
        <v>93</v>
      </c>
      <c r="H11" s="34" t="s">
        <v>94</v>
      </c>
      <c r="I11" s="34" t="s">
        <v>95</v>
      </c>
    </row>
    <row r="12" spans="2:9" ht="12.75">
      <c r="B12" s="35"/>
      <c r="C12" s="36" t="s">
        <v>96</v>
      </c>
      <c r="D12" s="36" t="s">
        <v>97</v>
      </c>
      <c r="E12" s="36" t="s">
        <v>98</v>
      </c>
      <c r="F12" s="36" t="s">
        <v>99</v>
      </c>
      <c r="G12" s="36" t="s">
        <v>99</v>
      </c>
      <c r="H12" s="36" t="s">
        <v>100</v>
      </c>
      <c r="I12" s="36"/>
    </row>
    <row r="13" spans="2:9" ht="22.5" customHeight="1">
      <c r="B13" s="37" t="s">
        <v>101</v>
      </c>
      <c r="C13" s="12">
        <v>65</v>
      </c>
      <c r="D13" s="12"/>
      <c r="E13" s="12"/>
      <c r="F13" s="12">
        <v>50</v>
      </c>
      <c r="G13" s="12">
        <v>525</v>
      </c>
      <c r="H13" s="38">
        <v>126</v>
      </c>
      <c r="I13" s="12">
        <f>C13+D13+E13+F13+G13+H13</f>
        <v>766</v>
      </c>
    </row>
    <row r="14" spans="2:9" ht="18.75" customHeight="1">
      <c r="B14" s="8" t="s">
        <v>102</v>
      </c>
      <c r="C14" s="8"/>
      <c r="D14" s="8"/>
      <c r="E14" s="8"/>
      <c r="F14" s="8"/>
      <c r="G14" s="8"/>
      <c r="H14" s="8"/>
      <c r="I14" s="8">
        <f>H14</f>
        <v>0</v>
      </c>
    </row>
    <row r="15" spans="2:9" ht="17.25" customHeight="1">
      <c r="B15" s="10" t="s">
        <v>103</v>
      </c>
      <c r="C15" s="10"/>
      <c r="D15" s="10"/>
      <c r="E15" s="10"/>
      <c r="F15" s="10"/>
      <c r="G15" s="10"/>
      <c r="H15" s="10"/>
      <c r="I15" s="10"/>
    </row>
    <row r="16" spans="2:9" ht="28.5" customHeight="1">
      <c r="B16" s="39" t="s">
        <v>104</v>
      </c>
      <c r="C16" s="39"/>
      <c r="D16" s="39"/>
      <c r="E16" s="39"/>
      <c r="F16" s="39"/>
      <c r="G16" s="39"/>
      <c r="H16" s="39">
        <v>59</v>
      </c>
      <c r="I16" s="39">
        <f>H16</f>
        <v>59</v>
      </c>
    </row>
    <row r="17" spans="2:9" ht="28.5" customHeight="1">
      <c r="B17" s="39" t="s">
        <v>105</v>
      </c>
      <c r="C17" s="39"/>
      <c r="D17" s="39"/>
      <c r="E17" s="39"/>
      <c r="F17" s="39"/>
      <c r="G17" s="39"/>
      <c r="H17" s="39"/>
      <c r="I17" s="39"/>
    </row>
    <row r="18" spans="2:9" ht="27.75" customHeight="1">
      <c r="B18" s="12" t="s">
        <v>106</v>
      </c>
      <c r="C18" s="12">
        <f>C13+C14+C16</f>
        <v>65</v>
      </c>
      <c r="D18" s="12">
        <f>D13+D14+D16</f>
        <v>0</v>
      </c>
      <c r="E18" s="12">
        <f>E13+E14+E16</f>
        <v>0</v>
      </c>
      <c r="F18" s="12">
        <f>F13+F14+F16</f>
        <v>50</v>
      </c>
      <c r="G18" s="12">
        <f>G13+G14+G16</f>
        <v>525</v>
      </c>
      <c r="H18" s="38">
        <f>H13-H14+H16+H17</f>
        <v>185</v>
      </c>
      <c r="I18" s="12">
        <f>I13-I14+I16+I17</f>
        <v>825</v>
      </c>
    </row>
    <row r="22" spans="2:7" ht="12" customHeight="1">
      <c r="B22" s="24" t="s">
        <v>53</v>
      </c>
      <c r="D22" t="s">
        <v>54</v>
      </c>
      <c r="G22" t="s">
        <v>56</v>
      </c>
    </row>
    <row r="23" spans="4:7" ht="12.75">
      <c r="D23" t="s">
        <v>55</v>
      </c>
      <c r="G23" t="s">
        <v>57</v>
      </c>
    </row>
    <row r="24" ht="24.75" customHeight="1"/>
  </sheetData>
  <sheetProtection selectLockedCells="1" selectUnlockedCells="1"/>
  <mergeCells count="3">
    <mergeCell ref="B5:I5"/>
    <mergeCell ref="B6:I6"/>
    <mergeCell ref="B7:I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47"/>
  <sheetViews>
    <sheetView workbookViewId="0" topLeftCell="A1">
      <selection activeCell="B44" sqref="B44"/>
    </sheetView>
  </sheetViews>
  <sheetFormatPr defaultColWidth="9.140625" defaultRowHeight="12.75"/>
  <cols>
    <col min="1" max="1" width="2.7109375" style="0" customWidth="1"/>
    <col min="2" max="2" width="49.8515625" style="0" customWidth="1"/>
    <col min="3" max="3" width="17.7109375" style="0" customWidth="1"/>
    <col min="4" max="4" width="15.8515625" style="0" customWidth="1"/>
  </cols>
  <sheetData>
    <row r="2" spans="2:4" ht="14.25" customHeight="1">
      <c r="B2" s="67" t="s">
        <v>107</v>
      </c>
      <c r="C2" s="67"/>
      <c r="D2" s="67"/>
    </row>
    <row r="3" spans="2:4" ht="15.75" customHeight="1">
      <c r="B3" s="68" t="s">
        <v>0</v>
      </c>
      <c r="C3" s="68"/>
      <c r="D3" s="68"/>
    </row>
    <row r="4" spans="2:4" ht="15" customHeight="1">
      <c r="B4" s="68" t="s">
        <v>108</v>
      </c>
      <c r="C4" s="68"/>
      <c r="D4" s="68"/>
    </row>
    <row r="5" ht="12.75">
      <c r="D5" t="s">
        <v>109</v>
      </c>
    </row>
    <row r="6" spans="2:4" ht="12.75">
      <c r="B6" s="33"/>
      <c r="C6" s="40" t="s">
        <v>5</v>
      </c>
      <c r="D6" s="40" t="s">
        <v>6</v>
      </c>
    </row>
    <row r="7" spans="2:4" ht="12.75">
      <c r="B7" s="41" t="s">
        <v>110</v>
      </c>
      <c r="C7" s="42">
        <v>2013</v>
      </c>
      <c r="D7" s="42">
        <v>2012</v>
      </c>
    </row>
    <row r="8" spans="2:4" ht="12.75">
      <c r="B8" s="35"/>
      <c r="C8" s="43" t="s">
        <v>7</v>
      </c>
      <c r="D8" s="43" t="s">
        <v>7</v>
      </c>
    </row>
    <row r="9" spans="2:4" ht="16.5" customHeight="1">
      <c r="B9" s="44" t="s">
        <v>111</v>
      </c>
      <c r="C9" s="45">
        <v>1</v>
      </c>
      <c r="D9" s="45">
        <v>1</v>
      </c>
    </row>
    <row r="10" spans="2:4" ht="16.5" customHeight="1">
      <c r="B10" s="37" t="s">
        <v>112</v>
      </c>
      <c r="C10" s="39"/>
      <c r="D10" s="39"/>
    </row>
    <row r="11" spans="2:4" ht="16.5" customHeight="1">
      <c r="B11" s="39" t="s">
        <v>113</v>
      </c>
      <c r="C11" s="46">
        <v>181</v>
      </c>
      <c r="D11" s="46">
        <v>171</v>
      </c>
    </row>
    <row r="12" spans="2:4" ht="16.5" customHeight="1">
      <c r="B12" s="39" t="s">
        <v>114</v>
      </c>
      <c r="C12" s="46">
        <v>72</v>
      </c>
      <c r="D12" s="46">
        <v>76</v>
      </c>
    </row>
    <row r="13" spans="2:4" ht="16.5" customHeight="1">
      <c r="B13" s="39" t="s">
        <v>115</v>
      </c>
      <c r="C13" s="46">
        <v>24</v>
      </c>
      <c r="D13" s="46">
        <v>23</v>
      </c>
    </row>
    <row r="14" spans="2:4" ht="16.5" customHeight="1">
      <c r="B14" s="39" t="s">
        <v>116</v>
      </c>
      <c r="C14" s="46">
        <v>-1</v>
      </c>
      <c r="D14" s="46">
        <v>10</v>
      </c>
    </row>
    <row r="15" spans="2:4" ht="16.5" customHeight="1">
      <c r="B15" s="39" t="s">
        <v>117</v>
      </c>
      <c r="C15" s="46"/>
      <c r="D15" s="46"/>
    </row>
    <row r="16" spans="2:4" ht="16.5" customHeight="1">
      <c r="B16" s="39" t="s">
        <v>118</v>
      </c>
      <c r="C16" s="46">
        <v>21</v>
      </c>
      <c r="D16" s="46">
        <v>21</v>
      </c>
    </row>
    <row r="17" spans="2:4" ht="16.5" customHeight="1">
      <c r="B17" s="39" t="s">
        <v>119</v>
      </c>
      <c r="C17" s="46">
        <v>0</v>
      </c>
      <c r="D17" s="46">
        <v>0</v>
      </c>
    </row>
    <row r="18" spans="2:4" ht="16.5" customHeight="1">
      <c r="B18" s="47" t="s">
        <v>120</v>
      </c>
      <c r="C18" s="38">
        <f>C11-C12-C13+C14-C15-C16</f>
        <v>63</v>
      </c>
      <c r="D18" s="38">
        <f>D11-D12-D13-D14-D15-D16</f>
        <v>41</v>
      </c>
    </row>
    <row r="19" spans="2:4" ht="16.5" customHeight="1">
      <c r="B19" s="8" t="s">
        <v>121</v>
      </c>
      <c r="C19" s="46"/>
      <c r="D19" s="46"/>
    </row>
    <row r="20" spans="2:4" ht="16.5" customHeight="1">
      <c r="B20" s="48" t="s">
        <v>122</v>
      </c>
      <c r="C20" s="49">
        <f>C18+C19</f>
        <v>63</v>
      </c>
      <c r="D20" s="49">
        <f>D18+D19</f>
        <v>41</v>
      </c>
    </row>
    <row r="21" spans="2:4" ht="16.5" customHeight="1">
      <c r="B21" s="37" t="s">
        <v>123</v>
      </c>
      <c r="C21" s="39"/>
      <c r="D21" s="39"/>
    </row>
    <row r="22" spans="2:4" ht="16.5" customHeight="1">
      <c r="B22" s="39" t="s">
        <v>124</v>
      </c>
      <c r="C22" s="39"/>
      <c r="D22" s="39"/>
    </row>
    <row r="23" spans="2:4" ht="16.5" customHeight="1">
      <c r="B23" s="39" t="s">
        <v>125</v>
      </c>
      <c r="C23" s="39"/>
      <c r="D23" s="39"/>
    </row>
    <row r="24" spans="2:4" ht="16.5" customHeight="1">
      <c r="B24" s="39" t="s">
        <v>126</v>
      </c>
      <c r="C24" s="39"/>
      <c r="D24" s="39"/>
    </row>
    <row r="25" spans="2:4" ht="16.5" customHeight="1">
      <c r="B25" s="12" t="s">
        <v>127</v>
      </c>
      <c r="C25" s="12">
        <f>SUM(C22:C24)</f>
        <v>0</v>
      </c>
      <c r="D25" s="12">
        <f>SUM(D22:D24)</f>
        <v>0</v>
      </c>
    </row>
    <row r="26" spans="2:4" ht="16.5" customHeight="1">
      <c r="B26" s="37" t="s">
        <v>128</v>
      </c>
      <c r="C26" s="39"/>
      <c r="D26" s="39"/>
    </row>
    <row r="27" spans="2:4" ht="16.5" customHeight="1">
      <c r="B27" s="39" t="s">
        <v>129</v>
      </c>
      <c r="C27" s="50"/>
      <c r="D27" s="50"/>
    </row>
    <row r="28" spans="2:4" ht="16.5" customHeight="1">
      <c r="B28" s="39" t="s">
        <v>130</v>
      </c>
      <c r="C28" s="22">
        <v>3</v>
      </c>
      <c r="D28" s="22">
        <v>3</v>
      </c>
    </row>
    <row r="29" spans="2:4" ht="16.5" customHeight="1">
      <c r="B29" s="33" t="s">
        <v>131</v>
      </c>
      <c r="C29" s="51">
        <f>SUM(C27:C28)</f>
        <v>3</v>
      </c>
      <c r="D29" s="51">
        <f>SUM(D27:D28)</f>
        <v>3</v>
      </c>
    </row>
    <row r="30" spans="2:4" ht="16.5" customHeight="1">
      <c r="B30" s="33" t="s">
        <v>132</v>
      </c>
      <c r="C30" s="33"/>
      <c r="D30" s="33"/>
    </row>
    <row r="31" spans="2:4" ht="16.5" customHeight="1">
      <c r="B31" s="35" t="s">
        <v>133</v>
      </c>
      <c r="C31" s="35">
        <f>C20+C25+C29</f>
        <v>66</v>
      </c>
      <c r="D31" s="35">
        <f>D20+D25+D29</f>
        <v>44</v>
      </c>
    </row>
    <row r="32" spans="2:4" ht="16.5" customHeight="1">
      <c r="B32" s="33" t="s">
        <v>134</v>
      </c>
      <c r="C32" s="33"/>
      <c r="D32" s="33"/>
    </row>
    <row r="33" spans="2:4" ht="16.5" customHeight="1">
      <c r="B33" s="35" t="s">
        <v>135</v>
      </c>
      <c r="C33" s="35">
        <v>484</v>
      </c>
      <c r="D33" s="35">
        <v>422</v>
      </c>
    </row>
    <row r="34" spans="2:4" ht="12.75">
      <c r="B34" s="33" t="s">
        <v>134</v>
      </c>
      <c r="C34" s="33"/>
      <c r="D34" s="33"/>
    </row>
    <row r="35" spans="2:4" ht="12.75">
      <c r="B35" s="35" t="s">
        <v>136</v>
      </c>
      <c r="C35" s="35">
        <f>SUM(C31:C33)</f>
        <v>550</v>
      </c>
      <c r="D35" s="35">
        <f>SUM(D31:D33)</f>
        <v>466</v>
      </c>
    </row>
    <row r="36" spans="2:4" ht="12.75">
      <c r="B36" s="18"/>
      <c r="C36" s="18"/>
      <c r="D36" s="18"/>
    </row>
    <row r="37" spans="2:4" ht="12.75">
      <c r="B37" s="18"/>
      <c r="C37" s="18"/>
      <c r="D37" s="18"/>
    </row>
    <row r="38" spans="2:4" ht="12.75">
      <c r="B38" s="18"/>
      <c r="C38" s="18"/>
      <c r="D38" s="18"/>
    </row>
    <row r="40" spans="2:3" ht="12" customHeight="1">
      <c r="B40" t="s">
        <v>53</v>
      </c>
      <c r="C40" t="s">
        <v>54</v>
      </c>
    </row>
    <row r="41" ht="12.75">
      <c r="C41" t="s">
        <v>55</v>
      </c>
    </row>
    <row r="46" ht="12.75">
      <c r="C46" t="s">
        <v>56</v>
      </c>
    </row>
    <row r="47" ht="12.75">
      <c r="C47" t="s">
        <v>57</v>
      </c>
    </row>
  </sheetData>
  <sheetProtection selectLockedCells="1" selectUnlockedCells="1"/>
  <mergeCells count="3">
    <mergeCell ref="B2:D2"/>
    <mergeCell ref="B3:D3"/>
    <mergeCell ref="B4:D4"/>
  </mergeCells>
  <printOptions/>
  <pageMargins left="0.7479166666666667" right="0.7479166666666667" top="0.8402777777777778" bottom="0.7701388888888889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22">
      <selection activeCell="A35" sqref="A35"/>
    </sheetView>
  </sheetViews>
  <sheetFormatPr defaultColWidth="9.140625" defaultRowHeight="12.75"/>
  <cols>
    <col min="1" max="1" width="35.2812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3.140625" style="0" customWidth="1"/>
    <col min="6" max="6" width="13.8515625" style="0" customWidth="1"/>
    <col min="7" max="7" width="11.28125" style="0" customWidth="1"/>
    <col min="8" max="9" width="13.140625" style="0" customWidth="1"/>
    <col min="10" max="10" width="9.7109375" style="0" customWidth="1"/>
  </cols>
  <sheetData>
    <row r="1" spans="1:10" ht="15.75">
      <c r="A1" s="69" t="s">
        <v>137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.75" customHeight="1">
      <c r="A2" s="70" t="s">
        <v>138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1.25" customHeight="1">
      <c r="A3" s="52"/>
      <c r="B3" s="52"/>
      <c r="C3" s="52"/>
      <c r="D3" s="52"/>
      <c r="E3" s="52"/>
      <c r="F3" s="52"/>
      <c r="G3" s="52"/>
      <c r="H3" s="52"/>
      <c r="I3" s="52" t="s">
        <v>139</v>
      </c>
      <c r="J3" s="52"/>
    </row>
    <row r="4" spans="1:10" ht="12.75">
      <c r="A4" s="68" t="s">
        <v>140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2.75">
      <c r="A5" s="53" t="s">
        <v>141</v>
      </c>
      <c r="B5" s="53" t="s">
        <v>142</v>
      </c>
      <c r="C5" s="53" t="s">
        <v>143</v>
      </c>
      <c r="D5" s="53" t="s">
        <v>144</v>
      </c>
      <c r="E5" s="53" t="s">
        <v>145</v>
      </c>
      <c r="F5" s="53" t="s">
        <v>146</v>
      </c>
      <c r="G5" s="53" t="s">
        <v>93</v>
      </c>
      <c r="H5" s="53" t="s">
        <v>147</v>
      </c>
      <c r="I5" s="53" t="s">
        <v>93</v>
      </c>
      <c r="J5" s="53" t="s">
        <v>95</v>
      </c>
    </row>
    <row r="6" spans="1:10" ht="12.75">
      <c r="A6" s="54"/>
      <c r="B6" s="55"/>
      <c r="C6" s="55"/>
      <c r="D6" s="55" t="s">
        <v>148</v>
      </c>
      <c r="E6" s="55"/>
      <c r="F6" s="55" t="s">
        <v>149</v>
      </c>
      <c r="G6" s="55"/>
      <c r="H6" s="55" t="s">
        <v>150</v>
      </c>
      <c r="I6" s="55" t="s">
        <v>151</v>
      </c>
      <c r="J6" s="55"/>
    </row>
    <row r="7" spans="1:10" ht="12.75">
      <c r="A7" s="37" t="s">
        <v>152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2.75">
      <c r="A8" s="39" t="s">
        <v>153</v>
      </c>
      <c r="B8" s="60">
        <v>68</v>
      </c>
      <c r="C8" s="60">
        <v>453</v>
      </c>
      <c r="D8" s="60">
        <v>180</v>
      </c>
      <c r="E8" s="60">
        <v>46</v>
      </c>
      <c r="F8" s="60">
        <v>25</v>
      </c>
      <c r="G8" s="60">
        <v>4</v>
      </c>
      <c r="H8" s="60"/>
      <c r="I8" s="60">
        <v>5</v>
      </c>
      <c r="J8" s="60">
        <f>SUM(B8:I8)</f>
        <v>781</v>
      </c>
    </row>
    <row r="9" spans="1:10" ht="12.75">
      <c r="A9" s="39" t="s">
        <v>154</v>
      </c>
      <c r="B9" s="60"/>
      <c r="C9" s="60">
        <v>284</v>
      </c>
      <c r="D9" s="60">
        <v>180</v>
      </c>
      <c r="E9" s="60">
        <v>40</v>
      </c>
      <c r="F9" s="60">
        <v>25</v>
      </c>
      <c r="G9" s="60">
        <v>4</v>
      </c>
      <c r="H9" s="60"/>
      <c r="I9" s="60">
        <v>2</v>
      </c>
      <c r="J9" s="60">
        <f>SUM(B9:I9)</f>
        <v>535</v>
      </c>
    </row>
    <row r="10" spans="1:10" ht="12.75">
      <c r="A10" s="39" t="s">
        <v>155</v>
      </c>
      <c r="B10" s="60">
        <f>B8-B9</f>
        <v>68</v>
      </c>
      <c r="C10" s="60">
        <f aca="true" t="shared" si="0" ref="C10:I10">C8-C9</f>
        <v>169</v>
      </c>
      <c r="D10" s="60">
        <f t="shared" si="0"/>
        <v>0</v>
      </c>
      <c r="E10" s="60">
        <f t="shared" si="0"/>
        <v>6</v>
      </c>
      <c r="F10" s="60">
        <f t="shared" si="0"/>
        <v>0</v>
      </c>
      <c r="G10" s="60">
        <f t="shared" si="0"/>
        <v>0</v>
      </c>
      <c r="H10" s="60">
        <f t="shared" si="0"/>
        <v>0</v>
      </c>
      <c r="I10" s="60">
        <f t="shared" si="0"/>
        <v>3</v>
      </c>
      <c r="J10" s="60">
        <f>SUM(B10:I10)</f>
        <v>246</v>
      </c>
    </row>
    <row r="11" spans="1:10" ht="12.75">
      <c r="A11" s="37" t="s">
        <v>156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2.75">
      <c r="A12" s="39" t="s">
        <v>157</v>
      </c>
      <c r="B12" s="39">
        <f>B10</f>
        <v>68</v>
      </c>
      <c r="C12" s="39">
        <f aca="true" t="shared" si="1" ref="C12:I12">C10</f>
        <v>169</v>
      </c>
      <c r="D12" s="39">
        <f t="shared" si="1"/>
        <v>0</v>
      </c>
      <c r="E12" s="39">
        <f t="shared" si="1"/>
        <v>6</v>
      </c>
      <c r="F12" s="39">
        <f t="shared" si="1"/>
        <v>0</v>
      </c>
      <c r="G12" s="39">
        <f t="shared" si="1"/>
        <v>0</v>
      </c>
      <c r="H12" s="39">
        <f t="shared" si="1"/>
        <v>0</v>
      </c>
      <c r="I12" s="39">
        <f t="shared" si="1"/>
        <v>3</v>
      </c>
      <c r="J12" s="39">
        <f aca="true" t="shared" si="2" ref="J12:J17">SUM(B12:I12)</f>
        <v>246</v>
      </c>
    </row>
    <row r="13" spans="1:10" ht="12.75" hidden="1">
      <c r="A13" s="39" t="s">
        <v>158</v>
      </c>
      <c r="B13" s="39"/>
      <c r="C13" s="39"/>
      <c r="D13" s="39"/>
      <c r="E13" s="39"/>
      <c r="F13" s="39"/>
      <c r="G13" s="39"/>
      <c r="H13" s="39"/>
      <c r="I13" s="39"/>
      <c r="J13" s="39">
        <f t="shared" si="2"/>
        <v>0</v>
      </c>
    </row>
    <row r="14" spans="1:10" ht="12.75" hidden="1">
      <c r="A14" s="39" t="s">
        <v>159</v>
      </c>
      <c r="B14" s="39"/>
      <c r="C14" s="39"/>
      <c r="D14" s="39"/>
      <c r="E14" s="39"/>
      <c r="F14" s="39"/>
      <c r="G14" s="39"/>
      <c r="H14" s="39"/>
      <c r="I14" s="39"/>
      <c r="J14" s="39">
        <f t="shared" si="2"/>
        <v>0</v>
      </c>
    </row>
    <row r="15" spans="1:10" ht="12.75" hidden="1">
      <c r="A15" s="39" t="s">
        <v>160</v>
      </c>
      <c r="B15" s="39"/>
      <c r="C15" s="39"/>
      <c r="D15" s="39"/>
      <c r="E15" s="39"/>
      <c r="F15" s="39"/>
      <c r="G15" s="39"/>
      <c r="H15" s="39"/>
      <c r="I15" s="39"/>
      <c r="J15" s="39">
        <f t="shared" si="2"/>
        <v>0</v>
      </c>
    </row>
    <row r="16" spans="1:10" ht="12.75">
      <c r="A16" s="39" t="s">
        <v>161</v>
      </c>
      <c r="B16" s="39"/>
      <c r="C16" s="39">
        <v>17</v>
      </c>
      <c r="D16" s="39"/>
      <c r="E16" s="39">
        <v>1</v>
      </c>
      <c r="F16" s="39"/>
      <c r="G16" s="39"/>
      <c r="H16" s="39"/>
      <c r="I16" s="39"/>
      <c r="J16" s="39">
        <f t="shared" si="2"/>
        <v>18</v>
      </c>
    </row>
    <row r="17" spans="1:10" ht="12.75">
      <c r="A17" s="39" t="s">
        <v>162</v>
      </c>
      <c r="B17" s="39">
        <f>B12+B13+B14-B15-B16</f>
        <v>68</v>
      </c>
      <c r="C17" s="39">
        <f aca="true" t="shared" si="3" ref="C17:I17">C12+C13+C14-C15-C16</f>
        <v>152</v>
      </c>
      <c r="D17" s="39">
        <f t="shared" si="3"/>
        <v>0</v>
      </c>
      <c r="E17" s="39">
        <f t="shared" si="3"/>
        <v>5</v>
      </c>
      <c r="F17" s="39">
        <f t="shared" si="3"/>
        <v>0</v>
      </c>
      <c r="G17" s="39">
        <f t="shared" si="3"/>
        <v>0</v>
      </c>
      <c r="H17" s="39">
        <f>H12+H13+H14-H15-H16</f>
        <v>0</v>
      </c>
      <c r="I17" s="39">
        <f t="shared" si="3"/>
        <v>3</v>
      </c>
      <c r="J17" s="39">
        <f t="shared" si="2"/>
        <v>228</v>
      </c>
    </row>
    <row r="18" spans="1:10" ht="12.75">
      <c r="A18" s="37" t="s">
        <v>163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 t="s">
        <v>153</v>
      </c>
      <c r="B19" s="39">
        <v>68</v>
      </c>
      <c r="C19" s="39">
        <v>453</v>
      </c>
      <c r="D19" s="39">
        <v>180</v>
      </c>
      <c r="E19" s="39">
        <v>46</v>
      </c>
      <c r="F19" s="39">
        <v>25</v>
      </c>
      <c r="G19" s="39">
        <v>4</v>
      </c>
      <c r="H19" s="39"/>
      <c r="I19" s="39">
        <v>5</v>
      </c>
      <c r="J19" s="39">
        <f>SUM(B19:I19)</f>
        <v>781</v>
      </c>
    </row>
    <row r="20" spans="1:10" ht="12.75">
      <c r="A20" s="39" t="s">
        <v>154</v>
      </c>
      <c r="B20" s="39"/>
      <c r="C20" s="39">
        <v>318</v>
      </c>
      <c r="D20" s="39">
        <v>180</v>
      </c>
      <c r="E20" s="39">
        <v>42</v>
      </c>
      <c r="F20" s="39">
        <v>25</v>
      </c>
      <c r="G20" s="39">
        <v>4</v>
      </c>
      <c r="H20" s="39"/>
      <c r="I20" s="39">
        <v>2</v>
      </c>
      <c r="J20" s="39">
        <f>SUM(B20:I20)</f>
        <v>571</v>
      </c>
    </row>
    <row r="21" spans="1:10" ht="12.75">
      <c r="A21" s="39" t="s">
        <v>155</v>
      </c>
      <c r="B21" s="39">
        <f>B19-B20</f>
        <v>68</v>
      </c>
      <c r="C21" s="39">
        <f aca="true" t="shared" si="4" ref="C21:I21">C19-C20</f>
        <v>135</v>
      </c>
      <c r="D21" s="39">
        <f t="shared" si="4"/>
        <v>0</v>
      </c>
      <c r="E21" s="39">
        <f t="shared" si="4"/>
        <v>4</v>
      </c>
      <c r="F21" s="39">
        <f t="shared" si="4"/>
        <v>0</v>
      </c>
      <c r="G21" s="39">
        <f t="shared" si="4"/>
        <v>0</v>
      </c>
      <c r="H21" s="39">
        <f t="shared" si="4"/>
        <v>0</v>
      </c>
      <c r="I21" s="39">
        <f t="shared" si="4"/>
        <v>3</v>
      </c>
      <c r="J21" s="39">
        <f>SUM(B21:I21)</f>
        <v>210</v>
      </c>
    </row>
    <row r="22" spans="1:10" ht="12.75">
      <c r="A22" s="37" t="s">
        <v>164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 t="s">
        <v>157</v>
      </c>
      <c r="B23" s="39">
        <f aca="true" t="shared" si="5" ref="B23:I23">B21</f>
        <v>68</v>
      </c>
      <c r="C23" s="39">
        <f t="shared" si="5"/>
        <v>135</v>
      </c>
      <c r="D23" s="39">
        <f t="shared" si="5"/>
        <v>0</v>
      </c>
      <c r="E23" s="39">
        <v>4</v>
      </c>
      <c r="F23" s="39">
        <f t="shared" si="5"/>
        <v>0</v>
      </c>
      <c r="G23" s="39">
        <f t="shared" si="5"/>
        <v>0</v>
      </c>
      <c r="H23" s="39">
        <f t="shared" si="5"/>
        <v>0</v>
      </c>
      <c r="I23" s="39">
        <f t="shared" si="5"/>
        <v>3</v>
      </c>
      <c r="J23" s="39">
        <f aca="true" t="shared" si="6" ref="J23:J28">SUM(B23:I23)</f>
        <v>210</v>
      </c>
    </row>
    <row r="24" spans="1:10" ht="12.75">
      <c r="A24" s="39" t="s">
        <v>158</v>
      </c>
      <c r="B24" s="39"/>
      <c r="C24" s="39"/>
      <c r="D24" s="39"/>
      <c r="E24" s="39"/>
      <c r="F24" s="39"/>
      <c r="G24" s="39"/>
      <c r="H24" s="39"/>
      <c r="I24" s="39"/>
      <c r="J24" s="39">
        <f t="shared" si="6"/>
        <v>0</v>
      </c>
    </row>
    <row r="25" spans="1:10" ht="12.75">
      <c r="A25" s="39" t="s">
        <v>159</v>
      </c>
      <c r="B25" s="39"/>
      <c r="C25" s="39"/>
      <c r="D25" s="39"/>
      <c r="E25" s="39"/>
      <c r="F25" s="39"/>
      <c r="G25" s="39"/>
      <c r="H25" s="39"/>
      <c r="I25" s="39"/>
      <c r="J25" s="39">
        <f t="shared" si="6"/>
        <v>0</v>
      </c>
    </row>
    <row r="26" spans="1:10" ht="12.75">
      <c r="A26" s="39" t="s">
        <v>160</v>
      </c>
      <c r="B26" s="39"/>
      <c r="C26" s="39"/>
      <c r="D26" s="39"/>
      <c r="E26" s="39"/>
      <c r="F26" s="39"/>
      <c r="G26" s="39"/>
      <c r="H26" s="39"/>
      <c r="I26" s="39"/>
      <c r="J26" s="39">
        <f t="shared" si="6"/>
        <v>0</v>
      </c>
    </row>
    <row r="27" spans="1:10" ht="12.75">
      <c r="A27" s="39" t="s">
        <v>161</v>
      </c>
      <c r="B27" s="39"/>
      <c r="C27" s="39">
        <v>13</v>
      </c>
      <c r="D27" s="39"/>
      <c r="E27" s="39"/>
      <c r="F27" s="39"/>
      <c r="G27" s="39"/>
      <c r="H27" s="39"/>
      <c r="I27" s="39"/>
      <c r="J27" s="39">
        <f t="shared" si="6"/>
        <v>13</v>
      </c>
    </row>
    <row r="28" spans="1:10" ht="12.75">
      <c r="A28" s="39" t="s">
        <v>162</v>
      </c>
      <c r="B28" s="39">
        <f>B23+B24+B25-B26-B27</f>
        <v>68</v>
      </c>
      <c r="C28" s="39">
        <f aca="true" t="shared" si="7" ref="C28:I28">C23+C24+C25-C26-C27</f>
        <v>122</v>
      </c>
      <c r="D28" s="39">
        <f t="shared" si="7"/>
        <v>0</v>
      </c>
      <c r="E28" s="39">
        <f t="shared" si="7"/>
        <v>4</v>
      </c>
      <c r="F28" s="39">
        <f t="shared" si="7"/>
        <v>0</v>
      </c>
      <c r="G28" s="39">
        <f t="shared" si="7"/>
        <v>0</v>
      </c>
      <c r="H28" s="39">
        <f t="shared" si="7"/>
        <v>0</v>
      </c>
      <c r="I28" s="39">
        <f t="shared" si="7"/>
        <v>3</v>
      </c>
      <c r="J28" s="39">
        <f t="shared" si="6"/>
        <v>197</v>
      </c>
    </row>
    <row r="29" spans="1:10" ht="12.75">
      <c r="A29" s="37" t="s">
        <v>165</v>
      </c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2.75">
      <c r="A30" s="39" t="s">
        <v>153</v>
      </c>
      <c r="B30" s="39">
        <v>68</v>
      </c>
      <c r="C30" s="39">
        <v>453</v>
      </c>
      <c r="D30" s="39">
        <v>180</v>
      </c>
      <c r="E30" s="39">
        <v>46</v>
      </c>
      <c r="F30" s="39">
        <v>25</v>
      </c>
      <c r="G30" s="39">
        <v>7</v>
      </c>
      <c r="H30" s="39">
        <v>0</v>
      </c>
      <c r="I30" s="39">
        <v>5</v>
      </c>
      <c r="J30" s="39">
        <f>SUM(B30:I30)</f>
        <v>784</v>
      </c>
    </row>
    <row r="31" spans="1:10" ht="12.75">
      <c r="A31" s="39" t="s">
        <v>154</v>
      </c>
      <c r="B31" s="39"/>
      <c r="C31" s="39">
        <v>331</v>
      </c>
      <c r="D31" s="39">
        <v>180</v>
      </c>
      <c r="E31" s="39">
        <v>42</v>
      </c>
      <c r="F31" s="39">
        <v>25</v>
      </c>
      <c r="G31" s="39">
        <v>4</v>
      </c>
      <c r="H31" s="39">
        <v>0</v>
      </c>
      <c r="I31" s="39">
        <v>3</v>
      </c>
      <c r="J31" s="39">
        <f>SUM(B31:I31)</f>
        <v>585</v>
      </c>
    </row>
    <row r="32" spans="1:10" ht="12.75">
      <c r="A32" s="39" t="s">
        <v>155</v>
      </c>
      <c r="B32" s="39">
        <f>B30-B31</f>
        <v>68</v>
      </c>
      <c r="C32" s="39">
        <f aca="true" t="shared" si="8" ref="C32:I32">C30-C31</f>
        <v>122</v>
      </c>
      <c r="D32" s="39">
        <f t="shared" si="8"/>
        <v>0</v>
      </c>
      <c r="E32" s="39">
        <f t="shared" si="8"/>
        <v>4</v>
      </c>
      <c r="F32" s="39">
        <f t="shared" si="8"/>
        <v>0</v>
      </c>
      <c r="G32" s="39">
        <f t="shared" si="8"/>
        <v>3</v>
      </c>
      <c r="H32" s="39">
        <f t="shared" si="8"/>
        <v>0</v>
      </c>
      <c r="I32" s="39">
        <f t="shared" si="8"/>
        <v>2</v>
      </c>
      <c r="J32" s="39">
        <f>SUM(B32:I32)</f>
        <v>199</v>
      </c>
    </row>
    <row r="33" spans="1:10" ht="12.75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12.7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2.7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7" spans="1:7" ht="12.75">
      <c r="A37" t="s">
        <v>53</v>
      </c>
      <c r="C37" t="s">
        <v>54</v>
      </c>
      <c r="G37" t="s">
        <v>56</v>
      </c>
    </row>
    <row r="38" spans="3:7" ht="12.75">
      <c r="C38" t="s">
        <v>55</v>
      </c>
      <c r="G38" t="s">
        <v>57</v>
      </c>
    </row>
  </sheetData>
  <sheetProtection selectLockedCells="1" selectUnlockedCells="1"/>
  <mergeCells count="3">
    <mergeCell ref="A1:J1"/>
    <mergeCell ref="A2:J2"/>
    <mergeCell ref="A4:J4"/>
  </mergeCells>
  <printOptions/>
  <pageMargins left="0.3902777777777778" right="0.4097222222222222" top="0.6597222222222222" bottom="0.5701388888888889" header="0.5118055555555555" footer="0.5118055555555555"/>
  <pageSetup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40"/>
  <sheetViews>
    <sheetView workbookViewId="0" topLeftCell="A31">
      <selection activeCell="B36" sqref="B36"/>
    </sheetView>
  </sheetViews>
  <sheetFormatPr defaultColWidth="9.140625" defaultRowHeight="15.75" customHeight="1"/>
  <cols>
    <col min="1" max="1" width="4.8515625" style="56" customWidth="1"/>
    <col min="2" max="2" width="55.8515625" style="56" customWidth="1"/>
    <col min="3" max="3" width="14.8515625" style="57" customWidth="1"/>
    <col min="4" max="4" width="13.8515625" style="57" customWidth="1"/>
    <col min="5" max="16384" width="9.140625" style="56" customWidth="1"/>
  </cols>
  <sheetData>
    <row r="2" spans="2:4" ht="15.75" customHeight="1">
      <c r="B2" s="68" t="s">
        <v>166</v>
      </c>
      <c r="C2" s="68"/>
      <c r="D2" s="68"/>
    </row>
    <row r="3" spans="2:4" ht="15.75" customHeight="1">
      <c r="B3" s="67" t="s">
        <v>167</v>
      </c>
      <c r="C3" s="67"/>
      <c r="D3" s="67"/>
    </row>
    <row r="4" spans="2:4" ht="15.75" customHeight="1">
      <c r="B4" s="68" t="s">
        <v>108</v>
      </c>
      <c r="C4" s="68"/>
      <c r="D4" s="68"/>
    </row>
    <row r="6" ht="5.25" customHeight="1"/>
    <row r="7" spans="2:4" ht="31.5" customHeight="1">
      <c r="B7" s="58" t="s">
        <v>141</v>
      </c>
      <c r="C7" s="58" t="s">
        <v>168</v>
      </c>
      <c r="D7" s="58" t="s">
        <v>169</v>
      </c>
    </row>
    <row r="8" spans="2:4" ht="20.25" customHeight="1">
      <c r="B8" s="39"/>
      <c r="C8" s="39"/>
      <c r="D8" s="39"/>
    </row>
    <row r="9" spans="2:4" ht="20.25" customHeight="1">
      <c r="B9" s="39" t="s">
        <v>170</v>
      </c>
      <c r="C9" s="39"/>
      <c r="D9" s="39"/>
    </row>
    <row r="10" spans="2:4" ht="20.25" customHeight="1">
      <c r="B10" s="39" t="s">
        <v>171</v>
      </c>
      <c r="C10" s="39" t="s">
        <v>172</v>
      </c>
      <c r="D10" s="39" t="s">
        <v>172</v>
      </c>
    </row>
    <row r="11" spans="2:4" ht="20.25" customHeight="1">
      <c r="B11" s="39" t="s">
        <v>173</v>
      </c>
      <c r="C11" s="39" t="s">
        <v>172</v>
      </c>
      <c r="D11" s="39" t="s">
        <v>172</v>
      </c>
    </row>
    <row r="12" spans="2:4" ht="20.25" customHeight="1">
      <c r="B12" s="39" t="s">
        <v>174</v>
      </c>
      <c r="C12" s="39" t="s">
        <v>172</v>
      </c>
      <c r="D12" s="39" t="s">
        <v>172</v>
      </c>
    </row>
    <row r="13" spans="2:4" ht="20.25" customHeight="1">
      <c r="B13" s="39" t="s">
        <v>175</v>
      </c>
      <c r="C13" s="39" t="s">
        <v>172</v>
      </c>
      <c r="D13" s="39" t="s">
        <v>172</v>
      </c>
    </row>
    <row r="14" spans="2:4" ht="20.25" customHeight="1">
      <c r="B14" s="39" t="s">
        <v>176</v>
      </c>
      <c r="C14" s="39"/>
      <c r="D14" s="39"/>
    </row>
    <row r="15" spans="2:4" ht="20.25" customHeight="1">
      <c r="B15" s="39" t="s">
        <v>177</v>
      </c>
      <c r="C15" s="39" t="s">
        <v>172</v>
      </c>
      <c r="D15" s="39"/>
    </row>
    <row r="16" spans="2:4" ht="20.25" customHeight="1">
      <c r="B16" s="39" t="s">
        <v>178</v>
      </c>
      <c r="C16" s="39"/>
      <c r="D16" s="39"/>
    </row>
    <row r="17" spans="2:4" ht="20.25" customHeight="1">
      <c r="B17" s="39" t="s">
        <v>179</v>
      </c>
      <c r="C17" s="39"/>
      <c r="D17" s="39"/>
    </row>
    <row r="18" spans="2:4" ht="20.25" customHeight="1">
      <c r="B18" s="39" t="s">
        <v>180</v>
      </c>
      <c r="C18" s="39" t="s">
        <v>172</v>
      </c>
      <c r="D18" s="39" t="s">
        <v>172</v>
      </c>
    </row>
    <row r="19" spans="2:4" ht="20.25" customHeight="1">
      <c r="B19" s="39" t="s">
        <v>181</v>
      </c>
      <c r="C19" s="39"/>
      <c r="D19" s="39"/>
    </row>
    <row r="20" spans="2:4" ht="20.25" customHeight="1">
      <c r="B20" s="39" t="s">
        <v>182</v>
      </c>
      <c r="C20" s="39" t="s">
        <v>172</v>
      </c>
      <c r="D20" s="39" t="s">
        <v>172</v>
      </c>
    </row>
    <row r="21" spans="2:4" ht="20.25" customHeight="1">
      <c r="B21" s="39" t="s">
        <v>183</v>
      </c>
      <c r="C21" s="39" t="s">
        <v>172</v>
      </c>
      <c r="D21" s="39" t="s">
        <v>172</v>
      </c>
    </row>
    <row r="22" spans="2:4" ht="20.25" customHeight="1">
      <c r="B22" s="39" t="s">
        <v>184</v>
      </c>
      <c r="C22" s="39" t="s">
        <v>172</v>
      </c>
      <c r="D22" s="39" t="s">
        <v>172</v>
      </c>
    </row>
    <row r="23" spans="2:4" ht="20.25" customHeight="1">
      <c r="B23" s="39" t="s">
        <v>185</v>
      </c>
      <c r="C23" s="39" t="s">
        <v>172</v>
      </c>
      <c r="D23" s="39" t="s">
        <v>172</v>
      </c>
    </row>
    <row r="24" spans="2:4" ht="20.25" customHeight="1">
      <c r="B24" s="39" t="s">
        <v>186</v>
      </c>
      <c r="C24" s="39" t="s">
        <v>172</v>
      </c>
      <c r="D24" s="39" t="s">
        <v>172</v>
      </c>
    </row>
    <row r="25" spans="2:4" ht="20.25" customHeight="1">
      <c r="B25" s="39" t="s">
        <v>187</v>
      </c>
      <c r="C25" s="39" t="s">
        <v>172</v>
      </c>
      <c r="D25" s="39" t="s">
        <v>172</v>
      </c>
    </row>
    <row r="26" spans="2:4" ht="20.25" customHeight="1">
      <c r="B26" s="39" t="s">
        <v>188</v>
      </c>
      <c r="C26" s="39" t="s">
        <v>172</v>
      </c>
      <c r="D26" s="39" t="s">
        <v>172</v>
      </c>
    </row>
    <row r="27" spans="2:4" ht="20.25" customHeight="1">
      <c r="B27" s="39" t="s">
        <v>189</v>
      </c>
      <c r="C27" s="39"/>
      <c r="D27" s="39"/>
    </row>
    <row r="28" spans="2:4" ht="20.25" customHeight="1">
      <c r="B28" s="39" t="s">
        <v>190</v>
      </c>
      <c r="C28" s="39" t="s">
        <v>172</v>
      </c>
      <c r="D28" s="39" t="s">
        <v>172</v>
      </c>
    </row>
    <row r="29" spans="2:4" ht="20.25" customHeight="1">
      <c r="B29" s="39" t="s">
        <v>191</v>
      </c>
      <c r="C29" s="39" t="s">
        <v>172</v>
      </c>
      <c r="D29" s="39" t="s">
        <v>172</v>
      </c>
    </row>
    <row r="30" spans="2:4" ht="20.25" customHeight="1">
      <c r="B30" s="39" t="s">
        <v>192</v>
      </c>
      <c r="C30" s="39" t="s">
        <v>172</v>
      </c>
      <c r="D30" s="39" t="s">
        <v>172</v>
      </c>
    </row>
    <row r="31" spans="2:4" ht="20.25" customHeight="1">
      <c r="B31" s="39" t="s">
        <v>193</v>
      </c>
      <c r="C31" s="39" t="s">
        <v>172</v>
      </c>
      <c r="D31" s="39" t="s">
        <v>172</v>
      </c>
    </row>
    <row r="32" spans="2:4" ht="20.25" customHeight="1">
      <c r="B32" s="39" t="s">
        <v>194</v>
      </c>
      <c r="C32" s="39" t="s">
        <v>172</v>
      </c>
      <c r="D32" s="39" t="s">
        <v>172</v>
      </c>
    </row>
    <row r="35" spans="1:256" ht="12" customHeight="1">
      <c r="A35"/>
      <c r="B35" t="s">
        <v>53</v>
      </c>
      <c r="C35" t="s">
        <v>54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/>
      <c r="B36"/>
      <c r="C36" t="s">
        <v>55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/>
      <c r="B39"/>
      <c r="C39" t="s">
        <v>56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/>
      <c r="B40"/>
      <c r="C40" t="s">
        <v>57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selectLockedCells="1" selectUnlockedCells="1"/>
  <mergeCells count="3">
    <mergeCell ref="B2:D2"/>
    <mergeCell ref="B3:D3"/>
    <mergeCell ref="B4:D4"/>
  </mergeCells>
  <printOptions/>
  <pageMargins left="0.49027777777777776" right="0.49027777777777776" top="0.75" bottom="0.679861111111111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65"/>
  <sheetViews>
    <sheetView workbookViewId="0" topLeftCell="A43">
      <selection activeCell="A60" sqref="A60:IV60"/>
    </sheetView>
  </sheetViews>
  <sheetFormatPr defaultColWidth="9.140625" defaultRowHeight="12.75"/>
  <cols>
    <col min="1" max="1" width="1.7109375" style="0" customWidth="1"/>
    <col min="2" max="2" width="43.421875" style="0" customWidth="1"/>
    <col min="3" max="3" width="19.28125" style="0" customWidth="1"/>
    <col min="4" max="4" width="18.57421875" style="0" customWidth="1"/>
  </cols>
  <sheetData>
    <row r="2" spans="2:4" s="1" customFormat="1" ht="12.75">
      <c r="B2" s="67" t="s">
        <v>195</v>
      </c>
      <c r="C2" s="67"/>
      <c r="D2" s="67"/>
    </row>
    <row r="3" spans="2:7" s="1" customFormat="1" ht="12.75">
      <c r="B3" s="68" t="s">
        <v>0</v>
      </c>
      <c r="C3" s="68"/>
      <c r="D3" s="68"/>
      <c r="G3" s="59"/>
    </row>
    <row r="4" spans="2:4" s="1" customFormat="1" ht="12.75">
      <c r="B4" s="68" t="s">
        <v>108</v>
      </c>
      <c r="C4" s="68"/>
      <c r="D4" s="68"/>
    </row>
    <row r="5" ht="12.75">
      <c r="D5" s="3" t="s">
        <v>3</v>
      </c>
    </row>
    <row r="6" spans="2:4" ht="12.75">
      <c r="B6" s="18"/>
      <c r="C6" s="2"/>
      <c r="D6" s="2"/>
    </row>
    <row r="7" spans="2:4" ht="12.75">
      <c r="B7" s="4" t="s">
        <v>4</v>
      </c>
      <c r="C7" s="5" t="s">
        <v>5</v>
      </c>
      <c r="D7" s="5" t="s">
        <v>6</v>
      </c>
    </row>
    <row r="8" spans="2:4" ht="12.75">
      <c r="B8" s="6"/>
      <c r="C8" s="7">
        <v>2013</v>
      </c>
      <c r="D8" s="7">
        <v>2012</v>
      </c>
    </row>
    <row r="9" spans="2:4" ht="13.5" thickBot="1">
      <c r="B9" s="6"/>
      <c r="C9" s="7" t="s">
        <v>7</v>
      </c>
      <c r="D9" s="7" t="s">
        <v>7</v>
      </c>
    </row>
    <row r="10" spans="2:4" ht="13.5" thickBot="1">
      <c r="B10" s="92" t="s">
        <v>8</v>
      </c>
      <c r="C10" s="91"/>
      <c r="D10" s="61"/>
    </row>
    <row r="11" spans="2:4" ht="12.75">
      <c r="B11" s="74" t="s">
        <v>9</v>
      </c>
      <c r="C11" s="62"/>
      <c r="D11" s="62"/>
    </row>
    <row r="12" spans="2:4" ht="12.75">
      <c r="B12" s="75" t="s">
        <v>10</v>
      </c>
      <c r="C12" s="63"/>
      <c r="D12" s="63"/>
    </row>
    <row r="13" spans="2:4" ht="12.75">
      <c r="B13" s="76" t="s">
        <v>11</v>
      </c>
      <c r="C13" s="63">
        <v>68</v>
      </c>
      <c r="D13" s="63">
        <v>68</v>
      </c>
    </row>
    <row r="14" spans="2:4" ht="12.75">
      <c r="B14" s="76" t="s">
        <v>12</v>
      </c>
      <c r="C14" s="63">
        <v>123</v>
      </c>
      <c r="D14" s="63">
        <v>135</v>
      </c>
    </row>
    <row r="15" spans="2:4" ht="12.75">
      <c r="B15" s="76" t="s">
        <v>13</v>
      </c>
      <c r="C15" s="63"/>
      <c r="D15" s="63"/>
    </row>
    <row r="16" spans="2:4" ht="12.75">
      <c r="B16" s="76" t="s">
        <v>14</v>
      </c>
      <c r="C16" s="63">
        <v>4</v>
      </c>
      <c r="D16" s="63">
        <v>5</v>
      </c>
    </row>
    <row r="17" spans="2:4" ht="12.75">
      <c r="B17" s="76" t="s">
        <v>15</v>
      </c>
      <c r="C17" s="63">
        <v>2</v>
      </c>
      <c r="D17" s="63">
        <v>3</v>
      </c>
    </row>
    <row r="18" spans="2:4" ht="13.5" thickBot="1">
      <c r="B18" s="64" t="s">
        <v>16</v>
      </c>
      <c r="C18" s="72">
        <v>2</v>
      </c>
      <c r="D18" s="64">
        <v>2</v>
      </c>
    </row>
    <row r="19" spans="2:4" ht="13.5" thickBot="1">
      <c r="B19" s="66" t="s">
        <v>17</v>
      </c>
      <c r="C19" s="66">
        <f>SUM(C12:C18)</f>
        <v>199</v>
      </c>
      <c r="D19" s="65">
        <v>211</v>
      </c>
    </row>
    <row r="20" spans="2:4" ht="12.75">
      <c r="B20" s="74" t="s">
        <v>18</v>
      </c>
      <c r="C20" s="62"/>
      <c r="D20" s="62"/>
    </row>
    <row r="21" spans="2:4" ht="12.75">
      <c r="B21" s="77" t="s">
        <v>19</v>
      </c>
      <c r="C21" s="63"/>
      <c r="D21" s="63"/>
    </row>
    <row r="22" spans="2:4" ht="12.75">
      <c r="B22" s="63" t="s">
        <v>20</v>
      </c>
      <c r="C22" s="63">
        <v>29</v>
      </c>
      <c r="D22" s="63">
        <v>32</v>
      </c>
    </row>
    <row r="23" spans="2:4" ht="12.75">
      <c r="B23" s="63" t="s">
        <v>21</v>
      </c>
      <c r="C23" s="63">
        <v>5</v>
      </c>
      <c r="D23" s="63">
        <v>5</v>
      </c>
    </row>
    <row r="24" spans="2:4" ht="12.75">
      <c r="B24" s="63" t="s">
        <v>22</v>
      </c>
      <c r="C24" s="63">
        <v>26</v>
      </c>
      <c r="D24" s="63">
        <v>26</v>
      </c>
    </row>
    <row r="25" spans="2:4" ht="12.75">
      <c r="B25" s="77" t="s">
        <v>23</v>
      </c>
      <c r="C25" s="63"/>
      <c r="D25" s="63"/>
    </row>
    <row r="26" spans="2:4" ht="12.75">
      <c r="B26" s="77" t="s">
        <v>24</v>
      </c>
      <c r="C26" s="63"/>
      <c r="D26" s="63"/>
    </row>
    <row r="27" spans="2:4" ht="12.75">
      <c r="B27" s="63" t="s">
        <v>25</v>
      </c>
      <c r="C27" s="63">
        <v>105</v>
      </c>
      <c r="D27" s="63">
        <v>120</v>
      </c>
    </row>
    <row r="28" spans="2:4" ht="12.75">
      <c r="B28" s="63" t="s">
        <v>26</v>
      </c>
      <c r="C28" s="63">
        <v>4</v>
      </c>
      <c r="D28" s="63">
        <v>3</v>
      </c>
    </row>
    <row r="29" spans="2:4" ht="12.75">
      <c r="B29" s="77" t="s">
        <v>27</v>
      </c>
      <c r="C29" s="63">
        <v>550</v>
      </c>
      <c r="D29" s="63">
        <v>484</v>
      </c>
    </row>
    <row r="30" spans="2:4" ht="12.75">
      <c r="B30" s="77" t="s">
        <v>28</v>
      </c>
      <c r="C30" s="63"/>
      <c r="D30" s="63"/>
    </row>
    <row r="31" spans="2:4" ht="13.5" thickBot="1">
      <c r="B31" s="78" t="s">
        <v>29</v>
      </c>
      <c r="C31" s="72"/>
      <c r="D31" s="64"/>
    </row>
    <row r="32" spans="2:4" ht="13.5" thickBot="1">
      <c r="B32" s="66" t="s">
        <v>30</v>
      </c>
      <c r="C32" s="66">
        <f>SUM(C21:C31)</f>
        <v>719</v>
      </c>
      <c r="D32" s="66">
        <v>672</v>
      </c>
    </row>
    <row r="33" spans="2:4" ht="13.5" thickBot="1">
      <c r="B33" s="66" t="s">
        <v>31</v>
      </c>
      <c r="C33" s="66">
        <f>C19+C32</f>
        <v>918</v>
      </c>
      <c r="D33" s="80">
        <f>D19+D32</f>
        <v>883</v>
      </c>
    </row>
    <row r="34" spans="2:4" ht="12.75">
      <c r="B34" s="15"/>
      <c r="C34" s="15"/>
      <c r="D34" s="15"/>
    </row>
    <row r="35" spans="2:4" ht="12.75">
      <c r="B35" s="18"/>
      <c r="C35" s="18"/>
      <c r="D35" s="18"/>
    </row>
    <row r="36" spans="2:4" ht="13.5" thickBot="1">
      <c r="B36" s="15"/>
      <c r="C36" s="15"/>
      <c r="D36" s="15"/>
    </row>
    <row r="37" spans="2:4" ht="13.5" thickBot="1">
      <c r="B37" s="82" t="s">
        <v>32</v>
      </c>
      <c r="C37" s="83"/>
      <c r="D37" s="83"/>
    </row>
    <row r="38" spans="2:4" ht="12.75">
      <c r="B38" s="62" t="s">
        <v>33</v>
      </c>
      <c r="C38" s="62">
        <v>65</v>
      </c>
      <c r="D38" s="62">
        <v>65</v>
      </c>
    </row>
    <row r="39" spans="2:4" ht="12.75">
      <c r="B39" s="63" t="s">
        <v>34</v>
      </c>
      <c r="C39" s="63">
        <v>575</v>
      </c>
      <c r="D39" s="63">
        <v>575</v>
      </c>
    </row>
    <row r="40" spans="2:4" ht="12.75">
      <c r="B40" s="63" t="s">
        <v>35</v>
      </c>
      <c r="C40" s="87">
        <v>126</v>
      </c>
      <c r="D40" s="87">
        <v>26</v>
      </c>
    </row>
    <row r="41" spans="2:4" ht="13.5" thickBot="1">
      <c r="B41" s="72" t="s">
        <v>36</v>
      </c>
      <c r="C41" s="72">
        <v>59</v>
      </c>
      <c r="D41" s="72">
        <v>100</v>
      </c>
    </row>
    <row r="42" spans="2:4" ht="13.5" thickBot="1">
      <c r="B42" s="66" t="s">
        <v>37</v>
      </c>
      <c r="C42" s="66">
        <f>SUM(C38:C41)</f>
        <v>825</v>
      </c>
      <c r="D42" s="66">
        <f>SUM(D38:D41)</f>
        <v>766</v>
      </c>
    </row>
    <row r="43" spans="2:4" ht="13.5" thickBot="1">
      <c r="B43" s="88" t="s">
        <v>38</v>
      </c>
      <c r="C43" s="89"/>
      <c r="D43" s="89"/>
    </row>
    <row r="44" spans="2:4" ht="12.75">
      <c r="B44" s="74" t="s">
        <v>39</v>
      </c>
      <c r="C44" s="62"/>
      <c r="D44" s="62"/>
    </row>
    <row r="45" spans="2:4" ht="12.75">
      <c r="B45" s="63" t="s">
        <v>40</v>
      </c>
      <c r="C45" s="63">
        <v>5</v>
      </c>
      <c r="D45" s="63">
        <v>5</v>
      </c>
    </row>
    <row r="46" spans="2:4" ht="13.5" thickBot="1">
      <c r="B46" s="72" t="s">
        <v>41</v>
      </c>
      <c r="C46" s="72"/>
      <c r="D46" s="72"/>
    </row>
    <row r="47" spans="2:4" ht="13.5" thickBot="1">
      <c r="B47" s="66" t="s">
        <v>42</v>
      </c>
      <c r="C47" s="66">
        <f>SUM(C45:C46)</f>
        <v>5</v>
      </c>
      <c r="D47" s="66">
        <f>SUM(D45:D46)</f>
        <v>5</v>
      </c>
    </row>
    <row r="48" spans="2:4" ht="12.75">
      <c r="B48" s="74" t="s">
        <v>43</v>
      </c>
      <c r="C48" s="62"/>
      <c r="D48" s="62"/>
    </row>
    <row r="49" spans="2:4" ht="12.75">
      <c r="B49" s="63" t="s">
        <v>40</v>
      </c>
      <c r="C49" s="63">
        <v>0</v>
      </c>
      <c r="D49" s="63">
        <v>0</v>
      </c>
    </row>
    <row r="50" spans="2:4" ht="12.75">
      <c r="B50" s="76" t="s">
        <v>44</v>
      </c>
      <c r="C50" s="63"/>
      <c r="D50" s="63"/>
    </row>
    <row r="51" spans="2:4" ht="12.75">
      <c r="B51" s="76" t="s">
        <v>45</v>
      </c>
      <c r="C51" s="63">
        <v>81</v>
      </c>
      <c r="D51" s="63">
        <v>104</v>
      </c>
    </row>
    <row r="52" spans="2:4" ht="12.75">
      <c r="B52" s="76" t="s">
        <v>46</v>
      </c>
      <c r="C52" s="63">
        <v>1</v>
      </c>
      <c r="D52" s="63">
        <v>1</v>
      </c>
    </row>
    <row r="53" spans="2:4" ht="12.75">
      <c r="B53" s="63" t="s">
        <v>47</v>
      </c>
      <c r="C53" s="63">
        <v>2</v>
      </c>
      <c r="D53" s="63">
        <v>2</v>
      </c>
    </row>
    <row r="54" spans="2:4" ht="12.75">
      <c r="B54" s="63" t="s">
        <v>48</v>
      </c>
      <c r="C54" s="63">
        <v>1</v>
      </c>
      <c r="D54" s="63">
        <v>2</v>
      </c>
    </row>
    <row r="55" spans="2:4" ht="13.5" thickBot="1">
      <c r="B55" s="72" t="s">
        <v>49</v>
      </c>
      <c r="C55" s="72">
        <v>3</v>
      </c>
      <c r="D55" s="72">
        <v>3</v>
      </c>
    </row>
    <row r="56" spans="2:4" ht="13.5" thickBot="1">
      <c r="B56" s="66" t="s">
        <v>50</v>
      </c>
      <c r="C56" s="66">
        <f>SUM(C51:C55,C49)</f>
        <v>88</v>
      </c>
      <c r="D56" s="66">
        <f>SUM(D51:D55,D49)</f>
        <v>112</v>
      </c>
    </row>
    <row r="57" spans="2:4" ht="13.5" thickBot="1">
      <c r="B57" s="66" t="s">
        <v>51</v>
      </c>
      <c r="C57" s="66">
        <f>C47+C56</f>
        <v>93</v>
      </c>
      <c r="D57" s="66">
        <f>D47+D56</f>
        <v>117</v>
      </c>
    </row>
    <row r="58" spans="2:4" ht="13.5" thickBot="1">
      <c r="B58" s="66" t="s">
        <v>52</v>
      </c>
      <c r="C58" s="66">
        <f>SUM(C57,C42)</f>
        <v>918</v>
      </c>
      <c r="D58" s="66">
        <f>SUM(D57,D42)</f>
        <v>883</v>
      </c>
    </row>
    <row r="60" spans="2:3" ht="12.75">
      <c r="B60" t="s">
        <v>53</v>
      </c>
      <c r="C60" t="s">
        <v>54</v>
      </c>
    </row>
    <row r="61" ht="12.75">
      <c r="C61" t="s">
        <v>55</v>
      </c>
    </row>
    <row r="62" ht="12" customHeight="1"/>
    <row r="64" ht="12.75">
      <c r="C64" t="s">
        <v>56</v>
      </c>
    </row>
    <row r="65" ht="12.75">
      <c r="C65" t="s">
        <v>57</v>
      </c>
    </row>
  </sheetData>
  <sheetProtection selectLockedCells="1" selectUnlockedCells="1"/>
  <mergeCells count="3">
    <mergeCell ref="B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2013-10-28T08:05:38Z</cp:lastPrinted>
  <dcterms:modified xsi:type="dcterms:W3CDTF">2013-10-28T08:06:09Z</dcterms:modified>
  <cp:category/>
  <cp:version/>
  <cp:contentType/>
  <cp:contentStatus/>
</cp:coreProperties>
</file>