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81" activeTab="3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income'!$A$1:$I$37</definedName>
    <definedName name="_xlnm.Print_Area" localSheetId="0">'statement of financial position'!$A$1:$H$56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<sst xmlns="http://schemas.openxmlformats.org/spreadsheetml/2006/main" count="153" uniqueCount="109">
  <si>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</si>
  <si>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</si>
  <si>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</si>
  <si>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</si>
  <si>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</si>
  <si>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</si>
  <si>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</si>
  <si>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</si>
  <si>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</si>
  <si>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</si>
  <si>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</si>
  <si>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</si>
  <si>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</si>
  <si>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</si>
  <si>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</si>
  <si>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</si>
  <si>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</si>
  <si>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</si>
  <si>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</si>
  <si>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</si>
  <si>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</si>
  <si>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</si>
  <si>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</si>
  <si>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</si>
  <si>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</si>
  <si>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</si>
  <si>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</si>
  <si>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</si>
  <si>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</si>
  <si>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</si>
  <si>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</si>
  <si>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</si>
  <si>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</si>
  <si>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</si>
  <si>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</si>
  <si>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</si>
  <si>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</si>
  <si>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</si>
  <si>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</si>
  <si>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</si>
  <si>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</si>
  <si>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</si>
  <si>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</si>
  <si>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</si>
  <si>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</si>
  <si>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</si>
  <si>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</si>
  <si>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</si>
  <si>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</si>
  <si>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</si>
  <si>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</si>
  <si>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</si>
  <si>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</si>
  <si>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</si>
  <si>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</si>
  <si>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</si>
  <si>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</si>
  <si>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</si>
  <si>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</si>
  <si>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</si>
  <si>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</si>
  <si>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</si>
  <si>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</si>
  <si>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</si>
  <si>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</si>
  <si>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</si>
  <si>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</si>
  <si>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</si>
  <si>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</si>
  <si>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</si>
  <si>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</si>
  <si>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</si>
  <si>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</si>
  <si>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</si>
  <si>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</si>
  <si>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</si>
  <si>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</si>
  <si>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</si>
  <si>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</si>
  <si>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</si>
  <si>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</si>
  <si>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</si>
  <si>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</si>
  <si>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</si>
  <si>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INTERIM  STATEMENT OF FINANCIAL POSITION</t>
  </si>
  <si>
    <t>-</t>
  </si>
  <si>
    <t>INTERIM STATEMENT OF COMPREHENSIVE INCOME</t>
  </si>
  <si>
    <t xml:space="preserve">INTERIM STATEMENT OF CASH FLOW </t>
  </si>
  <si>
    <t>INTERIM STATEMENT OF CHANGES IN EQUITY</t>
  </si>
  <si>
    <t>Contract liabilities</t>
  </si>
  <si>
    <t>Balance as of January 1, 2019</t>
  </si>
  <si>
    <t>Interest paid</t>
  </si>
  <si>
    <t>Repayment of borrowing</t>
  </si>
  <si>
    <t>Other expenses</t>
  </si>
  <si>
    <t>Book value of the materials sold</t>
  </si>
  <si>
    <t>Materials</t>
  </si>
  <si>
    <t>As of 31.12.2019</t>
  </si>
  <si>
    <t>Impairment of assets</t>
  </si>
  <si>
    <t>Balance as of January 1, 2020</t>
  </si>
  <si>
    <t>As of  30 June 2020</t>
  </si>
  <si>
    <t>As of 30.06.2020</t>
  </si>
  <si>
    <t>For the period ended June 30, 2020</t>
  </si>
  <si>
    <t>30.06.2020</t>
  </si>
  <si>
    <t>30.06.2019</t>
  </si>
  <si>
    <t>Change of equity as of June 30, 2019</t>
  </si>
  <si>
    <t>Balance as of 30 June 2019</t>
  </si>
  <si>
    <t>Change of equity as of June 30, 2020</t>
  </si>
  <si>
    <t>Balance as of 30 June 2020</t>
  </si>
  <si>
    <t>divident liabilities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</si>
</sst>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_-;\-* #,##0_-;_-* &quot;-&quot;_-;_-@_-"/>
    <numFmt numFmtId="170" formatCode="_-* #,##0.00\ &quot; &quot;_-;\-* #,##0.00\ &quot; &quot;_-;_-* &quot;-&quot;??\ &quot; &quot;_-;_-@_-"/>
    <numFmt numFmtId="171" formatCode="_-* #,##0.00_-;\-* #,##0.00_-;_-* &quot;-&quot;??_-;_-@_-"/>
    <numFmt numFmtId="172" formatCode="_-* #,##0\ _ _-;\-* #,##0\ _ _-;_-* &quot;-&quot;\ _ _-;_-@_-"/>
    <numFmt numFmtId="173" formatCode="_-* #,##0.00\ _ _-;\-* #,##0.00\ _ _-;_-* &quot;-&quot;??\ _ 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_);_(* \(#,##0\);_(* \-_);_(@_)"/>
    <numFmt numFmtId="199" formatCode="_(* #,##0.00_);_(* \(#,##0.00\);_(* \-??_);_(@_)"/>
    <numFmt numFmtId="200" formatCode="##0"/>
    <numFmt numFmtId="201" formatCode="#,##0;\(#,##0\)"/>
    <numFmt numFmtId="202" formatCode="d\ mmm\ yy"/>
    <numFmt numFmtId="203" formatCode="_(* #,##0_);_(* \(#,##0\);_(* \-??_);_(@_)"/>
    <numFmt numFmtId="204" formatCode="dd\.mm\.yyyy"/>
    <numFmt numFmtId="205" formatCode="[$-402]dd\ mmmm\ yyyy\ &quot;г.&quot;;@"/>
    <numFmt numFmtId="206" formatCode="[$-402]dd\ mmmm\ yyyy\ &quot;г.&quot;"/>
    <numFmt numFmtId="207" formatCode="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F800]dddd\,\ mmmm\ dd\,\ yyyy"/>
    <numFmt numFmtId="213" formatCode="_-* #&quot; &quot;##0\ _л_в_-;\-* #&quot; &quot;##0\ _л_в_-;_-* &quot;-&quot;&quot; &quot;_л_в_-;_-@_-"/>
    <numFmt numFmtId="214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96" fontId="0" fillId="0" borderId="0" applyFill="0" applyBorder="0" applyAlignment="0" applyProtection="0"/>
    <xf numFmtId="194" fontId="0" fillId="0" borderId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9" fontId="0" fillId="0" borderId="0" applyFill="0" applyBorder="0" applyAlignment="0" applyProtection="0"/>
    <xf numFmtId="195" fontId="0" fillId="0" borderId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41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9" fontId="26" fillId="0" borderId="0" xfId="41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8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right"/>
    </xf>
    <xf numFmtId="201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38" applyNumberFormat="1" applyFont="1" applyFill="1" applyBorder="1" applyAlignment="1">
      <alignment horizontal="right" vertical="center"/>
      <protection/>
    </xf>
    <xf numFmtId="3" fontId="26" fillId="0" borderId="0" xfId="38" applyNumberFormat="1" applyFont="1" applyFill="1" applyBorder="1" applyAlignment="1">
      <alignment horizontal="right" vertical="center"/>
      <protection/>
    </xf>
    <xf numFmtId="201" fontId="26" fillId="0" borderId="0" xfId="38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1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38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right" vertical="center"/>
    </xf>
    <xf numFmtId="201" fontId="25" fillId="0" borderId="0" xfId="0" applyNumberFormat="1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horizontal="right"/>
    </xf>
    <xf numFmtId="3" fontId="26" fillId="0" borderId="11" xfId="38" applyNumberFormat="1" applyFont="1" applyFill="1" applyBorder="1" applyAlignment="1">
      <alignment vertical="center"/>
      <protection/>
    </xf>
    <xf numFmtId="3" fontId="26" fillId="0" borderId="0" xfId="38" applyNumberFormat="1" applyFont="1" applyFill="1" applyBorder="1" applyAlignment="1">
      <alignment vertical="center"/>
      <protection/>
    </xf>
    <xf numFmtId="201" fontId="26" fillId="0" borderId="0" xfId="38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200" fontId="28" fillId="0" borderId="0" xfId="0" applyNumberFormat="1" applyFont="1" applyFill="1" applyBorder="1" applyAlignment="1">
      <alignment horizontal="right"/>
    </xf>
    <xf numFmtId="0" fontId="25" fillId="0" borderId="0" xfId="33" applyFont="1" applyFill="1" applyAlignment="1">
      <alignment horizontal="left" vertical="center" wrapText="1"/>
      <protection/>
    </xf>
    <xf numFmtId="3" fontId="26" fillId="0" borderId="13" xfId="38" applyNumberFormat="1" applyFont="1" applyFill="1" applyBorder="1" applyAlignment="1">
      <alignment vertical="center"/>
      <protection/>
    </xf>
    <xf numFmtId="3" fontId="26" fillId="0" borderId="12" xfId="38" applyNumberFormat="1" applyFont="1" applyFill="1" applyBorder="1" applyAlignment="1">
      <alignment vertical="center"/>
      <protection/>
    </xf>
    <xf numFmtId="199" fontId="25" fillId="0" borderId="0" xfId="58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33" applyFont="1" applyFill="1" applyBorder="1" applyAlignment="1">
      <alignment horizontal="left" wrapText="1"/>
      <protection/>
    </xf>
    <xf numFmtId="0" fontId="27" fillId="0" borderId="0" xfId="33" applyFont="1" applyFill="1" applyBorder="1" applyAlignment="1">
      <alignment horizontal="right" wrapText="1"/>
      <protection/>
    </xf>
    <xf numFmtId="200" fontId="25" fillId="0" borderId="0" xfId="0" applyNumberFormat="1" applyFont="1" applyFill="1" applyBorder="1" applyAlignment="1">
      <alignment horizontal="right" wrapText="1"/>
    </xf>
    <xf numFmtId="0" fontId="30" fillId="0" borderId="10" xfId="4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8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8" fontId="25" fillId="0" borderId="0" xfId="0" applyNumberFormat="1" applyFont="1" applyFill="1" applyBorder="1" applyAlignment="1">
      <alignment/>
    </xf>
    <xf numFmtId="198" fontId="25" fillId="0" borderId="0" xfId="0" applyNumberFormat="1" applyFont="1" applyAlignment="1">
      <alignment/>
    </xf>
    <xf numFmtId="19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8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8" fontId="26" fillId="0" borderId="14" xfId="0" applyNumberFormat="1" applyFont="1" applyFill="1" applyBorder="1" applyAlignment="1">
      <alignment vertical="center" wrapText="1"/>
    </xf>
    <xf numFmtId="0" fontId="27" fillId="0" borderId="0" xfId="33" applyFont="1" applyFill="1" applyBorder="1" applyAlignment="1">
      <alignment vertical="center" wrapText="1"/>
      <protection/>
    </xf>
    <xf numFmtId="0" fontId="28" fillId="0" borderId="0" xfId="33" applyFont="1" applyFill="1" applyBorder="1" applyAlignment="1">
      <alignment horizontal="right" vertical="center" wrapText="1"/>
      <protection/>
    </xf>
    <xf numFmtId="0" fontId="27" fillId="0" borderId="0" xfId="3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39" applyFont="1" applyFill="1" applyAlignment="1">
      <alignment vertical="center"/>
      <protection/>
    </xf>
    <xf numFmtId="0" fontId="25" fillId="0" borderId="0" xfId="33" applyFont="1" applyFill="1" applyBorder="1" applyAlignment="1">
      <alignment vertical="center"/>
      <protection/>
    </xf>
    <xf numFmtId="0" fontId="25" fillId="0" borderId="0" xfId="33" applyFont="1" applyFill="1" applyBorder="1" applyAlignment="1">
      <alignment horizontal="right" vertical="center"/>
      <protection/>
    </xf>
    <xf numFmtId="0" fontId="25" fillId="0" borderId="0" xfId="34" applyFont="1" applyFill="1" applyBorder="1" applyAlignment="1">
      <alignment vertical="center"/>
      <protection/>
    </xf>
    <xf numFmtId="205" fontId="26" fillId="0" borderId="0" xfId="33" applyNumberFormat="1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left" vertical="center"/>
      <protection/>
    </xf>
    <xf numFmtId="0" fontId="25" fillId="0" borderId="0" xfId="40" applyFont="1" applyFill="1" applyBorder="1" applyAlignment="1">
      <alignment vertical="center"/>
      <protection/>
    </xf>
    <xf numFmtId="205" fontId="26" fillId="0" borderId="0" xfId="33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39" applyFont="1" applyFill="1" applyBorder="1" applyAlignment="1">
      <alignment horizontal="left" vertical="center"/>
      <protection/>
    </xf>
    <xf numFmtId="202" fontId="22" fillId="0" borderId="0" xfId="33" applyNumberFormat="1" applyFont="1" applyFill="1" applyBorder="1" applyAlignment="1">
      <alignment horizontal="center" vertical="center" wrapText="1"/>
      <protection/>
    </xf>
    <xf numFmtId="198" fontId="22" fillId="0" borderId="0" xfId="35" applyNumberFormat="1" applyFont="1" applyFill="1" applyBorder="1" applyAlignment="1">
      <alignment horizontal="right" vertical="center" wrapText="1"/>
      <protection/>
    </xf>
    <xf numFmtId="49" fontId="22" fillId="0" borderId="0" xfId="35" applyNumberFormat="1" applyFont="1" applyFill="1" applyBorder="1" applyAlignment="1">
      <alignment horizontal="right" vertical="center" wrapText="1"/>
      <protection/>
    </xf>
    <xf numFmtId="0" fontId="27" fillId="0" borderId="0" xfId="36" applyFont="1" applyFill="1" applyBorder="1" applyAlignment="1">
      <alignment vertical="center" wrapText="1"/>
      <protection/>
    </xf>
    <xf numFmtId="0" fontId="25" fillId="0" borderId="0" xfId="34" applyFont="1" applyFill="1">
      <alignment/>
      <protection/>
    </xf>
    <xf numFmtId="0" fontId="22" fillId="0" borderId="0" xfId="34" applyFont="1" applyFill="1" applyBorder="1" applyAlignment="1">
      <alignment vertical="top" wrapText="1"/>
      <protection/>
    </xf>
    <xf numFmtId="0" fontId="25" fillId="0" borderId="0" xfId="34" applyFont="1" applyFill="1" applyBorder="1" applyAlignment="1">
      <alignment horizontal="center"/>
      <protection/>
    </xf>
    <xf numFmtId="198" fontId="25" fillId="0" borderId="0" xfId="34" applyNumberFormat="1" applyFont="1" applyFill="1" applyBorder="1" applyAlignment="1">
      <alignment horizontal="right"/>
      <protection/>
    </xf>
    <xf numFmtId="198" fontId="25" fillId="0" borderId="0" xfId="34" applyNumberFormat="1" applyFont="1" applyFill="1" applyBorder="1">
      <alignment/>
      <protection/>
    </xf>
    <xf numFmtId="198" fontId="25" fillId="0" borderId="0" xfId="34" applyNumberFormat="1" applyFont="1" applyFill="1" applyBorder="1" applyAlignment="1">
      <alignment/>
      <protection/>
    </xf>
    <xf numFmtId="198" fontId="26" fillId="0" borderId="15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>
      <alignment/>
      <protection/>
    </xf>
    <xf numFmtId="198" fontId="26" fillId="0" borderId="11" xfId="37" applyNumberFormat="1" applyFont="1" applyFill="1" applyBorder="1" applyAlignment="1">
      <alignment horizontal="right"/>
      <protection/>
    </xf>
    <xf numFmtId="198" fontId="26" fillId="0" borderId="0" xfId="37" applyNumberFormat="1" applyFont="1" applyFill="1" applyBorder="1" applyAlignment="1">
      <alignment/>
      <protection/>
    </xf>
    <xf numFmtId="0" fontId="26" fillId="0" borderId="0" xfId="34" applyFont="1" applyFill="1">
      <alignment/>
      <protection/>
    </xf>
    <xf numFmtId="0" fontId="22" fillId="0" borderId="0" xfId="34" applyFont="1" applyFill="1" applyBorder="1" applyAlignment="1">
      <alignment vertical="top"/>
      <protection/>
    </xf>
    <xf numFmtId="0" fontId="7" fillId="0" borderId="0" xfId="34" applyFont="1" applyFill="1" applyBorder="1" applyAlignment="1">
      <alignment vertical="top"/>
      <protection/>
    </xf>
    <xf numFmtId="198" fontId="25" fillId="0" borderId="0" xfId="37" applyNumberFormat="1" applyFont="1" applyFill="1" applyBorder="1" applyAlignment="1">
      <alignment horizontal="right"/>
      <protection/>
    </xf>
    <xf numFmtId="198" fontId="25" fillId="0" borderId="0" xfId="37" applyNumberFormat="1" applyFont="1" applyFill="1" applyBorder="1" applyAlignment="1">
      <alignment/>
      <protection/>
    </xf>
    <xf numFmtId="0" fontId="25" fillId="0" borderId="0" xfId="34" applyFont="1" applyFill="1" applyBorder="1" applyAlignment="1">
      <alignment vertical="top"/>
      <protection/>
    </xf>
    <xf numFmtId="0" fontId="29" fillId="0" borderId="0" xfId="34" applyFont="1" applyFill="1" applyBorder="1" applyAlignment="1">
      <alignment vertical="top" wrapText="1"/>
      <protection/>
    </xf>
    <xf numFmtId="198" fontId="26" fillId="0" borderId="0" xfId="34" applyNumberFormat="1" applyFont="1" applyFill="1" applyBorder="1">
      <alignment/>
      <protection/>
    </xf>
    <xf numFmtId="0" fontId="7" fillId="0" borderId="0" xfId="34" applyFont="1" applyFill="1" applyBorder="1" applyAlignment="1">
      <alignment vertical="top" wrapText="1"/>
      <protection/>
    </xf>
    <xf numFmtId="198" fontId="26" fillId="0" borderId="0" xfId="34" applyNumberFormat="1" applyFont="1" applyFill="1" applyBorder="1" applyAlignment="1">
      <alignment horizontal="right"/>
      <protection/>
    </xf>
    <xf numFmtId="198" fontId="26" fillId="0" borderId="0" xfId="34" applyNumberFormat="1" applyFont="1" applyFill="1" applyBorder="1" applyAlignment="1">
      <alignment/>
      <protection/>
    </xf>
    <xf numFmtId="49" fontId="26" fillId="0" borderId="0" xfId="34" applyNumberFormat="1" applyFont="1" applyFill="1" applyBorder="1" applyAlignment="1">
      <alignment horizontal="center"/>
      <protection/>
    </xf>
    <xf numFmtId="0" fontId="25" fillId="0" borderId="0" xfId="34" applyFont="1" applyFill="1" applyBorder="1">
      <alignment/>
      <protection/>
    </xf>
    <xf numFmtId="49" fontId="25" fillId="0" borderId="0" xfId="34" applyNumberFormat="1" applyFont="1" applyFill="1" applyBorder="1" applyAlignment="1">
      <alignment horizontal="center"/>
      <protection/>
    </xf>
    <xf numFmtId="0" fontId="26" fillId="0" borderId="0" xfId="34" applyFont="1" applyFill="1" applyBorder="1" applyAlignment="1">
      <alignment horizontal="left" wrapText="1"/>
      <protection/>
    </xf>
    <xf numFmtId="198" fontId="26" fillId="0" borderId="13" xfId="37" applyNumberFormat="1" applyFont="1" applyFill="1" applyBorder="1" applyAlignment="1">
      <alignment horizontal="right"/>
      <protection/>
    </xf>
    <xf numFmtId="0" fontId="25" fillId="0" borderId="0" xfId="34" applyFont="1" applyFill="1" applyBorder="1" applyAlignment="1">
      <alignment wrapText="1"/>
      <protection/>
    </xf>
    <xf numFmtId="49" fontId="25" fillId="0" borderId="0" xfId="34" applyNumberFormat="1" applyFont="1" applyFill="1" applyBorder="1" applyAlignment="1">
      <alignment horizontal="right"/>
      <protection/>
    </xf>
    <xf numFmtId="49" fontId="25" fillId="0" borderId="0" xfId="34" applyNumberFormat="1" applyFont="1" applyFill="1" applyBorder="1" applyAlignment="1">
      <alignment/>
      <protection/>
    </xf>
    <xf numFmtId="0" fontId="26" fillId="0" borderId="0" xfId="34" applyFont="1" applyFill="1" applyBorder="1" applyAlignment="1">
      <alignment wrapText="1"/>
      <protection/>
    </xf>
    <xf numFmtId="198" fontId="26" fillId="0" borderId="16" xfId="37" applyNumberFormat="1" applyFont="1" applyFill="1" applyBorder="1" applyAlignment="1">
      <alignment horizontal="right"/>
      <protection/>
    </xf>
    <xf numFmtId="49" fontId="26" fillId="0" borderId="0" xfId="34" applyNumberFormat="1" applyFont="1" applyFill="1" applyBorder="1">
      <alignment/>
      <protection/>
    </xf>
    <xf numFmtId="0" fontId="25" fillId="0" borderId="0" xfId="34" applyFont="1" applyFill="1" applyAlignment="1">
      <alignment horizontal="center"/>
      <protection/>
    </xf>
    <xf numFmtId="198" fontId="25" fillId="0" borderId="0" xfId="34" applyNumberFormat="1" applyFont="1" applyFill="1" applyAlignment="1">
      <alignment horizontal="right"/>
      <protection/>
    </xf>
    <xf numFmtId="198" fontId="25" fillId="0" borderId="0" xfId="34" applyNumberFormat="1" applyFont="1" applyFill="1" applyAlignment="1">
      <alignment/>
      <protection/>
    </xf>
    <xf numFmtId="0" fontId="24" fillId="0" borderId="0" xfId="33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33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35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35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3" fontId="25" fillId="0" borderId="0" xfId="58" applyNumberFormat="1" applyFont="1" applyFill="1" applyBorder="1" applyAlignment="1" applyProtection="1">
      <alignment horizontal="right" vertical="center"/>
      <protection/>
    </xf>
    <xf numFmtId="203" fontId="25" fillId="0" borderId="0" xfId="58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35" applyNumberFormat="1" applyFont="1" applyFill="1" applyBorder="1" applyAlignment="1" applyProtection="1">
      <alignment vertical="center" wrapText="1"/>
      <protection/>
    </xf>
    <xf numFmtId="203" fontId="26" fillId="0" borderId="15" xfId="35" applyNumberFormat="1" applyFont="1" applyFill="1" applyBorder="1" applyAlignment="1" applyProtection="1">
      <alignment vertical="center"/>
      <protection/>
    </xf>
    <xf numFmtId="203" fontId="25" fillId="0" borderId="0" xfId="35" applyNumberFormat="1" applyFont="1" applyFill="1" applyBorder="1" applyAlignment="1" applyProtection="1">
      <alignment vertical="center"/>
      <protection/>
    </xf>
    <xf numFmtId="203" fontId="26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3" fontId="26" fillId="0" borderId="14" xfId="35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3" fontId="26" fillId="0" borderId="10" xfId="35" applyNumberFormat="1" applyFont="1" applyFill="1" applyBorder="1" applyAlignment="1" applyProtection="1">
      <alignment vertical="center"/>
      <protection/>
    </xf>
    <xf numFmtId="203" fontId="25" fillId="0" borderId="10" xfId="35" applyNumberFormat="1" applyFont="1" applyFill="1" applyBorder="1" applyAlignment="1" applyProtection="1">
      <alignment vertical="center"/>
      <protection/>
    </xf>
    <xf numFmtId="203" fontId="26" fillId="0" borderId="16" xfId="35" applyNumberFormat="1" applyFont="1" applyFill="1" applyBorder="1" applyAlignment="1" applyProtection="1">
      <alignment vertical="center"/>
      <protection/>
    </xf>
    <xf numFmtId="0" fontId="27" fillId="0" borderId="0" xfId="33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left"/>
      <protection/>
    </xf>
    <xf numFmtId="0" fontId="27" fillId="0" borderId="0" xfId="33" applyFont="1" applyFill="1" applyBorder="1" applyAlignment="1">
      <alignment horizontal="right"/>
      <protection/>
    </xf>
    <xf numFmtId="0" fontId="27" fillId="0" borderId="0" xfId="35" applyNumberFormat="1" applyFont="1" applyFill="1" applyBorder="1" applyAlignment="1" applyProtection="1">
      <alignment horizontal="right" vertical="top"/>
      <protection/>
    </xf>
    <xf numFmtId="0" fontId="27" fillId="0" borderId="0" xfId="35" applyNumberFormat="1" applyFont="1" applyFill="1" applyBorder="1" applyAlignment="1" applyProtection="1">
      <alignment vertical="top"/>
      <protection/>
    </xf>
    <xf numFmtId="0" fontId="25" fillId="0" borderId="0" xfId="35" applyFont="1" applyFill="1" applyAlignment="1">
      <alignment horizontal="left"/>
      <protection/>
    </xf>
    <xf numFmtId="0" fontId="24" fillId="0" borderId="0" xfId="33" applyFont="1" applyFill="1" applyBorder="1" applyAlignment="1">
      <alignment horizontal="left" vertical="center"/>
      <protection/>
    </xf>
    <xf numFmtId="0" fontId="30" fillId="0" borderId="0" xfId="41" applyFont="1" applyFill="1" applyBorder="1" applyAlignment="1" applyProtection="1">
      <alignment vertical="top" wrapText="1"/>
      <protection locked="0"/>
    </xf>
    <xf numFmtId="0" fontId="30" fillId="0" borderId="10" xfId="41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7" fillId="0" borderId="0" xfId="33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41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4" fontId="25" fillId="0" borderId="0" xfId="0" applyNumberFormat="1" applyFont="1" applyFill="1" applyAlignment="1">
      <alignment/>
    </xf>
    <xf numFmtId="214" fontId="25" fillId="0" borderId="0" xfId="0" applyNumberFormat="1" applyFont="1" applyAlignment="1">
      <alignment/>
    </xf>
    <xf numFmtId="0" fontId="25" fillId="0" borderId="0" xfId="34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198" fontId="25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41" applyFont="1" applyFill="1" applyBorder="1" applyAlignment="1" applyProtection="1">
      <alignment horizontal="left" vertical="top" wrapText="1"/>
      <protection locked="0"/>
    </xf>
    <xf numFmtId="0" fontId="26" fillId="0" borderId="0" xfId="41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33" applyFont="1" applyFill="1" applyBorder="1" applyAlignment="1">
      <alignment horizontal="left" vertical="center"/>
      <protection/>
    </xf>
    <xf numFmtId="0" fontId="25" fillId="0" borderId="10" xfId="33" applyFont="1" applyFill="1" applyBorder="1" applyAlignment="1">
      <alignment horizontal="right" vertical="center"/>
      <protection/>
    </xf>
    <xf numFmtId="205" fontId="26" fillId="0" borderId="0" xfId="33" applyNumberFormat="1" applyFont="1" applyFill="1" applyBorder="1" applyAlignment="1">
      <alignment horizontal="left" vertical="center"/>
      <protection/>
    </xf>
    <xf numFmtId="0" fontId="25" fillId="0" borderId="0" xfId="35" applyNumberFormat="1" applyFont="1" applyFill="1" applyBorder="1" applyAlignment="1" applyProtection="1">
      <alignment vertical="top"/>
      <protection/>
    </xf>
    <xf numFmtId="0" fontId="26" fillId="0" borderId="0" xfId="35" applyNumberFormat="1" applyFont="1" applyFill="1" applyBorder="1" applyAlignment="1" applyProtection="1">
      <alignment horizontal="center" vertical="top" wrapText="1"/>
      <protection/>
    </xf>
    <xf numFmtId="0" fontId="27" fillId="0" borderId="0" xfId="33" applyFont="1" applyFill="1" applyBorder="1" applyAlignment="1">
      <alignment horizontal="left" wrapText="1"/>
      <protection/>
    </xf>
    <xf numFmtId="0" fontId="24" fillId="0" borderId="10" xfId="33" applyFont="1" applyFill="1" applyBorder="1" applyAlignment="1">
      <alignment horizontal="right" vertical="center"/>
      <protection/>
    </xf>
    <xf numFmtId="0" fontId="26" fillId="0" borderId="0" xfId="33" applyFont="1" applyFill="1" applyBorder="1" applyAlignment="1">
      <alignment horizontal="left" vertical="center"/>
      <protection/>
    </xf>
    <xf numFmtId="0" fontId="30" fillId="0" borderId="0" xfId="33" applyFont="1" applyFill="1" applyBorder="1" applyAlignment="1">
      <alignment horizontal="left"/>
      <protection/>
    </xf>
    <xf numFmtId="205" fontId="26" fillId="0" borderId="0" xfId="33" applyNumberFormat="1" applyFont="1" applyFill="1" applyBorder="1" applyAlignment="1">
      <alignment horizontal="left"/>
      <protection/>
    </xf>
    <xf numFmtId="0" fontId="25" fillId="32" borderId="0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FS_2004_Final_28.03.05" xfId="36"/>
    <cellStyle name="Normal_FS_SOPHARMA_2005 (2)" xfId="37"/>
    <cellStyle name="Normal_P&amp;L" xfId="38"/>
    <cellStyle name="Normal_P&amp;L_Financial statements_bg model 2002" xfId="39"/>
    <cellStyle name="Normal_Sheet2" xfId="40"/>
    <cellStyle name="Normal_Баланс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1"/>
  <sheetViews>
    <sheetView zoomScaleSheetLayoutView="80" zoomScalePageLayoutView="0" workbookViewId="0" topLeftCell="A43">
      <selection activeCell="A38" sqref="A38"/>
    </sheetView>
  </sheetViews>
  <sheetFormatPr defaultColWidth="9.140625" defaultRowHeight="12.75"/>
  <cols>
    <col min="1" max="1" width="53.00390625" style="13" bestFit="1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82"/>
      <c r="D1" s="182"/>
      <c r="E1" s="182"/>
      <c r="F1" s="182"/>
      <c r="G1" s="182"/>
      <c r="H1" s="182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.75">
      <c r="A3" s="183" t="s">
        <v>84</v>
      </c>
      <c r="B3" s="183"/>
      <c r="C3" s="183"/>
      <c r="D3" s="183"/>
      <c r="E3" s="183"/>
      <c r="F3" s="183"/>
      <c r="G3" s="183"/>
      <c r="H3" s="183"/>
    </row>
    <row r="4" spans="1:8" ht="15">
      <c r="A4" s="184" t="s">
        <v>99</v>
      </c>
      <c r="B4" s="185"/>
      <c r="C4" s="185"/>
      <c r="D4" s="185"/>
      <c r="E4" s="5"/>
      <c r="F4" s="5"/>
      <c r="G4" s="5"/>
      <c r="H4" s="5"/>
    </row>
    <row r="5" spans="1:8" ht="15">
      <c r="A5" s="2"/>
      <c r="B5" s="166"/>
      <c r="C5" s="166"/>
      <c r="D5" s="166"/>
      <c r="E5" s="5"/>
      <c r="F5" s="5"/>
      <c r="G5" s="5"/>
      <c r="H5" s="5"/>
    </row>
    <row r="6" spans="1:8" ht="15">
      <c r="A6" s="165"/>
      <c r="B6" s="166"/>
      <c r="C6" s="166"/>
      <c r="D6" s="166"/>
      <c r="E6" s="5"/>
      <c r="F6" s="5"/>
      <c r="G6" s="5"/>
      <c r="H6" s="5"/>
    </row>
    <row r="7" spans="1:8" ht="15">
      <c r="A7" s="7"/>
      <c r="B7" s="8"/>
      <c r="C7" s="181" t="s">
        <v>4</v>
      </c>
      <c r="D7" s="9" t="s">
        <v>100</v>
      </c>
      <c r="E7" s="10"/>
      <c r="F7" s="9" t="s">
        <v>96</v>
      </c>
      <c r="G7" s="11"/>
      <c r="H7" s="164"/>
    </row>
    <row r="8" spans="2:8" ht="12" customHeight="1">
      <c r="B8" s="8"/>
      <c r="C8" s="181"/>
      <c r="D8" s="11" t="s">
        <v>1</v>
      </c>
      <c r="E8" s="14"/>
      <c r="F8" s="11" t="s">
        <v>1</v>
      </c>
      <c r="G8" s="15"/>
      <c r="H8" s="16"/>
    </row>
    <row r="9" spans="1:8" ht="1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5">
      <c r="A11" s="22" t="s">
        <v>5</v>
      </c>
      <c r="B11" s="23"/>
      <c r="C11" s="23">
        <v>3</v>
      </c>
      <c r="D11" s="24">
        <v>19372</v>
      </c>
      <c r="E11" s="24"/>
      <c r="F11" s="24">
        <v>19372</v>
      </c>
      <c r="G11" s="25"/>
      <c r="H11" s="26"/>
    </row>
    <row r="12" spans="1:8" ht="15">
      <c r="A12" s="22" t="s">
        <v>73</v>
      </c>
      <c r="B12" s="23"/>
      <c r="C12" s="23">
        <v>4</v>
      </c>
      <c r="D12" s="24">
        <v>1242</v>
      </c>
      <c r="E12" s="24"/>
      <c r="F12" s="24">
        <v>1242</v>
      </c>
      <c r="G12" s="25"/>
      <c r="H12" s="26"/>
    </row>
    <row r="13" spans="1:8" ht="15">
      <c r="A13" s="22" t="s">
        <v>72</v>
      </c>
      <c r="B13" s="23"/>
      <c r="C13" s="23">
        <v>5</v>
      </c>
      <c r="D13" s="24">
        <v>6</v>
      </c>
      <c r="E13" s="24"/>
      <c r="F13" s="24">
        <v>7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20620</v>
      </c>
      <c r="E14" s="29"/>
      <c r="F14" s="28">
        <f>SUM(F11:F13)</f>
        <v>20621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5">
      <c r="A17" s="13" t="s">
        <v>95</v>
      </c>
      <c r="C17" s="173">
        <v>7</v>
      </c>
      <c r="D17" s="175">
        <v>1730</v>
      </c>
      <c r="F17" s="174">
        <v>1806</v>
      </c>
      <c r="G17" s="25"/>
      <c r="H17" s="21"/>
    </row>
    <row r="18" spans="1:8" ht="15">
      <c r="A18" s="22" t="s">
        <v>8</v>
      </c>
      <c r="B18" s="23"/>
      <c r="C18" s="23">
        <v>8</v>
      </c>
      <c r="D18" s="24">
        <v>70</v>
      </c>
      <c r="E18" s="24"/>
      <c r="F18" s="24">
        <v>72</v>
      </c>
      <c r="G18" s="25"/>
      <c r="H18" s="21"/>
    </row>
    <row r="19" spans="1:8" ht="15">
      <c r="A19" s="31" t="s">
        <v>9</v>
      </c>
      <c r="B19" s="23"/>
      <c r="C19" s="23">
        <v>9</v>
      </c>
      <c r="D19" s="24">
        <v>219</v>
      </c>
      <c r="E19" s="24"/>
      <c r="F19" s="24">
        <v>283</v>
      </c>
      <c r="G19" s="25"/>
      <c r="H19" s="32"/>
    </row>
    <row r="20" spans="1:8" ht="15">
      <c r="A20" s="33" t="s">
        <v>10</v>
      </c>
      <c r="B20" s="19"/>
      <c r="C20" s="19"/>
      <c r="D20" s="28">
        <f>SUM(D17:D19)</f>
        <v>2019</v>
      </c>
      <c r="E20" s="29"/>
      <c r="F20" s="28">
        <f>SUM(F17:F19)</f>
        <v>2161</v>
      </c>
      <c r="G20" s="30"/>
      <c r="H20" s="30"/>
    </row>
    <row r="21" spans="1:8" ht="15">
      <c r="A21" s="33"/>
      <c r="B21" s="19"/>
      <c r="C21" s="19"/>
      <c r="D21" s="29"/>
      <c r="E21" s="29"/>
      <c r="F21" s="29"/>
      <c r="G21" s="30"/>
      <c r="H21" s="30"/>
    </row>
    <row r="22" spans="1:8" ht="15.75" thickBot="1">
      <c r="A22" s="18" t="s">
        <v>11</v>
      </c>
      <c r="B22" s="19"/>
      <c r="C22" s="19"/>
      <c r="D22" s="34">
        <f>D14+D20</f>
        <v>22639</v>
      </c>
      <c r="E22" s="29"/>
      <c r="F22" s="34">
        <f>F14+F20</f>
        <v>22782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5">
      <c r="A26" s="22" t="s">
        <v>14</v>
      </c>
      <c r="B26" s="23"/>
      <c r="C26" s="23">
        <v>10</v>
      </c>
      <c r="D26" s="24">
        <v>19728</v>
      </c>
      <c r="E26" s="24"/>
      <c r="F26" s="24">
        <v>19728</v>
      </c>
      <c r="G26" s="25"/>
      <c r="H26" s="32"/>
    </row>
    <row r="27" spans="1:8" ht="15">
      <c r="A27" s="22" t="s">
        <v>15</v>
      </c>
      <c r="B27" s="23"/>
      <c r="C27" s="23">
        <v>10</v>
      </c>
      <c r="D27" s="24">
        <v>432</v>
      </c>
      <c r="E27" s="24"/>
      <c r="F27" s="24">
        <v>432</v>
      </c>
      <c r="G27" s="25"/>
      <c r="H27" s="32"/>
    </row>
    <row r="28" spans="1:8" ht="15">
      <c r="A28" s="22" t="s">
        <v>74</v>
      </c>
      <c r="B28" s="23"/>
      <c r="C28" s="23">
        <v>10</v>
      </c>
      <c r="D28" s="24">
        <v>473</v>
      </c>
      <c r="E28" s="24"/>
      <c r="F28" s="24">
        <v>473</v>
      </c>
      <c r="G28" s="25"/>
      <c r="H28" s="32"/>
    </row>
    <row r="29" spans="1:8" ht="15">
      <c r="A29" s="22" t="s">
        <v>65</v>
      </c>
      <c r="B29" s="23"/>
      <c r="C29" s="23">
        <v>10</v>
      </c>
      <c r="D29" s="24">
        <v>833</v>
      </c>
      <c r="E29" s="24"/>
      <c r="F29" s="38">
        <v>2005</v>
      </c>
      <c r="G29" s="25"/>
      <c r="H29" s="32"/>
    </row>
    <row r="30" spans="1:8" ht="15">
      <c r="A30" s="33" t="s">
        <v>16</v>
      </c>
      <c r="B30" s="19"/>
      <c r="C30" s="23"/>
      <c r="D30" s="39">
        <f>SUM(D26:D29)</f>
        <v>21466</v>
      </c>
      <c r="E30" s="40"/>
      <c r="F30" s="39">
        <f>SUM(F26:F29)</f>
        <v>22638</v>
      </c>
      <c r="G30" s="41"/>
      <c r="H30" s="41"/>
    </row>
    <row r="31" spans="1:8" ht="15">
      <c r="A31" s="33" t="s">
        <v>61</v>
      </c>
      <c r="B31" s="19"/>
      <c r="C31" s="23"/>
      <c r="D31" s="40">
        <f>D30</f>
        <v>21466</v>
      </c>
      <c r="E31" s="40"/>
      <c r="F31" s="40">
        <f>F30</f>
        <v>22638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5">
      <c r="A35" s="22" t="s">
        <v>75</v>
      </c>
      <c r="B35" s="23"/>
      <c r="C35" s="23"/>
      <c r="D35" s="24" t="s">
        <v>85</v>
      </c>
      <c r="E35" s="24"/>
      <c r="F35" s="24" t="s">
        <v>85</v>
      </c>
      <c r="G35" s="25"/>
      <c r="H35" s="32"/>
      <c r="Q35" s="2" t="s">
        <v>82</v>
      </c>
    </row>
    <row r="36" spans="1:8" ht="15">
      <c r="A36" s="27" t="s">
        <v>19</v>
      </c>
      <c r="B36" s="19"/>
      <c r="C36" s="19"/>
      <c r="D36" s="39">
        <f>SUM(D35:D35)</f>
        <v>0</v>
      </c>
      <c r="E36" s="40"/>
      <c r="F36" s="39">
        <f>SUM(F35:F35)</f>
        <v>0</v>
      </c>
      <c r="G36" s="41"/>
      <c r="H36" s="41"/>
    </row>
    <row r="37" spans="1:8" ht="15">
      <c r="A37" s="18" t="s">
        <v>20</v>
      </c>
      <c r="B37" s="42"/>
      <c r="C37" s="42"/>
      <c r="D37" s="43"/>
      <c r="E37" s="43"/>
      <c r="F37" s="43"/>
      <c r="G37" s="44"/>
      <c r="H37" s="26"/>
    </row>
    <row r="38" spans="1:8" ht="15">
      <c r="A38" s="199" t="s">
        <v>108</v>
      </c>
      <c r="B38" s="42"/>
      <c r="C38" s="23">
        <v>12</v>
      </c>
      <c r="D38" s="24">
        <v>1059</v>
      </c>
      <c r="E38" s="43"/>
      <c r="F38" s="24" t="s">
        <v>85</v>
      </c>
      <c r="G38" s="44"/>
      <c r="H38" s="26"/>
    </row>
    <row r="39" spans="1:8" ht="15">
      <c r="A39" s="22" t="s">
        <v>89</v>
      </c>
      <c r="B39" s="42"/>
      <c r="C39" s="23">
        <v>11</v>
      </c>
      <c r="D39" s="24">
        <v>20</v>
      </c>
      <c r="E39" s="43"/>
      <c r="F39" s="24" t="s">
        <v>85</v>
      </c>
      <c r="G39" s="44"/>
      <c r="H39" s="26"/>
    </row>
    <row r="40" spans="1:8" ht="15">
      <c r="A40" s="45" t="s">
        <v>21</v>
      </c>
      <c r="B40" s="23"/>
      <c r="C40" s="23">
        <v>13</v>
      </c>
      <c r="D40" s="24">
        <v>94</v>
      </c>
      <c r="E40" s="24"/>
      <c r="F40" s="24">
        <v>144</v>
      </c>
      <c r="G40" s="25"/>
      <c r="H40" s="26"/>
    </row>
    <row r="41" spans="1:8" ht="15">
      <c r="A41" s="33" t="s">
        <v>22</v>
      </c>
      <c r="B41" s="19"/>
      <c r="C41" s="19"/>
      <c r="D41" s="39">
        <f>SUM(D38:D40)</f>
        <v>1173</v>
      </c>
      <c r="E41" s="40"/>
      <c r="F41" s="39">
        <f>SUM(F38:F40)</f>
        <v>144</v>
      </c>
      <c r="G41" s="41"/>
      <c r="H41" s="41"/>
    </row>
    <row r="42" spans="1:8" ht="15">
      <c r="A42" s="18"/>
      <c r="B42" s="19"/>
      <c r="C42" s="19"/>
      <c r="D42" s="40"/>
      <c r="E42" s="40"/>
      <c r="F42" s="40"/>
      <c r="G42" s="41"/>
      <c r="H42" s="41"/>
    </row>
    <row r="43" spans="1:8" ht="15">
      <c r="A43" s="18" t="s">
        <v>23</v>
      </c>
      <c r="B43" s="19"/>
      <c r="C43" s="19"/>
      <c r="D43" s="46">
        <f>D36+D41</f>
        <v>1173</v>
      </c>
      <c r="E43" s="40"/>
      <c r="F43" s="46">
        <f>F36+F41</f>
        <v>144</v>
      </c>
      <c r="G43" s="41"/>
      <c r="H43" s="41"/>
    </row>
    <row r="44" spans="1:8" ht="15">
      <c r="A44" s="33"/>
      <c r="B44" s="19"/>
      <c r="C44" s="19"/>
      <c r="D44" s="40"/>
      <c r="E44" s="40"/>
      <c r="F44" s="40"/>
      <c r="G44" s="41"/>
      <c r="H44" s="41"/>
    </row>
    <row r="45" spans="1:8" ht="15.75" thickBot="1">
      <c r="A45" s="18" t="s">
        <v>24</v>
      </c>
      <c r="B45" s="19"/>
      <c r="C45" s="19"/>
      <c r="D45" s="47">
        <f>D30+D43</f>
        <v>22639</v>
      </c>
      <c r="E45" s="40"/>
      <c r="F45" s="47">
        <f>F30+F43</f>
        <v>22782</v>
      </c>
      <c r="G45" s="41"/>
      <c r="H45" s="41"/>
    </row>
    <row r="46" spans="1:8" ht="15.75" thickTop="1">
      <c r="A46" s="22"/>
      <c r="B46" s="23"/>
      <c r="C46" s="23"/>
      <c r="D46" s="48"/>
      <c r="E46" s="25"/>
      <c r="F46" s="25"/>
      <c r="G46" s="25"/>
      <c r="H46" s="26"/>
    </row>
    <row r="47" spans="1:8" ht="15">
      <c r="A47" s="22"/>
      <c r="B47" s="23"/>
      <c r="C47" s="23"/>
      <c r="D47" s="48"/>
      <c r="E47" s="25"/>
      <c r="F47" s="25"/>
      <c r="G47" s="25"/>
      <c r="H47" s="26"/>
    </row>
    <row r="49" spans="1:7" s="21" customFormat="1" ht="15">
      <c r="A49" s="49" t="s">
        <v>46</v>
      </c>
      <c r="B49" s="50"/>
      <c r="C49" s="50"/>
      <c r="D49" s="50"/>
      <c r="E49" s="50"/>
      <c r="F49" s="50"/>
      <c r="G49" s="50"/>
    </row>
    <row r="50" spans="1:7" s="21" customFormat="1" ht="15">
      <c r="A50" s="51" t="s">
        <v>25</v>
      </c>
      <c r="B50" s="50"/>
      <c r="C50" s="50"/>
      <c r="D50" s="50"/>
      <c r="E50" s="50"/>
      <c r="F50" s="50"/>
      <c r="G50" s="50"/>
    </row>
    <row r="51" spans="1:7" s="21" customFormat="1" ht="15">
      <c r="A51" s="31"/>
      <c r="B51" s="50"/>
      <c r="C51" s="50"/>
      <c r="D51" s="50"/>
      <c r="E51" s="50"/>
      <c r="F51" s="50"/>
      <c r="G51" s="50"/>
    </row>
    <row r="52" spans="1:7" s="21" customFormat="1" ht="15">
      <c r="A52" s="169" t="s">
        <v>47</v>
      </c>
      <c r="B52" s="50"/>
      <c r="C52" s="50"/>
      <c r="D52" s="50"/>
      <c r="E52" s="50"/>
      <c r="F52" s="50"/>
      <c r="G52" s="50"/>
    </row>
    <row r="53" spans="1:7" s="21" customFormat="1" ht="15">
      <c r="A53" s="53" t="s">
        <v>26</v>
      </c>
      <c r="B53" s="50"/>
      <c r="C53" s="50"/>
      <c r="D53" s="50"/>
      <c r="E53" s="50"/>
      <c r="F53" s="50"/>
      <c r="G53" s="50"/>
    </row>
    <row r="54" spans="1:7" s="21" customFormat="1" ht="15">
      <c r="A54" s="31"/>
      <c r="B54" s="50"/>
      <c r="C54" s="50"/>
      <c r="D54" s="50"/>
      <c r="E54" s="50"/>
      <c r="F54" s="50"/>
      <c r="G54" s="50"/>
    </row>
    <row r="55" spans="1:8" ht="36" customHeight="1">
      <c r="A55" s="180" t="s">
        <v>33</v>
      </c>
      <c r="B55" s="180"/>
      <c r="C55" s="180"/>
      <c r="D55" s="180"/>
      <c r="E55" s="180"/>
      <c r="F55" s="180"/>
      <c r="G55" s="49"/>
      <c r="H55" s="26"/>
    </row>
    <row r="56" ht="15">
      <c r="A56" s="53"/>
    </row>
    <row r="59" ht="15">
      <c r="A59" s="54"/>
    </row>
    <row r="60" ht="15">
      <c r="A60" s="54"/>
    </row>
    <row r="61" ht="15">
      <c r="A61" s="54"/>
    </row>
  </sheetData>
  <sheetProtection/>
  <mergeCells count="5">
    <mergeCell ref="A55:F55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9"/>
  <sheetViews>
    <sheetView zoomScaleSheetLayoutView="80" zoomScalePageLayoutView="0" workbookViewId="0" topLeftCell="A13">
      <selection activeCell="K17" sqref="K17"/>
    </sheetView>
  </sheetViews>
  <sheetFormatPr defaultColWidth="9.140625" defaultRowHeight="12.75"/>
  <cols>
    <col min="1" max="1" width="50.2812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.75">
      <c r="A1" s="55" t="s">
        <v>2</v>
      </c>
      <c r="B1" s="186"/>
      <c r="C1" s="186"/>
      <c r="D1" s="186"/>
      <c r="E1" s="186"/>
      <c r="F1" s="186"/>
      <c r="G1" s="186"/>
    </row>
    <row r="2" spans="1:6" ht="15">
      <c r="A2" s="56"/>
      <c r="B2" s="56"/>
      <c r="D2" s="56"/>
      <c r="E2" s="56"/>
      <c r="F2" s="56"/>
    </row>
    <row r="3" spans="1:7" s="5" customFormat="1" ht="15.75">
      <c r="A3" s="188" t="s">
        <v>86</v>
      </c>
      <c r="B3" s="188"/>
      <c r="C3" s="188"/>
      <c r="D3" s="188"/>
      <c r="E3" s="188"/>
      <c r="F3" s="188"/>
      <c r="G3" s="188"/>
    </row>
    <row r="4" spans="1:7" ht="15">
      <c r="A4" s="6" t="s">
        <v>101</v>
      </c>
      <c r="B4" s="12"/>
      <c r="C4" s="12"/>
      <c r="D4" s="12"/>
      <c r="E4" s="12"/>
      <c r="F4" s="178"/>
      <c r="G4" s="12"/>
    </row>
    <row r="5" spans="1:7" ht="1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1" t="s">
        <v>4</v>
      </c>
      <c r="C6" s="8"/>
      <c r="D6" s="171" t="s">
        <v>102</v>
      </c>
      <c r="E6" s="8"/>
      <c r="F6" s="171" t="s">
        <v>103</v>
      </c>
    </row>
    <row r="7" spans="1:6" ht="15" customHeight="1">
      <c r="A7" s="57"/>
      <c r="B7" s="187"/>
      <c r="C7" s="58"/>
      <c r="D7" s="59" t="s">
        <v>1</v>
      </c>
      <c r="E7" s="60"/>
      <c r="F7" s="59" t="s">
        <v>1</v>
      </c>
    </row>
    <row r="8" spans="1:9" ht="15">
      <c r="A8" s="22" t="s">
        <v>62</v>
      </c>
      <c r="B8" s="50">
        <v>14</v>
      </c>
      <c r="D8" s="176">
        <v>198</v>
      </c>
      <c r="E8" s="61"/>
      <c r="F8" s="61">
        <v>12705</v>
      </c>
      <c r="I8" s="62"/>
    </row>
    <row r="9" spans="1:9" ht="15">
      <c r="A9" s="22" t="s">
        <v>68</v>
      </c>
      <c r="D9" s="61"/>
      <c r="E9" s="61"/>
      <c r="F9" s="61"/>
      <c r="I9" s="62"/>
    </row>
    <row r="10" spans="1:9" ht="15">
      <c r="A10" s="22" t="s">
        <v>55</v>
      </c>
      <c r="B10" s="50">
        <v>15</v>
      </c>
      <c r="D10" s="63">
        <v>-3</v>
      </c>
      <c r="E10" s="61"/>
      <c r="F10" s="63">
        <v>-9</v>
      </c>
      <c r="I10" s="62"/>
    </row>
    <row r="11" spans="1:7" ht="15">
      <c r="A11" s="31" t="s">
        <v>27</v>
      </c>
      <c r="B11" s="50">
        <v>16</v>
      </c>
      <c r="D11" s="64">
        <v>-142</v>
      </c>
      <c r="E11" s="65"/>
      <c r="F11" s="63">
        <v>-211</v>
      </c>
      <c r="G11" s="66"/>
    </row>
    <row r="12" spans="1:7" ht="15">
      <c r="A12" s="22" t="s">
        <v>58</v>
      </c>
      <c r="B12" s="50">
        <v>5</v>
      </c>
      <c r="D12" s="64">
        <v>-1</v>
      </c>
      <c r="E12" s="65"/>
      <c r="F12" s="63">
        <v>-1</v>
      </c>
      <c r="G12" s="66"/>
    </row>
    <row r="13" spans="1:7" ht="15">
      <c r="A13" s="22" t="s">
        <v>28</v>
      </c>
      <c r="B13" s="50">
        <v>17</v>
      </c>
      <c r="D13" s="64">
        <v>-74</v>
      </c>
      <c r="E13" s="65"/>
      <c r="F13" s="63">
        <v>-76</v>
      </c>
      <c r="G13" s="66"/>
    </row>
    <row r="14" spans="1:7" ht="15">
      <c r="A14" s="178" t="s">
        <v>97</v>
      </c>
      <c r="D14" s="64"/>
      <c r="E14" s="65"/>
      <c r="F14" s="63"/>
      <c r="G14" s="66"/>
    </row>
    <row r="15" spans="1:7" ht="15">
      <c r="A15" s="178" t="s">
        <v>93</v>
      </c>
      <c r="B15" s="50">
        <v>18</v>
      </c>
      <c r="D15" s="64"/>
      <c r="E15" s="65"/>
      <c r="F15" s="179">
        <v>-29</v>
      </c>
      <c r="G15" s="66"/>
    </row>
    <row r="16" spans="1:7" ht="16.5" customHeight="1">
      <c r="A16" s="178" t="s">
        <v>94</v>
      </c>
      <c r="B16" s="50">
        <v>14</v>
      </c>
      <c r="D16" s="64">
        <v>-76</v>
      </c>
      <c r="E16" s="65"/>
      <c r="F16" s="179">
        <v>-11229</v>
      </c>
      <c r="G16" s="66"/>
    </row>
    <row r="17" spans="1:6" ht="15">
      <c r="A17" s="22" t="s">
        <v>29</v>
      </c>
      <c r="B17" s="50">
        <v>19</v>
      </c>
      <c r="D17" s="64"/>
      <c r="E17" s="65"/>
      <c r="F17" s="63">
        <v>-45</v>
      </c>
    </row>
    <row r="18" spans="1:6" ht="15">
      <c r="A18" s="67" t="s">
        <v>30</v>
      </c>
      <c r="B18" s="68"/>
      <c r="C18" s="8"/>
      <c r="D18" s="69">
        <f>D8+D9+D10+D11+D12+D13+D14+D15+D16+D17</f>
        <v>-98</v>
      </c>
      <c r="E18" s="68"/>
      <c r="F18" s="69">
        <f>F8+F9+F10+F11+F12+F13+F14+F15+F16+F17</f>
        <v>1105</v>
      </c>
    </row>
    <row r="19" spans="1:6" ht="15">
      <c r="A19" s="7" t="s">
        <v>56</v>
      </c>
      <c r="B19" s="68"/>
      <c r="C19" s="8"/>
      <c r="D19" s="69"/>
      <c r="E19" s="68"/>
      <c r="F19" s="69"/>
    </row>
    <row r="20" spans="1:6" ht="15">
      <c r="A20" s="70" t="s">
        <v>63</v>
      </c>
      <c r="B20" s="68"/>
      <c r="C20" s="8"/>
      <c r="D20" s="69">
        <f>D18-D19</f>
        <v>-98</v>
      </c>
      <c r="E20" s="68"/>
      <c r="F20" s="69">
        <f>F18-F19</f>
        <v>1105</v>
      </c>
    </row>
    <row r="21" spans="1:6" ht="15">
      <c r="A21" s="67" t="s">
        <v>59</v>
      </c>
      <c r="B21" s="68"/>
      <c r="C21" s="8"/>
      <c r="D21" s="69"/>
      <c r="E21" s="68"/>
      <c r="F21" s="69"/>
    </row>
    <row r="22" spans="1:6" ht="15">
      <c r="A22" s="70" t="s">
        <v>34</v>
      </c>
      <c r="B22" s="68"/>
      <c r="C22" s="8"/>
      <c r="D22" s="69">
        <f>D20+D21</f>
        <v>-98</v>
      </c>
      <c r="E22" s="68"/>
      <c r="F22" s="69">
        <f>F20+F21</f>
        <v>1105</v>
      </c>
    </row>
    <row r="23" spans="1:6" ht="15">
      <c r="A23" s="67" t="s">
        <v>35</v>
      </c>
      <c r="B23" s="68"/>
      <c r="C23" s="8"/>
      <c r="D23" s="69"/>
      <c r="E23" s="68"/>
      <c r="F23" s="69"/>
    </row>
    <row r="24" spans="1:6" ht="15">
      <c r="A24" s="7" t="s">
        <v>57</v>
      </c>
      <c r="B24" s="14"/>
      <c r="C24" s="8"/>
      <c r="D24" s="71"/>
      <c r="E24" s="68"/>
      <c r="F24" s="69"/>
    </row>
    <row r="25" spans="1:6" ht="15">
      <c r="A25" s="67" t="s">
        <v>32</v>
      </c>
      <c r="B25" s="72"/>
      <c r="C25" s="14"/>
      <c r="D25" s="69">
        <f>SUM(D24)</f>
        <v>0</v>
      </c>
      <c r="E25" s="68"/>
      <c r="F25" s="69">
        <f>SUM(F24)</f>
        <v>0</v>
      </c>
    </row>
    <row r="26" spans="1:6" ht="15">
      <c r="A26" s="70" t="s">
        <v>31</v>
      </c>
      <c r="B26" s="68"/>
      <c r="C26" s="8"/>
      <c r="D26" s="73">
        <f>D22+D25</f>
        <v>-98</v>
      </c>
      <c r="E26" s="68"/>
      <c r="F26" s="73">
        <f>F22+F25</f>
        <v>1105</v>
      </c>
    </row>
    <row r="27" spans="1:6" ht="63.75" customHeight="1">
      <c r="A27" s="70" t="s">
        <v>60</v>
      </c>
      <c r="B27" s="68"/>
      <c r="C27" s="8"/>
      <c r="D27" s="69">
        <f>D26</f>
        <v>-98</v>
      </c>
      <c r="E27" s="68"/>
      <c r="F27" s="69">
        <f>F26</f>
        <v>1105</v>
      </c>
    </row>
    <row r="31" ht="15">
      <c r="A31" s="49" t="s">
        <v>46</v>
      </c>
    </row>
    <row r="32" ht="15">
      <c r="A32" s="51" t="s">
        <v>25</v>
      </c>
    </row>
    <row r="34" ht="15">
      <c r="A34" s="52" t="s">
        <v>47</v>
      </c>
    </row>
    <row r="35" ht="15">
      <c r="A35" s="53" t="s">
        <v>26</v>
      </c>
    </row>
    <row r="37" spans="1:6" ht="15">
      <c r="A37" s="180" t="s">
        <v>33</v>
      </c>
      <c r="B37" s="180"/>
      <c r="C37" s="180"/>
      <c r="D37" s="180"/>
      <c r="E37" s="180"/>
      <c r="F37" s="180"/>
    </row>
    <row r="38" ht="15">
      <c r="A38" s="22"/>
    </row>
    <row r="39" ht="15">
      <c r="A39" s="22"/>
    </row>
    <row r="40" ht="15">
      <c r="A40" s="22"/>
    </row>
    <row r="41" spans="1:6" ht="15">
      <c r="A41" s="49"/>
      <c r="B41" s="49"/>
      <c r="C41" s="49"/>
      <c r="D41" s="49"/>
      <c r="E41" s="49"/>
      <c r="F41" s="49"/>
    </row>
    <row r="42" spans="1:6" ht="15">
      <c r="A42" s="49"/>
      <c r="B42" s="49"/>
      <c r="C42" s="49"/>
      <c r="D42" s="49"/>
      <c r="E42" s="49"/>
      <c r="F42" s="49"/>
    </row>
    <row r="43" ht="15">
      <c r="A43" s="74"/>
    </row>
    <row r="44" ht="15">
      <c r="A44" s="75"/>
    </row>
    <row r="45" ht="15">
      <c r="A45" s="76"/>
    </row>
    <row r="46" ht="15">
      <c r="A46" s="76"/>
    </row>
    <row r="47" ht="15">
      <c r="A47" s="52"/>
    </row>
    <row r="49" ht="15">
      <c r="A49" s="77"/>
    </row>
  </sheetData>
  <sheetProtection/>
  <mergeCells count="4">
    <mergeCell ref="A37:F37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31">
      <selection activeCell="E7" sqref="E7"/>
    </sheetView>
  </sheetViews>
  <sheetFormatPr defaultColWidth="2.57421875" defaultRowHeight="12.75"/>
  <cols>
    <col min="1" max="1" width="61.8515625" style="93" customWidth="1"/>
    <col min="2" max="2" width="7.7109375" style="125" customWidth="1"/>
    <col min="3" max="3" width="17.7109375" style="126" customWidth="1"/>
    <col min="4" max="4" width="2.28125" style="95" customWidth="1"/>
    <col min="5" max="5" width="17.7109375" style="95" customWidth="1"/>
    <col min="6" max="6" width="4.00390625" style="127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.75">
      <c r="A1" s="55" t="s">
        <v>2</v>
      </c>
      <c r="B1" s="190"/>
      <c r="C1" s="190"/>
      <c r="D1" s="190"/>
      <c r="E1" s="190"/>
      <c r="F1" s="190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.75">
      <c r="A3" s="189" t="s">
        <v>87</v>
      </c>
      <c r="B3" s="189"/>
      <c r="C3" s="189"/>
      <c r="D3" s="189"/>
      <c r="E3" s="189"/>
      <c r="F3" s="189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5">
      <c r="A4" s="191" t="str">
        <f>'statement of compr. income'!A4</f>
        <v>For the period ended June 30, 2020</v>
      </c>
      <c r="B4" s="191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81" t="s">
        <v>4</v>
      </c>
      <c r="C6" s="171" t="s">
        <v>102</v>
      </c>
      <c r="D6" s="172"/>
      <c r="E6" s="171" t="s">
        <v>103</v>
      </c>
    </row>
    <row r="7" spans="1:5" s="2" customFormat="1" ht="15" customHeight="1">
      <c r="A7" s="87"/>
      <c r="B7" s="187"/>
      <c r="C7" s="59" t="s">
        <v>1</v>
      </c>
      <c r="D7" s="60"/>
      <c r="E7" s="59" t="s">
        <v>1</v>
      </c>
    </row>
    <row r="8" spans="1:6" ht="15">
      <c r="A8" s="88"/>
      <c r="B8" s="89"/>
      <c r="C8" s="90"/>
      <c r="D8" s="91"/>
      <c r="E8" s="90"/>
      <c r="F8" s="92"/>
    </row>
    <row r="9" spans="1:6" ht="15">
      <c r="A9" s="94" t="s">
        <v>36</v>
      </c>
      <c r="B9" s="95"/>
      <c r="C9" s="96"/>
      <c r="D9" s="97"/>
      <c r="E9" s="96"/>
      <c r="F9" s="98"/>
    </row>
    <row r="10" spans="1:6" ht="15">
      <c r="A10" s="2" t="s">
        <v>79</v>
      </c>
      <c r="B10" s="95"/>
      <c r="C10" s="96">
        <v>262</v>
      </c>
      <c r="D10" s="97"/>
      <c r="E10" s="96">
        <v>5969</v>
      </c>
      <c r="F10" s="98"/>
    </row>
    <row r="11" spans="1:6" ht="15">
      <c r="A11" s="170" t="s">
        <v>83</v>
      </c>
      <c r="B11" s="95"/>
      <c r="C11" s="96">
        <v>-101</v>
      </c>
      <c r="D11" s="97"/>
      <c r="E11" s="96">
        <v>-178</v>
      </c>
      <c r="F11" s="98"/>
    </row>
    <row r="12" spans="1:6" ht="15" customHeight="1">
      <c r="A12" s="2" t="s">
        <v>76</v>
      </c>
      <c r="B12" s="95"/>
      <c r="C12" s="96">
        <v>-64</v>
      </c>
      <c r="D12" s="97"/>
      <c r="E12" s="96">
        <v>-67</v>
      </c>
      <c r="F12" s="98"/>
    </row>
    <row r="13" spans="1:6" ht="15">
      <c r="A13" s="78" t="s">
        <v>80</v>
      </c>
      <c r="B13" s="95"/>
      <c r="C13" s="96" t="s">
        <v>85</v>
      </c>
      <c r="D13" s="97"/>
      <c r="E13" s="96" t="s">
        <v>85</v>
      </c>
      <c r="F13" s="98"/>
    </row>
    <row r="14" spans="1:6" ht="15">
      <c r="A14" s="78" t="s">
        <v>77</v>
      </c>
      <c r="B14" s="95"/>
      <c r="C14" s="96">
        <v>-159</v>
      </c>
      <c r="D14" s="97"/>
      <c r="E14" s="96">
        <v>-881</v>
      </c>
      <c r="F14" s="98"/>
    </row>
    <row r="15" spans="1:6" ht="15">
      <c r="A15" s="78" t="s">
        <v>78</v>
      </c>
      <c r="B15" s="95"/>
      <c r="C15" s="96">
        <v>-2</v>
      </c>
      <c r="D15" s="97"/>
      <c r="E15" s="96">
        <v>-32</v>
      </c>
      <c r="F15" s="98"/>
    </row>
    <row r="16" spans="1:16" s="103" customFormat="1" ht="15">
      <c r="A16" s="94" t="s">
        <v>37</v>
      </c>
      <c r="B16" s="95"/>
      <c r="C16" s="99">
        <f>SUM(C10:C15)</f>
        <v>-64</v>
      </c>
      <c r="D16" s="100"/>
      <c r="E16" s="101">
        <f>SUM(E10:E15)</f>
        <v>4811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5">
      <c r="A19" s="105" t="s">
        <v>39</v>
      </c>
      <c r="B19" s="95"/>
      <c r="C19" s="106"/>
      <c r="D19" s="100"/>
      <c r="E19" s="106">
        <v>-341</v>
      </c>
      <c r="F19" s="107"/>
    </row>
    <row r="20" spans="1:6" ht="15">
      <c r="A20" s="108" t="s">
        <v>66</v>
      </c>
      <c r="B20" s="95"/>
      <c r="C20" s="106"/>
      <c r="D20" s="100"/>
      <c r="E20" s="106"/>
      <c r="F20" s="107"/>
    </row>
    <row r="21" spans="1:6" ht="15">
      <c r="A21" s="109" t="s">
        <v>40</v>
      </c>
      <c r="B21" s="95"/>
      <c r="C21" s="101">
        <f>SUM(C19:C20)</f>
        <v>0</v>
      </c>
      <c r="D21" s="110"/>
      <c r="E21" s="101">
        <f>SUM(E19:E20)</f>
        <v>-341</v>
      </c>
      <c r="F21" s="102"/>
    </row>
    <row r="22" spans="1:6" ht="15">
      <c r="A22" s="111"/>
      <c r="B22" s="95"/>
      <c r="C22" s="96"/>
      <c r="D22" s="97"/>
      <c r="E22" s="96"/>
      <c r="F22" s="98"/>
    </row>
    <row r="23" spans="1:6" ht="15">
      <c r="A23" s="104" t="s">
        <v>41</v>
      </c>
      <c r="B23" s="95"/>
      <c r="C23" s="112"/>
      <c r="D23" s="110"/>
      <c r="E23" s="112"/>
      <c r="F23" s="113"/>
    </row>
    <row r="24" spans="1:6" ht="15">
      <c r="A24" s="2" t="s">
        <v>81</v>
      </c>
      <c r="B24" s="95"/>
      <c r="C24" s="96"/>
      <c r="D24" s="110"/>
      <c r="E24" s="96">
        <v>-4596</v>
      </c>
      <c r="F24" s="113"/>
    </row>
    <row r="25" spans="1:6" ht="15">
      <c r="A25" s="177" t="s">
        <v>92</v>
      </c>
      <c r="B25" s="95"/>
      <c r="C25" s="96"/>
      <c r="D25" s="110"/>
      <c r="E25" s="96">
        <v>-50</v>
      </c>
      <c r="F25" s="113"/>
    </row>
    <row r="26" spans="1:6" ht="15">
      <c r="A26" s="177" t="s">
        <v>91</v>
      </c>
      <c r="B26" s="95"/>
      <c r="C26" s="96"/>
      <c r="D26" s="110"/>
      <c r="E26" s="96"/>
      <c r="F26" s="113"/>
    </row>
    <row r="27" spans="1:6" ht="15" customHeight="1">
      <c r="A27" s="111" t="s">
        <v>69</v>
      </c>
      <c r="B27" s="95"/>
      <c r="C27" s="96"/>
      <c r="D27" s="110"/>
      <c r="E27" s="96"/>
      <c r="F27" s="113"/>
    </row>
    <row r="28" spans="1:6" ht="15">
      <c r="A28" s="111" t="s">
        <v>70</v>
      </c>
      <c r="B28" s="95"/>
      <c r="C28" s="96"/>
      <c r="D28" s="110"/>
      <c r="E28" s="96"/>
      <c r="F28" s="113"/>
    </row>
    <row r="29" spans="1:6" ht="15">
      <c r="A29" s="111" t="s">
        <v>71</v>
      </c>
      <c r="B29" s="95"/>
      <c r="C29" s="106"/>
      <c r="D29" s="100"/>
      <c r="E29" s="106"/>
      <c r="F29" s="107"/>
    </row>
    <row r="30" spans="1:16" s="103" customFormat="1" ht="15">
      <c r="A30" s="94" t="s">
        <v>42</v>
      </c>
      <c r="B30" s="95"/>
      <c r="C30" s="101">
        <f>SUM(C24:C29)</f>
        <v>0</v>
      </c>
      <c r="D30" s="114"/>
      <c r="E30" s="101">
        <f>SUM(E24:E29)</f>
        <v>-4646</v>
      </c>
      <c r="F30" s="102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6" ht="15">
      <c r="A31" s="115"/>
      <c r="B31" s="95"/>
      <c r="C31" s="106"/>
      <c r="D31" s="116"/>
      <c r="E31" s="106"/>
      <c r="F31" s="107"/>
    </row>
    <row r="32" spans="1:6" ht="15">
      <c r="A32" s="117" t="s">
        <v>43</v>
      </c>
      <c r="B32" s="95"/>
      <c r="C32" s="118">
        <f>C16+C21+C30</f>
        <v>-64</v>
      </c>
      <c r="D32" s="114"/>
      <c r="E32" s="118">
        <f>E16+E21+E30</f>
        <v>-176</v>
      </c>
      <c r="F32" s="102"/>
    </row>
    <row r="33" spans="1:6" ht="15">
      <c r="A33" s="115"/>
      <c r="B33" s="95"/>
      <c r="C33" s="96"/>
      <c r="D33" s="116"/>
      <c r="E33" s="96"/>
      <c r="F33" s="98"/>
    </row>
    <row r="34" spans="1:16" s="103" customFormat="1" ht="15">
      <c r="A34" s="119" t="s">
        <v>44</v>
      </c>
      <c r="B34" s="95"/>
      <c r="C34" s="106">
        <v>283</v>
      </c>
      <c r="D34" s="120"/>
      <c r="E34" s="106">
        <v>247</v>
      </c>
      <c r="F34" s="107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3" customFormat="1" ht="15">
      <c r="A35" s="115"/>
      <c r="B35" s="95"/>
      <c r="C35" s="120"/>
      <c r="D35" s="116"/>
      <c r="E35" s="120"/>
      <c r="F35" s="121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6" ht="15.75" thickBot="1">
      <c r="A36" s="122" t="s">
        <v>45</v>
      </c>
      <c r="B36" s="95"/>
      <c r="C36" s="123">
        <f>C34+C32</f>
        <v>219</v>
      </c>
      <c r="D36" s="124"/>
      <c r="E36" s="123">
        <f>E34+E32</f>
        <v>71</v>
      </c>
      <c r="F36" s="102"/>
    </row>
    <row r="37" spans="1:6" ht="15.75" thickTop="1">
      <c r="A37" s="115"/>
      <c r="B37" s="95"/>
      <c r="C37" s="96"/>
      <c r="F37" s="98"/>
    </row>
    <row r="38" spans="1:6" ht="15">
      <c r="A38" s="115"/>
      <c r="B38" s="95"/>
      <c r="C38" s="96"/>
      <c r="F38" s="98"/>
    </row>
    <row r="39" spans="1:6" ht="15">
      <c r="A39" s="115"/>
      <c r="B39" s="95"/>
      <c r="C39" s="96"/>
      <c r="F39" s="98"/>
    </row>
    <row r="40" spans="1:6" s="21" customFormat="1" ht="15">
      <c r="A40" s="49" t="s">
        <v>46</v>
      </c>
      <c r="B40" s="50"/>
      <c r="C40" s="50"/>
      <c r="D40" s="50"/>
      <c r="E40" s="50"/>
      <c r="F40" s="50"/>
    </row>
    <row r="41" spans="1:6" s="21" customFormat="1" ht="15">
      <c r="A41" s="51" t="s">
        <v>25</v>
      </c>
      <c r="B41" s="50"/>
      <c r="C41" s="50"/>
      <c r="D41" s="50"/>
      <c r="E41" s="50"/>
      <c r="F41" s="50"/>
    </row>
    <row r="42" spans="1:6" s="21" customFormat="1" ht="15">
      <c r="A42" s="31"/>
      <c r="B42" s="50"/>
      <c r="C42" s="50"/>
      <c r="D42" s="50"/>
      <c r="E42" s="50"/>
      <c r="F42" s="50"/>
    </row>
    <row r="43" spans="1:6" s="21" customFormat="1" ht="15">
      <c r="A43" s="52" t="s">
        <v>47</v>
      </c>
      <c r="B43" s="50"/>
      <c r="C43" s="50"/>
      <c r="D43" s="50"/>
      <c r="E43" s="50"/>
      <c r="F43" s="50"/>
    </row>
    <row r="44" spans="1:6" s="21" customFormat="1" ht="15">
      <c r="A44" s="53" t="s">
        <v>26</v>
      </c>
      <c r="B44" s="50"/>
      <c r="C44" s="50"/>
      <c r="D44" s="50"/>
      <c r="E44" s="50"/>
      <c r="F44" s="50"/>
    </row>
    <row r="45" spans="1:6" s="21" customFormat="1" ht="15">
      <c r="A45" s="31"/>
      <c r="B45" s="50"/>
      <c r="C45" s="50"/>
      <c r="D45" s="50"/>
      <c r="E45" s="50"/>
      <c r="F45" s="50"/>
    </row>
    <row r="46" spans="1:6" s="21" customFormat="1" ht="15">
      <c r="A46" s="180" t="s">
        <v>33</v>
      </c>
      <c r="B46" s="180"/>
      <c r="C46" s="180"/>
      <c r="D46" s="180"/>
      <c r="E46" s="180"/>
      <c r="F46" s="180"/>
    </row>
    <row r="47" s="2" customFormat="1" ht="15">
      <c r="A47" s="53"/>
    </row>
    <row r="48" s="2" customFormat="1" ht="15">
      <c r="A48" s="13"/>
    </row>
    <row r="49" spans="1:6" ht="15">
      <c r="A49" s="78"/>
      <c r="B49" s="78"/>
      <c r="C49" s="78"/>
      <c r="D49" s="78"/>
      <c r="E49" s="78"/>
      <c r="F49" s="78"/>
    </row>
    <row r="50" spans="1:6" ht="15">
      <c r="A50" s="78"/>
      <c r="B50" s="78"/>
      <c r="C50" s="78"/>
      <c r="D50" s="78"/>
      <c r="E50" s="78"/>
      <c r="F50" s="78"/>
    </row>
    <row r="51" spans="1:6" ht="15">
      <c r="A51" s="78"/>
      <c r="B51" s="78"/>
      <c r="C51" s="78"/>
      <c r="D51" s="78"/>
      <c r="E51" s="78"/>
      <c r="F51" s="78"/>
    </row>
    <row r="52" spans="1:6" ht="15">
      <c r="A52" s="78"/>
      <c r="B52" s="78"/>
      <c r="C52" s="78"/>
      <c r="D52" s="78"/>
      <c r="E52" s="78"/>
      <c r="F52" s="78"/>
    </row>
    <row r="53" spans="1:6" ht="15">
      <c r="A53" s="78"/>
      <c r="B53" s="78"/>
      <c r="C53" s="78"/>
      <c r="D53" s="78"/>
      <c r="E53" s="78"/>
      <c r="F53" s="78"/>
    </row>
    <row r="54" spans="1:6" ht="15">
      <c r="A54" s="78"/>
      <c r="B54" s="78"/>
      <c r="C54" s="78"/>
      <c r="D54" s="78"/>
      <c r="E54" s="78"/>
      <c r="F54" s="78"/>
    </row>
    <row r="55" spans="1:253" ht="1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5">
      <c r="A87" s="78"/>
      <c r="B87" s="78"/>
      <c r="C87" s="78"/>
      <c r="D87" s="78"/>
      <c r="E87" s="78"/>
      <c r="F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tabSelected="1" zoomScaleSheetLayoutView="80" zoomScalePageLayoutView="0" workbookViewId="0" topLeftCell="A1">
      <selection activeCell="J20" sqref="J20"/>
    </sheetView>
  </sheetViews>
  <sheetFormatPr defaultColWidth="9.140625" defaultRowHeight="12.75"/>
  <cols>
    <col min="1" max="1" width="43.57421875" style="168" customWidth="1"/>
    <col min="2" max="2" width="14.140625" style="168" customWidth="1"/>
    <col min="3" max="3" width="1.7109375" style="168" customWidth="1"/>
    <col min="4" max="4" width="25.7109375" style="168" customWidth="1"/>
    <col min="5" max="5" width="1.7109375" style="168" customWidth="1"/>
    <col min="6" max="6" width="25.7109375" style="168" customWidth="1"/>
    <col min="7" max="7" width="1.7109375" style="168" customWidth="1"/>
    <col min="8" max="8" width="25.7109375" style="168" customWidth="1"/>
    <col min="9" max="9" width="1.7109375" style="168" customWidth="1"/>
    <col min="10" max="10" width="25.7109375" style="168" customWidth="1"/>
    <col min="11" max="11" width="1.57421875" style="168" customWidth="1"/>
    <col min="12" max="12" width="9.421875" style="168" customWidth="1"/>
    <col min="13" max="16384" width="9.140625" style="168" customWidth="1"/>
  </cols>
  <sheetData>
    <row r="1" spans="1:11" ht="18" customHeight="1">
      <c r="A1" s="163" t="s">
        <v>2</v>
      </c>
      <c r="B1" s="130"/>
      <c r="C1" s="130"/>
      <c r="D1" s="130"/>
      <c r="E1" s="130"/>
      <c r="F1" s="195"/>
      <c r="G1" s="195"/>
      <c r="H1" s="195"/>
      <c r="I1" s="195"/>
      <c r="J1" s="195"/>
      <c r="K1" s="195"/>
    </row>
    <row r="2" spans="1:11" ht="18" customHeight="1">
      <c r="A2" s="162"/>
      <c r="B2" s="161"/>
      <c r="C2" s="161"/>
      <c r="D2" s="161"/>
      <c r="E2" s="161"/>
      <c r="F2" s="128"/>
      <c r="G2" s="128"/>
      <c r="H2" s="128"/>
      <c r="I2" s="128"/>
      <c r="J2" s="128"/>
      <c r="K2" s="128"/>
    </row>
    <row r="3" spans="1:10" ht="18" customHeight="1">
      <c r="A3" s="197" t="s">
        <v>88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1" ht="18" customHeight="1">
      <c r="A4" s="198" t="str">
        <f>'statement of compr. income'!A4</f>
        <v>For the period ended June 30, 2020</v>
      </c>
      <c r="B4" s="198"/>
      <c r="C4" s="198"/>
      <c r="D4" s="198"/>
      <c r="E4" s="198"/>
      <c r="F4" s="198"/>
      <c r="G4" s="198"/>
      <c r="H4" s="198"/>
      <c r="I4" s="198"/>
      <c r="J4" s="198"/>
      <c r="K4" s="131"/>
    </row>
    <row r="5" spans="1:11" ht="16.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5" customHeight="1">
      <c r="A6" s="192"/>
      <c r="B6" s="193" t="s">
        <v>14</v>
      </c>
      <c r="C6" s="167"/>
      <c r="D6" s="193" t="s">
        <v>64</v>
      </c>
      <c r="E6" s="167"/>
      <c r="F6" s="193" t="s">
        <v>74</v>
      </c>
      <c r="G6" s="167"/>
      <c r="H6" s="193" t="s">
        <v>48</v>
      </c>
      <c r="I6" s="167"/>
      <c r="J6" s="193" t="s">
        <v>16</v>
      </c>
      <c r="K6" s="167"/>
    </row>
    <row r="7" spans="1:11" s="133" customFormat="1" ht="16.5" customHeight="1">
      <c r="A7" s="192"/>
      <c r="B7" s="193"/>
      <c r="C7" s="132"/>
      <c r="D7" s="193"/>
      <c r="E7" s="167"/>
      <c r="F7" s="193"/>
      <c r="G7" s="132"/>
      <c r="H7" s="193"/>
      <c r="I7" s="132"/>
      <c r="J7" s="193"/>
      <c r="K7" s="132"/>
    </row>
    <row r="8" spans="1:11" s="136" customFormat="1" ht="15">
      <c r="A8" s="134"/>
      <c r="B8" s="135" t="s">
        <v>0</v>
      </c>
      <c r="C8" s="135"/>
      <c r="D8" s="135" t="s">
        <v>0</v>
      </c>
      <c r="E8" s="135"/>
      <c r="F8" s="135" t="s">
        <v>0</v>
      </c>
      <c r="G8" s="135"/>
      <c r="H8" s="135" t="s">
        <v>0</v>
      </c>
      <c r="I8" s="135"/>
      <c r="J8" s="135" t="s">
        <v>0</v>
      </c>
      <c r="K8" s="135"/>
    </row>
    <row r="9" spans="1:11" s="133" customFormat="1" ht="15">
      <c r="A9" s="65"/>
      <c r="B9" s="135"/>
      <c r="C9" s="135"/>
      <c r="D9" s="135"/>
      <c r="E9" s="135"/>
      <c r="F9" s="135"/>
      <c r="G9" s="135"/>
      <c r="H9" s="135"/>
      <c r="I9" s="135"/>
      <c r="J9" s="137"/>
      <c r="K9" s="135"/>
    </row>
    <row r="10" spans="1:11" s="141" customFormat="1" ht="15">
      <c r="A10" s="138"/>
      <c r="B10" s="139"/>
      <c r="C10" s="139"/>
      <c r="D10" s="140"/>
      <c r="E10" s="140"/>
      <c r="F10" s="140"/>
      <c r="G10" s="139"/>
      <c r="H10" s="139"/>
      <c r="I10" s="139"/>
      <c r="J10" s="139"/>
      <c r="K10" s="139"/>
    </row>
    <row r="11" spans="1:12" s="141" customFormat="1" ht="15">
      <c r="A11" s="142" t="s">
        <v>90</v>
      </c>
      <c r="B11" s="143">
        <v>19728</v>
      </c>
      <c r="C11" s="144"/>
      <c r="D11" s="143">
        <v>432</v>
      </c>
      <c r="E11" s="145"/>
      <c r="F11" s="143">
        <v>473</v>
      </c>
      <c r="G11" s="144"/>
      <c r="H11" s="143">
        <v>649</v>
      </c>
      <c r="I11" s="144"/>
      <c r="J11" s="143">
        <f aca="true" t="shared" si="0" ref="J11:J17">+B11+F11+D11+H11</f>
        <v>21282</v>
      </c>
      <c r="K11" s="144"/>
      <c r="L11" s="145"/>
    </row>
    <row r="12" spans="1:12" s="141" customFormat="1" ht="15">
      <c r="A12" s="146" t="s">
        <v>52</v>
      </c>
      <c r="B12" s="143">
        <f>SUM(B11:B11)</f>
        <v>19728</v>
      </c>
      <c r="C12" s="144"/>
      <c r="D12" s="143">
        <f>SUM(D11:D11)</f>
        <v>432</v>
      </c>
      <c r="E12" s="145"/>
      <c r="F12" s="143">
        <f>SUM(F11:F11)</f>
        <v>473</v>
      </c>
      <c r="G12" s="144"/>
      <c r="H12" s="143">
        <f>H11</f>
        <v>649</v>
      </c>
      <c r="I12" s="144"/>
      <c r="J12" s="143">
        <f t="shared" si="0"/>
        <v>21282</v>
      </c>
      <c r="K12" s="144"/>
      <c r="L12" s="145"/>
    </row>
    <row r="13" spans="1:12" s="141" customFormat="1" ht="15">
      <c r="A13" s="142"/>
      <c r="B13" s="145"/>
      <c r="C13" s="144"/>
      <c r="D13" s="145"/>
      <c r="E13" s="145"/>
      <c r="F13" s="145"/>
      <c r="G13" s="144"/>
      <c r="H13" s="144"/>
      <c r="I13" s="144"/>
      <c r="J13" s="147">
        <f t="shared" si="0"/>
        <v>0</v>
      </c>
      <c r="K13" s="144"/>
      <c r="L13" s="145"/>
    </row>
    <row r="14" spans="1:12" s="141" customFormat="1" ht="15">
      <c r="A14" s="148" t="s">
        <v>104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0"/>
        <v>0</v>
      </c>
      <c r="K14" s="144"/>
      <c r="L14" s="145"/>
    </row>
    <row r="15" spans="1:12" s="141" customFormat="1" ht="15">
      <c r="A15" s="138" t="s">
        <v>49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0"/>
        <v>0</v>
      </c>
      <c r="K15" s="144"/>
      <c r="L15" s="145"/>
    </row>
    <row r="16" spans="1:12" s="141" customFormat="1" ht="15">
      <c r="A16" s="149" t="s">
        <v>50</v>
      </c>
      <c r="B16" s="144"/>
      <c r="C16" s="144"/>
      <c r="D16" s="144"/>
      <c r="E16" s="144"/>
      <c r="F16" s="144"/>
      <c r="G16" s="144"/>
      <c r="H16" s="144">
        <v>1105</v>
      </c>
      <c r="I16" s="144"/>
      <c r="J16" s="145">
        <f t="shared" si="0"/>
        <v>1105</v>
      </c>
      <c r="K16" s="144"/>
      <c r="L16" s="145"/>
    </row>
    <row r="17" spans="1:12" s="141" customFormat="1" ht="15">
      <c r="A17" s="149" t="s">
        <v>67</v>
      </c>
      <c r="B17" s="144"/>
      <c r="C17" s="144"/>
      <c r="D17" s="144"/>
      <c r="E17" s="144"/>
      <c r="F17" s="144"/>
      <c r="G17" s="144"/>
      <c r="H17" s="144"/>
      <c r="I17" s="144"/>
      <c r="J17" s="145">
        <f t="shared" si="0"/>
        <v>0</v>
      </c>
      <c r="K17" s="144"/>
      <c r="L17" s="145"/>
    </row>
    <row r="18" spans="1:12" s="141" customFormat="1" ht="15">
      <c r="A18" s="149" t="s">
        <v>53</v>
      </c>
      <c r="B18" s="144"/>
      <c r="C18" s="144"/>
      <c r="D18" s="144"/>
      <c r="E18" s="144"/>
      <c r="F18" s="144"/>
      <c r="G18" s="144"/>
      <c r="H18" s="144"/>
      <c r="I18" s="144"/>
      <c r="J18" s="145">
        <f>+B18+F18+D18+H18</f>
        <v>0</v>
      </c>
      <c r="K18" s="144"/>
      <c r="L18" s="145"/>
    </row>
    <row r="19" spans="1:12" s="141" customFormat="1" ht="15">
      <c r="A19" s="149" t="s">
        <v>51</v>
      </c>
      <c r="B19" s="144"/>
      <c r="C19" s="144"/>
      <c r="D19" s="144"/>
      <c r="E19" s="144"/>
      <c r="F19" s="144"/>
      <c r="G19" s="144"/>
      <c r="H19" s="144"/>
      <c r="I19" s="144"/>
      <c r="J19" s="150">
        <f>+B19+F19+D19+H19</f>
        <v>0</v>
      </c>
      <c r="K19" s="144"/>
      <c r="L19" s="145"/>
    </row>
    <row r="20" spans="1:12" s="141" customFormat="1" ht="15">
      <c r="A20" s="142" t="s">
        <v>105</v>
      </c>
      <c r="B20" s="143">
        <f>SUM(B12:B19)</f>
        <v>19728</v>
      </c>
      <c r="C20" s="145"/>
      <c r="D20" s="143">
        <f>SUM(D12:D19)</f>
        <v>432</v>
      </c>
      <c r="E20" s="145"/>
      <c r="F20" s="143">
        <f>SUM(F12:F19)</f>
        <v>473</v>
      </c>
      <c r="G20" s="145"/>
      <c r="H20" s="143">
        <f>SUM(H12:H19)</f>
        <v>1754</v>
      </c>
      <c r="I20" s="145"/>
      <c r="J20" s="143">
        <f>+B20+F20+D20+H20</f>
        <v>22387</v>
      </c>
      <c r="K20" s="145"/>
      <c r="L20" s="145"/>
    </row>
    <row r="21" spans="1:12" s="141" customFormat="1" ht="15">
      <c r="A21" s="146"/>
      <c r="B21" s="145"/>
      <c r="C21" s="145"/>
      <c r="D21" s="145"/>
      <c r="E21" s="145"/>
      <c r="F21" s="145"/>
      <c r="G21" s="145"/>
      <c r="H21" s="145"/>
      <c r="I21" s="145"/>
      <c r="J21" s="145"/>
      <c r="K21" s="144"/>
      <c r="L21" s="145"/>
    </row>
    <row r="22" spans="1:12" s="141" customFormat="1" ht="16.5" customHeight="1">
      <c r="A22" s="146" t="s">
        <v>98</v>
      </c>
      <c r="B22" s="150">
        <v>19728</v>
      </c>
      <c r="C22" s="145"/>
      <c r="D22" s="150">
        <v>432</v>
      </c>
      <c r="E22" s="145"/>
      <c r="F22" s="150">
        <v>473</v>
      </c>
      <c r="G22" s="145"/>
      <c r="H22" s="150">
        <v>2005</v>
      </c>
      <c r="I22" s="145"/>
      <c r="J22" s="150">
        <f>+B22+F22+D22+H22</f>
        <v>22638</v>
      </c>
      <c r="K22" s="144"/>
      <c r="L22" s="145"/>
    </row>
    <row r="23" spans="1:12" s="141" customFormat="1" ht="15">
      <c r="A23" s="138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5"/>
    </row>
    <row r="24" spans="1:12" s="141" customFormat="1" ht="15">
      <c r="A24" s="148" t="s">
        <v>106</v>
      </c>
      <c r="B24" s="144"/>
      <c r="C24" s="144"/>
      <c r="D24" s="144"/>
      <c r="E24" s="144"/>
      <c r="F24" s="144"/>
      <c r="G24" s="144"/>
      <c r="H24" s="144"/>
      <c r="I24" s="144"/>
      <c r="J24" s="145">
        <f>+B24+F24+D24+H24</f>
        <v>0</v>
      </c>
      <c r="K24" s="144"/>
      <c r="L24" s="145"/>
    </row>
    <row r="25" spans="1:12" s="141" customFormat="1" ht="15">
      <c r="A25" s="138" t="s">
        <v>49</v>
      </c>
      <c r="B25" s="145"/>
      <c r="C25" s="144"/>
      <c r="D25" s="145"/>
      <c r="E25" s="145"/>
      <c r="F25" s="145"/>
      <c r="G25" s="144"/>
      <c r="H25" s="144">
        <v>-1074</v>
      </c>
      <c r="I25" s="144"/>
      <c r="J25" s="145">
        <f>+B25+F25+D25+H25</f>
        <v>-1074</v>
      </c>
      <c r="K25" s="144"/>
      <c r="L25" s="145"/>
    </row>
    <row r="26" spans="1:246" s="141" customFormat="1" ht="15">
      <c r="A26" s="149" t="s">
        <v>50</v>
      </c>
      <c r="B26" s="149"/>
      <c r="C26" s="149"/>
      <c r="D26" s="149"/>
      <c r="E26" s="149"/>
      <c r="F26" s="149"/>
      <c r="G26" s="149"/>
      <c r="H26" s="144">
        <v>-98</v>
      </c>
      <c r="I26" s="149"/>
      <c r="J26" s="145">
        <f>+B26+F26+D26+H26</f>
        <v>-98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</row>
    <row r="27" spans="1:246" s="141" customFormat="1" ht="15">
      <c r="A27" s="149" t="s">
        <v>67</v>
      </c>
      <c r="B27" s="149"/>
      <c r="C27" s="149"/>
      <c r="D27" s="149"/>
      <c r="E27" s="149"/>
      <c r="F27" s="149"/>
      <c r="G27" s="149"/>
      <c r="H27" s="144"/>
      <c r="I27" s="149"/>
      <c r="J27" s="145">
        <f>SUM(B27:H27)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</row>
    <row r="28" spans="1:246" s="141" customFormat="1" ht="15">
      <c r="A28" s="149" t="s">
        <v>53</v>
      </c>
      <c r="B28" s="149"/>
      <c r="C28" s="149"/>
      <c r="D28" s="144"/>
      <c r="E28" s="144"/>
      <c r="I28" s="149"/>
      <c r="J28" s="145">
        <f>+B28+F29+D28+H29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</row>
    <row r="29" spans="1:246" s="141" customFormat="1" ht="15">
      <c r="A29" s="149" t="s">
        <v>51</v>
      </c>
      <c r="B29" s="149"/>
      <c r="C29" s="149"/>
      <c r="D29" s="144"/>
      <c r="E29" s="149"/>
      <c r="F29" s="144"/>
      <c r="G29" s="149"/>
      <c r="H29" s="149"/>
      <c r="I29" s="149"/>
      <c r="J29" s="145">
        <f>SUM(B29:H29)</f>
        <v>0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</row>
    <row r="30" spans="1:12" s="141" customFormat="1" ht="15">
      <c r="A30" s="138"/>
      <c r="B30" s="145"/>
      <c r="C30" s="144"/>
      <c r="D30" s="145"/>
      <c r="E30" s="145"/>
      <c r="F30" s="145"/>
      <c r="G30" s="144"/>
      <c r="H30" s="151"/>
      <c r="I30" s="144"/>
      <c r="J30" s="150">
        <f>+B30+F30+D30+H30</f>
        <v>0</v>
      </c>
      <c r="K30" s="144"/>
      <c r="L30" s="145"/>
    </row>
    <row r="31" spans="1:12" s="141" customFormat="1" ht="15.75" thickBot="1">
      <c r="A31" s="142" t="s">
        <v>107</v>
      </c>
      <c r="B31" s="152">
        <f>SUM(B22:B29)</f>
        <v>19728</v>
      </c>
      <c r="C31" s="144"/>
      <c r="D31" s="152">
        <f>D22+D25+D26+D28+D29</f>
        <v>432</v>
      </c>
      <c r="E31" s="152"/>
      <c r="F31" s="152">
        <f>F22+F25+F26+F27+F28+F29</f>
        <v>473</v>
      </c>
      <c r="G31" s="144"/>
      <c r="H31" s="152">
        <f>H22+H25+H26+H29+H29</f>
        <v>833</v>
      </c>
      <c r="I31" s="144"/>
      <c r="J31" s="152">
        <f>SUM(J22:J30)</f>
        <v>21466</v>
      </c>
      <c r="K31" s="144"/>
      <c r="L31" s="145"/>
    </row>
    <row r="32" spans="1:12" s="141" customFormat="1" ht="15.75" thickTop="1">
      <c r="A32" s="138"/>
      <c r="B32" s="145"/>
      <c r="C32" s="144"/>
      <c r="D32" s="144"/>
      <c r="E32" s="144"/>
      <c r="F32" s="144"/>
      <c r="G32" s="144"/>
      <c r="H32" s="144"/>
      <c r="I32" s="144"/>
      <c r="J32" s="145"/>
      <c r="K32" s="144"/>
      <c r="L32" s="145"/>
    </row>
    <row r="33" spans="1:12" s="141" customFormat="1" ht="15">
      <c r="A33" s="142"/>
      <c r="B33" s="145"/>
      <c r="C33" s="144"/>
      <c r="D33" s="145"/>
      <c r="E33" s="145"/>
      <c r="F33" s="145"/>
      <c r="G33" s="144"/>
      <c r="H33" s="144"/>
      <c r="I33" s="144"/>
      <c r="J33" s="145"/>
      <c r="K33" s="144"/>
      <c r="L33" s="145"/>
    </row>
    <row r="34" spans="2:3" s="21" customFormat="1" ht="15">
      <c r="B34" s="129"/>
      <c r="C34" s="129"/>
    </row>
    <row r="35" spans="1:10" s="21" customFormat="1" ht="15" customHeight="1">
      <c r="A35" s="49" t="s">
        <v>46</v>
      </c>
      <c r="B35" s="194"/>
      <c r="C35" s="194"/>
      <c r="D35" s="194"/>
      <c r="E35" s="153"/>
      <c r="F35" s="153"/>
      <c r="G35" s="153"/>
      <c r="H35" s="153"/>
      <c r="I35" s="153"/>
      <c r="J35" s="153"/>
    </row>
    <row r="36" spans="1:11" s="21" customFormat="1" ht="30" customHeight="1">
      <c r="A36" s="51" t="s">
        <v>25</v>
      </c>
      <c r="B36" s="154"/>
      <c r="C36" s="20"/>
      <c r="D36" s="53"/>
      <c r="E36" s="154"/>
      <c r="F36" s="153"/>
      <c r="G36" s="153"/>
      <c r="H36" s="153"/>
      <c r="I36" s="153"/>
      <c r="J36" s="153"/>
      <c r="K36" s="153"/>
    </row>
    <row r="37" spans="1:3" s="21" customFormat="1" ht="15">
      <c r="A37" s="31"/>
      <c r="B37" s="31"/>
      <c r="C37" s="50"/>
    </row>
    <row r="38" spans="1:3" s="21" customFormat="1" ht="15">
      <c r="A38" s="169" t="s">
        <v>47</v>
      </c>
      <c r="C38" s="50"/>
    </row>
    <row r="39" spans="1:3" s="21" customFormat="1" ht="15">
      <c r="A39" s="53" t="s">
        <v>26</v>
      </c>
      <c r="C39" s="50"/>
    </row>
    <row r="40" spans="2:3" s="21" customFormat="1" ht="15">
      <c r="B40" s="50"/>
      <c r="C40" s="50"/>
    </row>
    <row r="41" spans="1:5" s="21" customFormat="1" ht="15">
      <c r="A41" s="180" t="s">
        <v>33</v>
      </c>
      <c r="B41" s="180"/>
      <c r="C41" s="180"/>
      <c r="D41" s="180"/>
      <c r="E41" s="180"/>
    </row>
    <row r="42" s="2" customFormat="1" ht="15"/>
    <row r="43" s="2" customFormat="1" ht="15">
      <c r="A43" s="13"/>
    </row>
    <row r="44" ht="15">
      <c r="A44" s="155"/>
    </row>
    <row r="45" ht="15">
      <c r="A45" s="156"/>
    </row>
    <row r="46" ht="15">
      <c r="A46" s="157"/>
    </row>
    <row r="47" ht="15">
      <c r="A47" s="158"/>
    </row>
    <row r="48" ht="15">
      <c r="A48" s="159"/>
    </row>
    <row r="57" ht="15">
      <c r="A57" s="160"/>
    </row>
  </sheetData>
  <sheetProtection/>
  <mergeCells count="12">
    <mergeCell ref="F1:K1"/>
    <mergeCell ref="A5:K5"/>
    <mergeCell ref="H6:H7"/>
    <mergeCell ref="B6:B7"/>
    <mergeCell ref="A3:J3"/>
    <mergeCell ref="A4:J4"/>
    <mergeCell ref="A6:A7"/>
    <mergeCell ref="J6:J7"/>
    <mergeCell ref="F6:F7"/>
    <mergeCell ref="D6:D7"/>
    <mergeCell ref="A41:E41"/>
    <mergeCell ref="B35:D35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Dilian</cp:lastModifiedBy>
  <cp:lastPrinted>2013-04-22T18:06:04Z</cp:lastPrinted>
  <dcterms:created xsi:type="dcterms:W3CDTF">2003-02-07T14:36:34Z</dcterms:created>
  <dcterms:modified xsi:type="dcterms:W3CDTF">2020-07-30T12:13:43Z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