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<sst xmlns="http://schemas.openxmlformats.org/spreadsheetml/2006/main" count="1078" uniqueCount="886">
  <si>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</si>
  <si>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</si>
  <si>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</si>
  <si>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</si>
  <si>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</si>
  <si>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</si>
  <si>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</si>
  <si>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</si>
  <si>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</si>
  <si>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</si>
  <si>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</si>
  <si>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</si>
  <si>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</si>
  <si>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</si>
  <si>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</si>
  <si>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</si>
  <si>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</si>
  <si>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</si>
  <si>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</si>
  <si>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</si>
  <si>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</si>
  <si>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</si>
  <si>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</si>
  <si>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</si>
  <si>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</si>
  <si>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</si>
  <si>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</si>
  <si>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</si>
  <si>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</si>
  <si>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</si>
  <si>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</si>
  <si>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</si>
  <si>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</si>
  <si>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</si>
  <si>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</si>
  <si>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</si>
  <si>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</si>
  <si>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</si>
  <si>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</si>
  <si>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</si>
  <si>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</si>
  <si>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</si>
  <si>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</si>
  <si>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</si>
  <si>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</si>
  <si>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</si>
  <si>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</si>
  <si>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</si>
  <si>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</si>
  <si>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</si>
  <si>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</si>
  <si>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</si>
  <si>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</si>
  <si>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</si>
  <si>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</si>
  <si>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</si>
  <si>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</si>
  <si>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</si>
  <si>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</si>
  <si>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</si>
  <si>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</si>
  <si>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</si>
  <si>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</si>
  <si>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</si>
  <si>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</si>
  <si>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</si>
  <si>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</si>
  <si>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</si>
  <si>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</si>
  <si>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</si>
  <si>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</si>
  <si>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</si>
  <si>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</si>
  <si>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</si>
  <si>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</si>
  <si>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</si>
  <si>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</si>
  <si>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</si>
  <si>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</si>
  <si>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</si>
  <si>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</si>
  <si>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</si>
  <si>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</si>
  <si>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</si>
  <si>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</si>
  <si>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</si>
  <si>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</si>
  <si>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</si>
  <si>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</si>
  <si>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</si>
  <si>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</si>
  <si>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</si>
  <si>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</si>
  <si>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</si>
  <si>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</si>
  <si>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</si>
  <si>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</si>
  <si>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</si>
  <si>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</si>
  <si>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</si>
  <si>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</si>
  <si>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</si>
  <si>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</si>
  <si>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</si>
  <si>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</si>
  <si>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</si>
  <si>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</si>
  <si>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</si>
  <si>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</si>
  <si>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</si>
  <si>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</si>
  <si>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</si>
  <si>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</si>
  <si>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</si>
  <si>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</si>
  <si>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</si>
  <si>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</si>
  <si>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</si>
  <si>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</si>
  <si>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</si>
  <si>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</si>
  <si>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</si>
  <si>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</si>
  <si>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</si>
  <si>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</si>
  <si>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</si>
  <si>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</si>
  <si>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</si>
  <si>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</si>
  <si>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</si>
  <si>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</si>
  <si>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</si>
  <si>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</si>
  <si>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</si>
  <si>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</si>
  <si>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</si>
  <si>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</si>
  <si>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</si>
  <si>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</si>
  <si>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</si>
  <si>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</si>
  <si>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</si>
  <si>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</si>
  <si>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</si>
  <si>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</si>
  <si>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</si>
  <si>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</si>
  <si>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</si>
  <si>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</si>
  <si>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</si>
  <si>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</si>
  <si>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</si>
  <si>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</si>
  <si>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</si>
  <si>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</si>
  <si>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</si>
  <si>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</si>
  <si>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</si>
  <si>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</si>
  <si>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</si>
  <si>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</si>
  <si>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</si>
  <si>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</si>
  <si>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</si>
  <si>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</si>
  <si>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</si>
  <si>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</si>
  <si>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</si>
  <si>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</si>
  <si>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</si>
  <si>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</si>
  <si>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</si>
  <si>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</si>
  <si>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</si>
  <si>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</si>
  <si>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</si>
  <si>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</si>
  <si>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</si>
  <si>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</si>
  <si>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</si>
  <si>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</si>
  <si>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</si>
  <si>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</si>
  <si>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</si>
  <si>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</si>
  <si>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</si>
  <si>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</si>
  <si>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</si>
  <si>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</si>
  <si>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</si>
  <si>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</si>
  <si>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</si>
  <si>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</si>
  <si>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</si>
  <si>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</si>
  <si>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</si>
  <si>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</si>
  <si>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</si>
  <si>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</si>
  <si>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</si>
  <si>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</si>
  <si>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</si>
  <si>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</si>
  <si>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</si>
  <si>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</si>
  <si>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</si>
  <si>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</si>
  <si>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</si>
  <si>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</si>
  <si>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</si>
  <si>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</si>
  <si>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</si>
  <si>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</si>
  <si>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</si>
  <si>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</si>
  <si>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</si>
  <si>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</si>
  <si>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</si>
  <si>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</si>
  <si>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</si>
  <si>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</si>
  <si>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</si>
  <si>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</si>
  <si>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</si>
  <si>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</si>
  <si>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</si>
  <si>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</si>
  <si>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</si>
  <si>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</si>
  <si>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</si>
  <si>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</si>
  <si>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</si>
  <si>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</si>
  <si>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</si>
  <si>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</si>
  <si>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</si>
  <si>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</si>
  <si>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</si>
  <si>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</si>
  <si>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</si>
  <si>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</si>
  <si>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</si>
  <si>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</si>
  <si>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</si>
  <si>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</si>
  <si>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</si>
  <si>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</si>
  <si>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</si>
  <si>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</si>
  <si>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</si>
  <si>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</si>
  <si>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</si>
  <si>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</si>
  <si>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</si>
  <si>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</si>
  <si>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</si>
  <si>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</si>
  <si>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</si>
  <si>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</si>
  <si>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</si>
  <si>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</si>
  <si>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</si>
  <si>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</si>
  <si>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</si>
  <si>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</si>
  <si>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</si>
  <si>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</si>
  <si>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</si>
  <si>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</si>
  <si>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</si>
  <si>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</si>
  <si>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</si>
  <si>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</si>
  <si>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</si>
  <si>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</si>
  <si>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</si>
  <si>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</si>
  <si>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</si>
  <si>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</si>
  <si>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</si>
  <si>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</si>
  <si>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</si>
  <si>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</si>
  <si>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</si>
  <si>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</si>
  <si>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</si>
  <si>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</si>
  <si>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</si>
  <si>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</si>
  <si>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</si>
  <si>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</si>
  <si>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</si>
  <si>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</si>
  <si>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</si>
  <si>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</si>
  <si>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</si>
  <si>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</si>
  <si>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</si>
  <si>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</si>
  <si>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</si>
  <si>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</si>
  <si>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</si>
  <si>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</si>
  <si>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</si>
  <si>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</si>
  <si>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</si>
  <si>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</si>
  <si>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</si>
  <si>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</si>
  <si>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</si>
  <si>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</si>
  <si>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</si>
  <si>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</si>
  <si>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</si>
  <si>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</si>
  <si>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</si>
  <si>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</si>
  <si>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</si>
  <si>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</si>
  <si>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</si>
  <si>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</si>
  <si>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</si>
  <si>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</si>
  <si>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</si>
  <si>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</si>
  <si>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</si>
  <si>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</si>
  <si>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</si>
  <si>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</si>
  <si>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</si>
  <si>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</si>
  <si>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</si>
  <si>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</si>
  <si>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</si>
  <si>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</si>
  <si>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</si>
  <si>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</si>
  <si>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</si>
  <si>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</si>
  <si>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</si>
  <si>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</si>
  <si>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</si>
  <si>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</si>
  <si>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</si>
  <si>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</si>
  <si>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</si>
  <si>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</si>
  <si>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</si>
  <si>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</si>
  <si>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</si>
  <si>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</si>
  <si>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</si>
  <si>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</si>
  <si>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</si>
  <si>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</si>
  <si>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</si>
  <si>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</si>
  <si>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</si>
  <si>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</si>
  <si>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</si>
  <si>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</si>
  <si>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</si>
  <si>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</si>
  <si>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</si>
  <si>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</si>
  <si>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</si>
  <si>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</si>
  <si>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</si>
  <si>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</si>
  <si>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</si>
  <si>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</si>
  <si>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</si>
  <si>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</si>
  <si>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</si>
  <si>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</si>
  <si>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</si>
  <si>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</si>
  <si>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</si>
  <si>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</si>
  <si>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</si>
  <si>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</si>
  <si>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</si>
  <si>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</si>
  <si>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</si>
  <si>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</si>
  <si>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</si>
  <si>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</si>
  <si>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</si>
  <si>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</si>
  <si>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</si>
  <si>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</si>
  <si>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</si>
  <si>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</si>
  <si>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</si>
  <si>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</si>
  <si>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</si>
  <si>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</si>
  <si>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</si>
  <si>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</si>
  <si>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</si>
  <si>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</si>
  <si>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</si>
  <si>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</si>
  <si>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</si>
  <si>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</si>
  <si>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</si>
  <si>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</si>
  <si>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</si>
  <si>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</si>
  <si>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</si>
  <si>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</si>
  <si>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</si>
  <si>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</si>
  <si>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</si>
  <si>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</si>
  <si>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</si>
  <si>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</si>
  <si>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</si>
  <si>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</si>
  <si>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</si>
  <si>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</si>
  <si>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</si>
  <si>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</si>
  <si>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</si>
  <si>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</si>
  <si>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</si>
  <si>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</si>
  <si>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</si>
  <si>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</si>
  <si>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</si>
  <si>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</si>
  <si>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</si>
  <si>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</si>
  <si>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</si>
  <si>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</si>
  <si>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</si>
  <si>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</si>
  <si>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</si>
  <si>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</si>
  <si>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</si>
  <si>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</si>
  <si>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</si>
  <si>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</si>
  <si>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</si>
  <si>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</si>
  <si>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</si>
  <si>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</si>
  <si>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</si>
  <si>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</si>
  <si>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</si>
  <si>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</si>
  <si>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</si>
  <si>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</si>
  <si>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</si>
  <si>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</si>
  <si>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</si>
  <si>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</si>
  <si>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</si>
  <si>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</si>
  <si>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</si>
  <si>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</si>
  <si>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</si>
  <si>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</si>
  <si>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</si>
  <si>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</si>
  <si>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</si>
  <si>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</si>
  <si>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</si>
  <si>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</si>
  <si>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</si>
  <si>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</si>
  <si>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</si>
  <si>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</si>
  <si>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</si>
  <si>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</si>
  <si>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</si>
  <si>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</si>
  <si>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</si>
  <si>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</si>
  <si>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</si>
  <si>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</si>
  <si>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</si>
  <si>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</si>
  <si>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</si>
  <si>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</si>
  <si>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</si>
  <si>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</si>
  <si>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</si>
  <si>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</si>
  <si>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</si>
  <si>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</si>
  <si>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</si>
  <si>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</si>
  <si>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</si>
  <si>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</si>
  <si>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</si>
  <si>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</si>
  <si>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</si>
  <si>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</si>
  <si>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</si>
  <si>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</si>
  <si>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</si>
  <si>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</si>
  <si>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</si>
  <si>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</si>
  <si>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</si>
  <si>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</si>
  <si>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</si>
  <si>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</si>
  <si>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</si>
  <si>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</si>
  <si>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</si>
  <si>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</si>
  <si>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</si>
  <si>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</si>
  <si>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</si>
  <si>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</si>
  <si>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</si>
  <si>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</si>
  <si>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</si>
  <si>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</si>
  <si>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</si>
  <si>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</si>
  <si>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</si>
  <si>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</si>
  <si>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</si>
  <si>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</si>
  <si>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</si>
  <si>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</si>
  <si>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</si>
  <si>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</si>
  <si>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</si>
  <si>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</si>
  <si>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</si>
  <si>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</si>
  <si>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</si>
  <si>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</si>
  <si>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</si>
  <si>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</si>
  <si>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</si>
  <si>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</si>
  <si>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</si>
  <si>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</si>
  <si>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</si>
  <si>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</si>
  <si>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</si>
  <si>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</si>
  <si>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</si>
  <si>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</si>
  <si>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</si>
  <si>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</si>
  <si>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</si>
  <si>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</si>
  <si>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</si>
  <si>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</si>
  <si>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</si>
  <si>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</si>
  <si>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</si>
  <si>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</si>
  <si>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</si>
  <si>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</si>
  <si>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</si>
  <si>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</si>
  <si>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</si>
  <si>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</si>
  <si>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</si>
  <si>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</si>
  <si>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</si>
  <si>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</si>
  <si>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</si>
  <si>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</si>
  <si>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</si>
  <si>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</si>
  <si>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</si>
  <si>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</si>
  <si>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</si>
  <si>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</si>
  <si>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</si>
  <si>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</si>
  <si>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</si>
  <si>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</si>
  <si>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</si>
  <si>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</si>
  <si>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</si>
  <si>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</si>
  <si>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</si>
  <si>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</si>
  <si>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</si>
  <si>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</si>
  <si>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</si>
  <si>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</si>
  <si>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</si>
  <si>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</si>
  <si>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</si>
  <si>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</si>
  <si>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</si>
  <si>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</si>
  <si>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</si>
  <si>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</si>
  <si>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</si>
  <si>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</si>
  <si>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</si>
  <si>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</si>
  <si>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</si>
  <si>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</si>
  <si>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</si>
  <si>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</si>
  <si>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</si>
  <si>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</si>
  <si>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</si>
  <si>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</si>
  <si>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</si>
  <si>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</si>
  <si>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</si>
  <si>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</si>
  <si>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</si>
  <si>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</si>
  <si>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</si>
  <si>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</si>
  <si>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</si>
  <si>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</si>
  <si>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</si>
  <si>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</si>
  <si>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</si>
  <si>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</si>
  <si>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</si>
  <si>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</si>
  <si>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</si>
  <si>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</si>
  <si>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</si>
  <si>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</si>
  <si>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</si>
  <si>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</si>
  <si>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</si>
  <si>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</si>
  <si>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</si>
  <si>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</si>
  <si>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</si>
  <si>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</si>
  <si>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</si>
  <si>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</si>
  <si>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</si>
  <si>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</si>
  <si>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</si>
  <si>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</si>
  <si>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</si>
  <si>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</si>
  <si>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</si>
  <si>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</si>
  <si>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</si>
  <si>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</si>
  <si>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</si>
  <si>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</si>
  <si>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</si>
  <si>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</si>
  <si>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</si>
  <si>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</si>
  <si>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</si>
  <si>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</si>
  <si>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</si>
  <si>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</si>
  <si>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</si>
  <si>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</si>
  <si>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</si>
  <si>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</si>
  <si>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</si>
  <si>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</si>
  <si>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</si>
  <si>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</si>
  <si>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</si>
  <si>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</si>
  <si>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</si>
  <si>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</si>
  <si>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</si>
  <si>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</si>
  <si>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</si>
  <si>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</si>
  <si>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</si>
  <si>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</si>
  <si>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</si>
  <si>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</si>
  <si>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</si>
  <si>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</si>
  <si>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</si>
  <si>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</si>
  <si>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</si>
  <si>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</si>
  <si>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</si>
  <si>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</si>
  <si>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</si>
  <si>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</si>
  <si>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</si>
  <si>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</si>
  <si>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</si>
  <si>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</si>
  <si>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</si>
  <si>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</si>
  <si>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</si>
  <si>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</si>
  <si>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</si>
  <si>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</si>
  <si>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</si>
  <si>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</si>
  <si>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</si>
  <si>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</si>
  <si>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</si>
  <si>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</si>
  <si>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</si>
  <si>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</si>
  <si>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</si>
  <si>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</si>
  <si>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</si>
  <si>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</si>
  <si>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</si>
  <si>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</si>
  <si>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</si>
  <si>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</si>
  <si>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</si>
  <si>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</si>
  <si>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</si>
  <si>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</si>
  <si>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</si>
  <si>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</si>
  <si>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</si>
  <si>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</si>
  <si>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</si>
  <si>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</si>
  <si>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</si>
  <si>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</si>
  <si>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</si>
  <si>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</si>
  <si>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</si>
  <si>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</si>
  <si>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</si>
  <si>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</si>
  <si>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</si>
  <si>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</si>
  <si>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</si>
  <si>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</si>
  <si>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</si>
  <si>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</si>
  <si>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</si>
  <si>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</si>
  <si>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</si>
  <si>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</si>
  <si>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</si>
  <si>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</si>
  <si>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</si>
  <si>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</si>
  <si>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</si>
  <si>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</si>
  <si>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</si>
  <si>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</si>
  <si>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</si>
  <si>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</si>
  <si>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</si>
  <si>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</si>
  <si>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</si>
  <si>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</si>
  <si>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</si>
  <si>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</si>
  <si>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</si>
  <si>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</si>
  <si>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</si>
  <si>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</si>
  <si>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</si>
  <si>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</si>
  <si>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</si>
  <si>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</si>
  <si>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</si>
  <si>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</si>
  <si>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</si>
  <si>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</si>
  <si>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</si>
  <si>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</si>
  <si>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</si>
  <si>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</si>
  <si>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</si>
  <si>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</si>
  <si>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</si>
  <si>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</si>
  <si>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</si>
  <si>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</si>
  <si>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</si>
  <si>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</si>
  <si>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</si>
  <si>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</si>
  <si>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</si>
  <si>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</si>
  <si>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</si>
  <si>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</si>
  <si>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</si>
  <si>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</si>
  <si>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</si>
  <si>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</si>
  <si>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</si>
  <si>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</si>
  <si>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</si>
  <si>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</si>
  <si>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</si>
  <si>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</si>
  <si>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</si>
  <si>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</si>
  <si>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</si>
  <si>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</si>
  <si>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</si>
  <si>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</si>
  <si>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</si>
  <si>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</si>
  <si>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</si>
  <si>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</si>
  <si>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</si>
  <si>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</si>
  <si>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</si>
  <si>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</si>
  <si>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</si>
  <si>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</si>
  <si>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</si>
  <si>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</si>
  <si>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</si>
  <si>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</si>
  <si>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</si>
  <si>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</si>
  <si>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</si>
  <si>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</si>
  <si>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</si>
  <si>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</si>
  <si>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</si>
  <si>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</si>
  <si>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</si>
  <si>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</si>
  <si>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</si>
  <si>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</si>
  <si>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</si>
  <si>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</si>
  <si>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</si>
  <si>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</si>
  <si>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</si>
  <si>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</si>
  <si>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</si>
  <si>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</si>
  <si>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</si>
  <si>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</si>
  <si>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</si>
  <si>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</si>
  <si>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</si>
  <si>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</si>
  <si>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</si>
  <si>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</si>
  <si>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</si>
  <si>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</si>
  <si>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</si>
  <si>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</si>
  <si>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</si>
  <si>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</si>
  <si>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</si>
  <si>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</si>
  <si>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</si>
  <si>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</si>
  <si>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</si>
  <si>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</si>
  <si>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</si>
  <si>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</si>
  <si>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</si>
  <si>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</si>
  <si>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</si>
  <si>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</si>
  <si>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</si>
  <si>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</si>
  <si>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</si>
  <si>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</si>
  <si>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</si>
  <si>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</si>
  <si>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</si>
  <si>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</si>
  <si>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</si>
  <si>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</si>
  <si>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</si>
  <si>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</si>
  <si>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</si>
  <si>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29.10.2014 г. гр. Хасково </t>
  </si>
  <si>
    <t xml:space="preserve"> Към 30.09.2014 г.</t>
  </si>
  <si>
    <t>29.10.2014 г.</t>
  </si>
  <si>
    <t xml:space="preserve">Дата на съставяне: 29.10.2014 г. гр. Хасково           </t>
  </si>
  <si>
    <t xml:space="preserve">Дата  на съставяне: 29.10.2014 г. гр. Хасково </t>
  </si>
  <si>
    <t xml:space="preserve">Дата на съставяне: 29.10.2014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</si>
</sst>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34">
      <selection activeCell="F5" sqref="F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413</v>
      </c>
      <c r="E20" s="237" t="s">
        <v>57</v>
      </c>
      <c r="F20" s="242" t="s">
        <v>58</v>
      </c>
      <c r="G20" s="158">
        <v>77</v>
      </c>
      <c r="H20" s="158">
        <v>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</v>
      </c>
      <c r="H25" s="154">
        <f>H19+H20+H21</f>
        <v>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-71</v>
      </c>
      <c r="H27" s="154">
        <f>SUM(H28:H30)</f>
        <v>-44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</v>
      </c>
      <c r="H29" s="316">
        <v>-44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-59</v>
      </c>
      <c r="H33" s="154">
        <f>H27+H31+H32</f>
        <v>-75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1830</v>
      </c>
      <c r="H36" s="154">
        <f>H25+H17+H33</f>
        <v>1818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413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1341</v>
      </c>
      <c r="D61" s="151">
        <v>1336</v>
      </c>
      <c r="E61" s="243" t="s">
        <v>189</v>
      </c>
      <c r="F61" s="272" t="s">
        <v>190</v>
      </c>
      <c r="G61" s="154">
        <f>SUM(G62:G68)</f>
        <v>113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1341</v>
      </c>
      <c r="D64" s="155">
        <f>SUM(D58:D63)</f>
        <v>1336</v>
      </c>
      <c r="E64" s="237" t="s">
        <v>200</v>
      </c>
      <c r="F64" s="242" t="s">
        <v>201</v>
      </c>
      <c r="G64" s="152">
        <v>8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26</v>
      </c>
      <c r="D68" s="151">
        <v>17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114</v>
      </c>
      <c r="H71" s="161">
        <f>H59+H60+H61+H69+H70</f>
        <v>116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114</v>
      </c>
      <c r="H79" s="162">
        <f>H71+H74+H75+H76</f>
        <v>116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172</v>
      </c>
      <c r="D88" s="151">
        <v>165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172</v>
      </c>
      <c r="D91" s="155">
        <f>SUM(D87:D90)</f>
        <v>166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1539</v>
      </c>
      <c r="D93" s="155">
        <f>D64+D75+D84+D91+D92</f>
        <v>1521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1944</v>
      </c>
      <c r="D94" s="164">
        <f>D93+D55</f>
        <v>1934</v>
      </c>
      <c r="E94" s="449" t="s">
        <v>270</v>
      </c>
      <c r="F94" s="289" t="s">
        <v>271</v>
      </c>
      <c r="G94" s="165">
        <f>G36+G39+G55+G79</f>
        <v>1944</v>
      </c>
      <c r="H94" s="165">
        <f>H36+H39+H55+H79</f>
        <v>1934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C48" sqref="C4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30.09.2014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</v>
      </c>
      <c r="D9" s="46">
        <v>3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14</v>
      </c>
      <c r="D10" s="46">
        <v>22</v>
      </c>
      <c r="E10" s="298" t="s">
        <v>289</v>
      </c>
      <c r="F10" s="548" t="s">
        <v>290</v>
      </c>
      <c r="G10" s="549">
        <v>10</v>
      </c>
      <c r="H10" s="549">
        <v>14</v>
      </c>
    </row>
    <row r="11" spans="1:8" ht="12">
      <c r="A11" s="298" t="s">
        <v>291</v>
      </c>
      <c r="B11" s="299" t="s">
        <v>292</v>
      </c>
      <c r="C11" s="46"/>
      <c r="D11" s="46">
        <v>1</v>
      </c>
      <c r="E11" s="300" t="s">
        <v>293</v>
      </c>
      <c r="F11" s="548" t="s">
        <v>294</v>
      </c>
      <c r="G11" s="549">
        <v>27</v>
      </c>
      <c r="H11" s="549">
        <v>18</v>
      </c>
    </row>
    <row r="12" spans="1:8" ht="12">
      <c r="A12" s="298" t="s">
        <v>295</v>
      </c>
      <c r="B12" s="299" t="s">
        <v>296</v>
      </c>
      <c r="C12" s="46">
        <v>3</v>
      </c>
      <c r="D12" s="46">
        <v>27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50" t="s">
        <v>300</v>
      </c>
      <c r="G13" s="547">
        <f>SUM(G9:G12)</f>
        <v>37</v>
      </c>
      <c r="H13" s="547">
        <f>SUM(H9:H12)</f>
        <v>32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8</v>
      </c>
      <c r="D14" s="46">
        <v>13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-5</v>
      </c>
      <c r="D15" s="47">
        <v>-5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25</v>
      </c>
      <c r="D19" s="49">
        <f>SUM(D9:D15)+D16</f>
        <v>65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25</v>
      </c>
      <c r="D28" s="50">
        <f>D26+D19</f>
        <v>65</v>
      </c>
      <c r="E28" s="127" t="s">
        <v>339</v>
      </c>
      <c r="F28" s="553" t="s">
        <v>340</v>
      </c>
      <c r="G28" s="547">
        <f>G13+G15+G24</f>
        <v>37</v>
      </c>
      <c r="H28" s="547">
        <f>H13+H15+H24</f>
        <v>32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12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33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25</v>
      </c>
      <c r="D33" s="49">
        <f>D28-D31+D32</f>
        <v>65</v>
      </c>
      <c r="E33" s="127" t="s">
        <v>353</v>
      </c>
      <c r="F33" s="553" t="s">
        <v>354</v>
      </c>
      <c r="G33" s="53">
        <f>G32-G31+G28</f>
        <v>37</v>
      </c>
      <c r="H33" s="53">
        <f>H32-H31+H28</f>
        <v>32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12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33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12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33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37</v>
      </c>
      <c r="D42" s="53">
        <f>D33+D35+D39</f>
        <v>65</v>
      </c>
      <c r="E42" s="128" t="s">
        <v>380</v>
      </c>
      <c r="F42" s="129" t="s">
        <v>381</v>
      </c>
      <c r="G42" s="53">
        <f>G39+G33</f>
        <v>37</v>
      </c>
      <c r="H42" s="53">
        <f>H39+H33</f>
        <v>65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18" sqref="C1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44</v>
      </c>
      <c r="D10" s="54">
        <v>48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-34</v>
      </c>
      <c r="D11" s="54">
        <v>-90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</v>
      </c>
      <c r="D20" s="55">
        <f>SUM(D10:D19)</f>
        <v>-80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</v>
      </c>
      <c r="D43" s="55">
        <f>D42+D32+D20</f>
        <v>-80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166</v>
      </c>
      <c r="D44" s="132">
        <v>245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172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172</v>
      </c>
      <c r="D46" s="56">
        <f>D45</f>
        <v>165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E32" sqref="E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30.09.2014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81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-75</v>
      </c>
      <c r="K11" s="60"/>
      <c r="L11" s="344">
        <f>SUM(C11:K11)</f>
        <v>1818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81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-75</v>
      </c>
      <c r="K15" s="61">
        <f t="shared" si="2"/>
        <v>0</v>
      </c>
      <c r="L15" s="344">
        <f t="shared" si="1"/>
        <v>1818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</v>
      </c>
      <c r="J16" s="345">
        <f>+'справка №1-БАЛАНС'!G32</f>
        <v>0</v>
      </c>
      <c r="K16" s="60"/>
      <c r="L16" s="344">
        <f t="shared" si="1"/>
        <v>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4</v>
      </c>
      <c r="F26" s="185"/>
      <c r="G26" s="185"/>
      <c r="H26" s="185"/>
      <c r="I26" s="185"/>
      <c r="J26" s="185"/>
      <c r="K26" s="185"/>
      <c r="L26" s="344">
        <f t="shared" si="1"/>
        <v>4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4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16</v>
      </c>
      <c r="J29" s="59">
        <f t="shared" si="6"/>
        <v>-75</v>
      </c>
      <c r="K29" s="59">
        <f t="shared" si="6"/>
        <v>0</v>
      </c>
      <c r="L29" s="344">
        <f t="shared" si="1"/>
        <v>1830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16</v>
      </c>
      <c r="J32" s="59">
        <f t="shared" si="7"/>
        <v>-75</v>
      </c>
      <c r="K32" s="59">
        <f t="shared" si="7"/>
        <v>0</v>
      </c>
      <c r="L32" s="344">
        <f t="shared" si="1"/>
        <v>1830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verticalCentered="1"/>
  <pageMargins left="0.4724409448818898" right="0.1968503937007874" top="0.7086614173228347" bottom="0.3937007874015748" header="0.5118110236220472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30.09.2014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2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2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413</v>
      </c>
      <c r="E18" s="187"/>
      <c r="F18" s="187">
        <v>8</v>
      </c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423</v>
      </c>
      <c r="E40" s="438">
        <f>E17+E18+E19+E25+E38+E39</f>
        <v>0</v>
      </c>
      <c r="F40" s="438">
        <f aca="true" t="shared" si="13" ref="F40:R40">F17+F18+F19+F25+F38+F39</f>
        <v>8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8</v>
      </c>
      <c r="L40" s="438">
        <f t="shared" si="13"/>
        <v>2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872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C32" sqref="C3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30.09.2014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26</v>
      </c>
      <c r="D28" s="108">
        <v>26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26</v>
      </c>
      <c r="D43" s="104">
        <f>D24+D28+D29+D31+D30+D32+D33+D38</f>
        <v>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26</v>
      </c>
      <c r="D44" s="103">
        <f>D43+D21+D19+D9</f>
        <v>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113</v>
      </c>
      <c r="D85" s="104">
        <f>SUM(D86:D90)+D94</f>
        <v>113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114</v>
      </c>
      <c r="D96" s="104">
        <f>D85+D80+D75+D71+D95</f>
        <v>114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114</v>
      </c>
      <c r="D97" s="104">
        <f>D96+D68+D66</f>
        <v>114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30.09.2014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1" sqref="B15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30.09.2014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2014-10-28T14:17:18Z</cp:lastPrinted>
  <dcterms:created xsi:type="dcterms:W3CDTF">2000-06-29T12:02:40Z</dcterms:created>
  <dcterms:modified xsi:type="dcterms:W3CDTF">2014-10-28T14:20:31Z</dcterms:modified>
  <cp:category/>
  <cp:version/>
  <cp:contentType/>
  <cp:contentStatus/>
</cp:coreProperties>
</file>