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1"/>
  </bookViews>
  <sheets>
    <sheet name="Nachalo" sheetId="1" r:id="rId1"/>
    <sheet name="one-tier system" sheetId="2" r:id="rId2"/>
    <sheet name="Summary of Results Total Score" sheetId="3" r:id="rId3"/>
  </sheets>
  <definedNames/>
  <calcPr fullCalcOnLoad="1"/>
</workbook>
</file>

<file path=xl/sharedStrings.xml><?xml version="1.0" encoding="utf-8"?>
<sst xmlns="http://schemas.openxmlformats.org/spreadsheetml/2006/main" count="198" uniqueCount="150">
  <si>
    <t>V.9</t>
  </si>
  <si>
    <t>VII.1</t>
  </si>
  <si>
    <t>VII.2</t>
  </si>
  <si>
    <t>VII.3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</si>
  <si>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</si>
  <si>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</si>
  <si>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</si>
  <si>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</si>
  <si>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</si>
  <si>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</si>
  <si>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</si>
  <si>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</si>
  <si>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</si>
  <si>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</si>
  <si>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</si>
  <si>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</si>
  <si>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</si>
  <si>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</si>
  <si>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</si>
  <si>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</si>
  <si>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</si>
  <si>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</si>
  <si>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</si>
  <si>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</si>
  <si>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</si>
  <si>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</si>
  <si>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</si>
  <si>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</si>
  <si>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</si>
  <si>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</si>
  <si>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</si>
  <si>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</si>
  <si>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</si>
  <si>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</si>
  <si>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</si>
  <si>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</si>
  <si>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</si>
  <si>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</si>
  <si>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</si>
  <si>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</si>
  <si>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</si>
  <si>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</si>
  <si>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</si>
  <si>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</si>
  <si>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</si>
  <si>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</si>
  <si>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</si>
  <si>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</si>
  <si>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</si>
  <si>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</si>
  <si>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</si>
  <si>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</si>
  <si>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</si>
  <si>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</si>
  <si>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</si>
  <si>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</si>
  <si>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</si>
  <si>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</si>
  <si>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</si>
  <si>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</si>
  <si>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</si>
  <si>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</si>
  <si>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</si>
  <si>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</si>
  <si>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</si>
  <si>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</si>
  <si>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</si>
  <si>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</si>
  <si>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</si>
  <si>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</si>
  <si>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</si>
  <si>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</si>
  <si>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</si>
  <si>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</si>
  <si>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</si>
  <si>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</si>
  <si>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</si>
  <si>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</si>
  <si>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</si>
  <si>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</si>
  <si>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</si>
  <si>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</si>
  <si>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</si>
  <si>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</si>
  <si>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</si>
  <si>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</si>
  <si>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</si>
  <si>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</si>
  <si>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</si>
  <si>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</si>
  <si>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</si>
  <si>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</si>
  <si>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</si>
  <si>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</si>
  <si>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</si>
  <si>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</si>
  <si>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</si>
  <si>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</si>
  <si>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</si>
  <si>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</si>
  <si>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</si>
  <si>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</si>
  <si>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</si>
  <si>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</si>
  <si>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</si>
  <si>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</si>
  <si>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</si>
  <si>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</si>
  <si>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</si>
  <si>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</si>
  <si>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</si>
  <si>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</si>
  <si>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</si>
  <si>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</si>
  <si>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</si>
  <si>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</si>
  <si>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</si>
  <si>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</si>
  <si>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</si>
  <si>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</si>
  <si>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</si>
  <si>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</si>
  <si>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</si>
  <si>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</si>
  <si>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</si>
  <si>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</si>
  <si>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</si>
  <si>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</si>
  <si>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</si>
  <si>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</si>
  <si>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</si>
  <si>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</si>
  <si>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</si>
  <si>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</si>
  <si>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</si>
  <si>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</si>
  <si>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</si>
  <si>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</si>
  <si>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</si>
  <si>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</si>
  <si>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</si>
  <si>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</si>
  <si>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</si>
  <si>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</si>
  <si>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</si>
  <si>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</si>
  <si>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</si>
  <si>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</si>
  <si>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</si>
  <si>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ФОНД ЗА ИНВЕСТИЦИИ В НЕДВИЖИМИ ИМОТИ - ФИНИ АДСИЦ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</si>
</sst>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 vertical="top" wrapText="1"/>
      <protection/>
    </xf>
    <xf numFmtId="0" fontId="10" fillId="33" borderId="28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0" fillId="33" borderId="27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center"/>
      <protection/>
    </xf>
    <xf numFmtId="0" fontId="10" fillId="33" borderId="29" xfId="0" applyFont="1" applyFill="1" applyBorder="1" applyAlignment="1" applyProtection="1">
      <alignment horizontal="center" vertical="top" wrapText="1"/>
      <protection/>
    </xf>
    <xf numFmtId="0" fontId="10" fillId="33" borderId="3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9" fontId="10" fillId="33" borderId="31" xfId="0" applyNumberFormat="1" applyFont="1" applyFill="1" applyBorder="1" applyAlignment="1" applyProtection="1">
      <alignment vertical="center" wrapText="1"/>
      <protection/>
    </xf>
    <xf numFmtId="9" fontId="15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33" borderId="28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9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0" fillId="33" borderId="33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vertical="center" wrapText="1"/>
      <protection/>
    </xf>
    <xf numFmtId="0" fontId="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0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9" fontId="0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9" fontId="0" fillId="33" borderId="30" xfId="0" applyNumberFormat="1" applyFont="1" applyFill="1" applyBorder="1" applyAlignment="1" applyProtection="1">
      <alignment vertical="center" wrapText="1"/>
      <protection/>
    </xf>
    <xf numFmtId="9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right" vertical="center" wrapText="1"/>
      <protection/>
    </xf>
    <xf numFmtId="1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/>
      <protection/>
    </xf>
    <xf numFmtId="9" fontId="15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10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10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Alignment="1" applyProtection="1">
      <alignment vertical="top" wrapText="1"/>
      <protection/>
    </xf>
    <xf numFmtId="0" fontId="0" fillId="33" borderId="0" xfId="0" applyNumberFormat="1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9" fontId="0" fillId="33" borderId="3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top" wrapText="1"/>
      <protection/>
    </xf>
    <xf numFmtId="9" fontId="0" fillId="34" borderId="24" xfId="0" applyNumberFormat="1" applyFont="1" applyFill="1" applyBorder="1" applyAlignment="1" applyProtection="1">
      <alignment vertical="center" wrapText="1"/>
      <protection/>
    </xf>
    <xf numFmtId="194" fontId="0" fillId="34" borderId="24" xfId="59" applyNumberFormat="1" applyFont="1" applyFill="1" applyBorder="1" applyAlignment="1" applyProtection="1">
      <alignment horizontal="right" vertical="center" wrapText="1"/>
      <protection/>
    </xf>
    <xf numFmtId="9" fontId="0" fillId="34" borderId="24" xfId="5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35" borderId="0" xfId="0" applyFont="1" applyFill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3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0" fillId="34" borderId="29" xfId="0" applyFont="1" applyFill="1" applyBorder="1" applyAlignment="1" applyProtection="1">
      <alignment horizontal="center" vertical="top" wrapText="1"/>
      <protection/>
    </xf>
    <xf numFmtId="0" fontId="10" fillId="34" borderId="28" xfId="0" applyFont="1" applyFill="1" applyBorder="1" applyAlignment="1" applyProtection="1">
      <alignment horizontal="center" vertical="top" wrapText="1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3" xfId="0" applyNumberFormat="1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2" fillId="33" borderId="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194" fontId="0" fillId="33" borderId="0" xfId="59" applyNumberFormat="1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 locked="0"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 wrapText="1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34" borderId="29" xfId="5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9" fontId="7" fillId="35" borderId="0" xfId="0" applyNumberFormat="1" applyFont="1" applyFill="1" applyBorder="1" applyAlignment="1">
      <alignment/>
    </xf>
    <xf numFmtId="9" fontId="7" fillId="35" borderId="11" xfId="0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1" xfId="0" applyFill="1" applyBorder="1" applyAlignment="1">
      <alignment/>
    </xf>
    <xf numFmtId="10" fontId="10" fillId="34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0" fillId="35" borderId="0" xfId="0" applyFont="1" applyFill="1" applyAlignment="1">
      <alignment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25" fillId="35" borderId="0" xfId="53" applyFill="1" applyAlignment="1" applyProtection="1">
      <alignment/>
      <protection/>
    </xf>
    <xf numFmtId="9" fontId="7" fillId="36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38" xfId="0" applyNumberFormat="1" applyFont="1" applyFill="1" applyBorder="1" applyAlignment="1" applyProtection="1">
      <alignment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 applyProtection="1">
      <alignment vertical="center"/>
      <protection/>
    </xf>
    <xf numFmtId="9" fontId="0" fillId="34" borderId="29" xfId="0" applyNumberFormat="1" applyFont="1" applyFill="1" applyBorder="1" applyAlignment="1" applyProtection="1">
      <alignment vertical="center" wrapText="1"/>
      <protection/>
    </xf>
    <xf numFmtId="0" fontId="0" fillId="33" borderId="29" xfId="0" applyFont="1" applyFill="1" applyBorder="1" applyAlignment="1" applyProtection="1">
      <alignment horizontal="right" vertical="center" wrapText="1"/>
      <protection/>
    </xf>
    <xf numFmtId="0" fontId="0" fillId="35" borderId="33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0" fillId="33" borderId="33" xfId="0" applyFont="1" applyFill="1" applyBorder="1" applyAlignment="1" applyProtection="1">
      <alignment vertical="center" wrapText="1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35" borderId="0" xfId="0" applyFont="1" applyFill="1" applyAlignment="1">
      <alignment/>
    </xf>
    <xf numFmtId="14" fontId="0" fillId="37" borderId="0" xfId="0" applyNumberFormat="1" applyFill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34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27" xfId="0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31" xfId="0" applyNumberFormat="1" applyFont="1" applyFill="1" applyBorder="1" applyAlignment="1" applyProtection="1">
      <alignment horizontal="left" vertical="center" wrapText="1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NumberFormat="1" applyFont="1" applyFill="1" applyBorder="1" applyAlignment="1" applyProtection="1">
      <alignment horizontal="left" vertical="top"/>
      <protection/>
    </xf>
    <xf numFmtId="0" fontId="17" fillId="33" borderId="31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>
      <alignment horizontal="center" vertical="center" wrapText="1"/>
    </xf>
    <xf numFmtId="49" fontId="5" fillId="35" borderId="36" xfId="0" applyNumberFormat="1" applyFont="1" applyFill="1" applyBorder="1" applyAlignment="1">
      <alignment horizontal="center" vertical="center" wrapText="1"/>
    </xf>
    <xf numFmtId="49" fontId="5" fillId="35" borderId="37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6" sqref="E26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4.00390625" style="0" customWidth="1"/>
    <col min="4" max="4" width="24.28125" style="0" customWidth="1"/>
    <col min="5" max="8" width="8.8515625" style="0" customWidth="1"/>
    <col min="9" max="9" width="19.8515625" style="0" bestFit="1" customWidth="1"/>
  </cols>
  <sheetData>
    <row r="1" spans="1:14" ht="20.25">
      <c r="A1" s="134" t="s">
        <v>122</v>
      </c>
      <c r="B1" s="129"/>
      <c r="C1" s="129"/>
      <c r="D1" s="42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31" t="s">
        <v>123</v>
      </c>
      <c r="B2" s="131"/>
      <c r="C2" s="131"/>
      <c r="D2" s="42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2" t="s">
        <v>57</v>
      </c>
      <c r="B3" s="193"/>
      <c r="C3" s="193"/>
      <c r="D3" s="13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.75">
      <c r="A4" s="193"/>
      <c r="B4" s="193"/>
      <c r="C4" s="193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124</v>
      </c>
      <c r="B5" s="42"/>
      <c r="C5" s="42"/>
      <c r="D5" s="42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2.75">
      <c r="A6" s="45"/>
      <c r="B6" s="191" t="s">
        <v>125</v>
      </c>
      <c r="C6" s="195"/>
      <c r="D6" s="195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45"/>
      <c r="B7" s="196" t="s">
        <v>58</v>
      </c>
      <c r="C7" s="195"/>
      <c r="D7" s="195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>
      <c r="A8" s="45"/>
      <c r="B8" s="191" t="s">
        <v>126</v>
      </c>
      <c r="C8" s="195"/>
      <c r="D8" s="195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2.75">
      <c r="A9" s="45"/>
      <c r="B9" s="191" t="s">
        <v>127</v>
      </c>
      <c r="C9" s="195"/>
      <c r="D9" s="195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12.75">
      <c r="A10" s="45"/>
      <c r="B10" s="191" t="s">
        <v>128</v>
      </c>
      <c r="C10" s="195"/>
      <c r="D10" s="195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2.75">
      <c r="A11" s="45"/>
      <c r="B11" s="191" t="s">
        <v>129</v>
      </c>
      <c r="C11" s="195"/>
      <c r="D11" s="195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45"/>
      <c r="B12" s="193" t="s">
        <v>39</v>
      </c>
      <c r="C12" s="195"/>
      <c r="D12" s="195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ht="12.75">
      <c r="A13" s="191"/>
      <c r="B13" s="196" t="s">
        <v>46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ht="12.75">
      <c r="A14" s="191"/>
      <c r="B14" s="225" t="s">
        <v>148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1"/>
      <c r="B17" s="196" t="s">
        <v>41</v>
      </c>
      <c r="C17" s="191"/>
      <c r="D17" s="197" t="s">
        <v>149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191"/>
      <c r="B19" s="196" t="s">
        <v>40</v>
      </c>
      <c r="C19" s="191"/>
      <c r="D19" s="226">
        <v>40987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2.75">
      <c r="A21" s="191"/>
      <c r="B21" s="196" t="s">
        <v>42</v>
      </c>
      <c r="C21" s="191"/>
      <c r="D21" s="191"/>
      <c r="E21" s="198" t="s">
        <v>43</v>
      </c>
      <c r="F21" s="191"/>
      <c r="G21" s="191"/>
      <c r="H21" s="191"/>
      <c r="I21" s="198" t="s">
        <v>44</v>
      </c>
      <c r="J21" s="191"/>
      <c r="K21" s="191"/>
      <c r="L21" s="191"/>
      <c r="M21" s="191"/>
      <c r="N21" s="191"/>
    </row>
    <row r="22" spans="1:14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2.7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1:14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61">
      <selection activeCell="F73" sqref="F73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122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45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27" t="s">
        <v>131</v>
      </c>
      <c r="F5" s="228"/>
      <c r="G5" s="229"/>
      <c r="H5" s="230" t="s">
        <v>135</v>
      </c>
      <c r="I5" s="233" t="s">
        <v>102</v>
      </c>
      <c r="J5" s="50"/>
      <c r="K5" s="49" t="s">
        <v>136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31"/>
      <c r="I6" s="234"/>
      <c r="J6" s="50"/>
      <c r="K6" s="50" t="s">
        <v>137</v>
      </c>
    </row>
    <row r="7" spans="1:11" s="55" customFormat="1" ht="25.5" customHeight="1">
      <c r="A7" s="236" t="s">
        <v>130</v>
      </c>
      <c r="B7" s="236"/>
      <c r="C7" s="236"/>
      <c r="D7" s="237"/>
      <c r="E7" s="178" t="s">
        <v>132</v>
      </c>
      <c r="F7" s="178" t="s">
        <v>133</v>
      </c>
      <c r="G7" s="178" t="s">
        <v>134</v>
      </c>
      <c r="H7" s="232"/>
      <c r="I7" s="235"/>
      <c r="J7" s="50"/>
      <c r="K7" s="56" t="s">
        <v>138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0"/>
      <c r="J8" s="58"/>
      <c r="K8" s="59"/>
    </row>
    <row r="9" spans="1:11" s="78" customFormat="1" ht="42.75" customHeight="1">
      <c r="A9" s="60" t="s">
        <v>8</v>
      </c>
      <c r="B9" s="242" t="s">
        <v>145</v>
      </c>
      <c r="C9" s="242"/>
      <c r="D9" s="242"/>
      <c r="E9" s="240"/>
      <c r="F9" s="241"/>
      <c r="G9" s="241"/>
      <c r="H9" s="241"/>
      <c r="I9" s="63">
        <v>0.1</v>
      </c>
      <c r="J9" s="64"/>
      <c r="K9" s="79"/>
    </row>
    <row r="10" spans="1:11" s="46" customFormat="1" ht="12.75">
      <c r="A10" s="66">
        <f aca="true" t="shared" si="0" ref="A10:A16">IF(NOT(COUNTBLANK(E10:G10)=2),"!","")</f>
      </c>
      <c r="B10" s="67" t="s">
        <v>13</v>
      </c>
      <c r="C10" s="68"/>
      <c r="D10" s="69" t="s">
        <v>61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14</v>
      </c>
      <c r="C11" s="68"/>
      <c r="D11" s="94" t="s">
        <v>62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15</v>
      </c>
      <c r="C12" s="68"/>
      <c r="D12" s="69" t="s">
        <v>63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16</v>
      </c>
      <c r="C13" s="67"/>
      <c r="D13" s="69" t="s">
        <v>64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17</v>
      </c>
      <c r="C14" s="67"/>
      <c r="D14" s="69" t="s">
        <v>65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4">
        <f t="shared" si="0"/>
      </c>
      <c r="B15" s="151" t="s">
        <v>18</v>
      </c>
      <c r="C15" s="153"/>
      <c r="D15" s="152" t="s">
        <v>66</v>
      </c>
      <c r="E15" s="155">
        <v>1</v>
      </c>
      <c r="F15" s="155"/>
      <c r="G15" s="156"/>
      <c r="H15" s="120">
        <v>0.15</v>
      </c>
      <c r="I15" s="157">
        <f t="shared" si="1"/>
        <v>0.15</v>
      </c>
      <c r="J15" s="70"/>
      <c r="K15" s="158"/>
    </row>
    <row r="16" spans="1:11" s="46" customFormat="1" ht="30" customHeight="1">
      <c r="A16" s="66">
        <f t="shared" si="0"/>
      </c>
      <c r="B16" s="67" t="s">
        <v>19</v>
      </c>
      <c r="C16" s="68"/>
      <c r="D16" s="69" t="s">
        <v>67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4"/>
      <c r="B17" s="81"/>
      <c r="C17" s="215"/>
      <c r="D17" s="82"/>
      <c r="E17" s="148"/>
      <c r="F17" s="148"/>
      <c r="G17" s="148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7"/>
      <c r="B18" s="95"/>
      <c r="C18" s="140"/>
      <c r="D18" s="135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5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9</v>
      </c>
      <c r="B20" s="242" t="str">
        <f>"Изпълнително ръководство"&amp;TEXT(I20,"(0%)")</f>
        <v>Изпълнително ръководство(10%)</v>
      </c>
      <c r="C20" s="242"/>
      <c r="D20" s="242"/>
      <c r="E20" s="240"/>
      <c r="F20" s="241"/>
      <c r="G20" s="241"/>
      <c r="H20" s="241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20</v>
      </c>
      <c r="C21" s="68"/>
      <c r="D21" s="69" t="s">
        <v>59</v>
      </c>
      <c r="E21" s="37"/>
      <c r="F21" s="37">
        <v>0.5</v>
      </c>
      <c r="G21" s="38"/>
      <c r="H21" s="120">
        <v>0.15</v>
      </c>
      <c r="I21" s="121">
        <f aca="true" t="shared" si="3" ref="I21:I26">IF(ISBLANK($E21),IF(ISBLANK($F21),0,$F$6),$E$6)*$H21</f>
        <v>0.075</v>
      </c>
      <c r="J21" s="70"/>
      <c r="K21" s="39"/>
    </row>
    <row r="22" spans="1:11" s="46" customFormat="1" ht="25.5">
      <c r="A22" s="66">
        <f t="shared" si="2"/>
      </c>
      <c r="B22" s="67" t="s">
        <v>21</v>
      </c>
      <c r="C22" s="68"/>
      <c r="D22" s="69" t="s">
        <v>60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/>
    </row>
    <row r="23" spans="1:11" s="46" customFormat="1" ht="51">
      <c r="A23" s="66">
        <f t="shared" si="2"/>
      </c>
      <c r="B23" s="67" t="s">
        <v>22</v>
      </c>
      <c r="C23" s="68"/>
      <c r="D23" s="69" t="s">
        <v>76</v>
      </c>
      <c r="E23" s="37">
        <v>1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23</v>
      </c>
      <c r="C24" s="68"/>
      <c r="D24" s="223" t="s">
        <v>147</v>
      </c>
      <c r="E24" s="37"/>
      <c r="F24" s="37"/>
      <c r="G24" s="38">
        <v>0</v>
      </c>
      <c r="H24" s="120">
        <v>0.15</v>
      </c>
      <c r="I24" s="121">
        <f t="shared" si="3"/>
        <v>0</v>
      </c>
      <c r="J24" s="70"/>
      <c r="K24" s="39"/>
    </row>
    <row r="25" spans="1:11" s="46" customFormat="1" ht="25.5">
      <c r="A25" s="66">
        <f t="shared" si="2"/>
      </c>
      <c r="B25" s="67" t="s">
        <v>24</v>
      </c>
      <c r="C25" s="68"/>
      <c r="D25" s="69" t="s">
        <v>77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/>
    </row>
    <row r="26" spans="1:11" s="46" customFormat="1" ht="25.5">
      <c r="A26" s="66">
        <f t="shared" si="2"/>
      </c>
      <c r="B26" s="67" t="s">
        <v>25</v>
      </c>
      <c r="C26" s="68"/>
      <c r="D26" s="69" t="s">
        <v>78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4"/>
      <c r="B27" s="81"/>
      <c r="C27" s="215"/>
      <c r="D27" s="82"/>
      <c r="E27" s="148"/>
      <c r="F27" s="148"/>
      <c r="G27" s="148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7"/>
      <c r="B28" s="95"/>
      <c r="C28" s="140"/>
      <c r="D28" s="135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5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113</v>
      </c>
      <c r="B30" s="239" t="s">
        <v>144</v>
      </c>
      <c r="C30" s="239"/>
      <c r="D30" s="239"/>
      <c r="E30" s="240"/>
      <c r="F30" s="241"/>
      <c r="G30" s="241"/>
      <c r="H30" s="241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114</v>
      </c>
      <c r="C31" s="68"/>
      <c r="D31" s="69" t="s">
        <v>6</v>
      </c>
      <c r="E31" s="37"/>
      <c r="F31" s="37">
        <v>0.5</v>
      </c>
      <c r="G31" s="37"/>
      <c r="H31" s="120">
        <v>0.15</v>
      </c>
      <c r="I31" s="121">
        <f aca="true" t="shared" si="5" ref="I31:I36">IF(ISBLANK($E31),IF(ISBLANK($F31),0,$F$6),$E$6)*$H31</f>
        <v>0.075</v>
      </c>
      <c r="J31" s="70"/>
      <c r="K31" s="39"/>
    </row>
    <row r="32" spans="1:11" s="46" customFormat="1" ht="38.25">
      <c r="A32" s="66">
        <f t="shared" si="4"/>
      </c>
      <c r="B32" s="67" t="s">
        <v>115</v>
      </c>
      <c r="C32" s="68"/>
      <c r="D32" s="69" t="s">
        <v>73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116</v>
      </c>
      <c r="C33" s="68"/>
      <c r="D33" s="69" t="s">
        <v>75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4" customFormat="1" ht="25.5">
      <c r="A34" s="66">
        <f t="shared" si="4"/>
      </c>
      <c r="B34" s="67" t="s">
        <v>117</v>
      </c>
      <c r="C34" s="69"/>
      <c r="D34" s="69" t="s">
        <v>74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118</v>
      </c>
      <c r="C35" s="68"/>
      <c r="D35" s="69" t="s">
        <v>83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72</v>
      </c>
      <c r="C36" s="86"/>
      <c r="D36" s="69" t="s">
        <v>4</v>
      </c>
      <c r="E36" s="123"/>
      <c r="F36" s="123"/>
      <c r="G36" s="123">
        <v>0</v>
      </c>
      <c r="H36" s="120">
        <v>0.2</v>
      </c>
      <c r="I36" s="121">
        <f t="shared" si="5"/>
        <v>0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0.725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10</v>
      </c>
      <c r="B39" s="242" t="s">
        <v>143</v>
      </c>
      <c r="C39" s="242"/>
      <c r="D39" s="242"/>
      <c r="E39" s="240"/>
      <c r="F39" s="241"/>
      <c r="G39" s="241"/>
      <c r="H39" s="241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26</v>
      </c>
      <c r="C40" s="68"/>
      <c r="D40" s="69" t="s">
        <v>52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27</v>
      </c>
      <c r="C41" s="141"/>
      <c r="D41" s="69" t="s">
        <v>53</v>
      </c>
      <c r="E41" s="37"/>
      <c r="F41" s="37">
        <v>0.5</v>
      </c>
      <c r="G41" s="37"/>
      <c r="H41" s="120">
        <v>0.2</v>
      </c>
      <c r="I41" s="121">
        <f>IF(ISBLANK($E41),IF(ISBLANK($F41),0,$F$6),$E$6)*$H41</f>
        <v>0.1</v>
      </c>
      <c r="J41" s="70"/>
      <c r="K41" s="39"/>
    </row>
    <row r="42" spans="1:11" s="46" customFormat="1" ht="12.75">
      <c r="A42" s="66">
        <f>IF(NOT(COUNTBLANK(E42:G42)=2),"!","")</f>
      </c>
      <c r="B42" s="67" t="s">
        <v>28</v>
      </c>
      <c r="C42" s="141"/>
      <c r="D42" s="69" t="s">
        <v>54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29</v>
      </c>
      <c r="C43" s="68"/>
      <c r="D43" s="69" t="s">
        <v>55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30</v>
      </c>
      <c r="C44" s="68"/>
      <c r="D44" s="69" t="s">
        <v>56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0.8999999999999999</v>
      </c>
      <c r="J45" s="99"/>
      <c r="K45" s="107"/>
    </row>
    <row r="46" spans="1:11" s="77" customFormat="1" ht="12.75">
      <c r="A46" s="101"/>
      <c r="B46" s="243"/>
      <c r="C46" s="243"/>
      <c r="D46" s="243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11</v>
      </c>
      <c r="B47" s="245" t="s">
        <v>141</v>
      </c>
      <c r="C47" s="245"/>
      <c r="D47" s="245"/>
      <c r="E47" s="240"/>
      <c r="F47" s="241"/>
      <c r="G47" s="241"/>
      <c r="H47" s="241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31</v>
      </c>
      <c r="C48" s="67"/>
      <c r="D48" s="142" t="s">
        <v>103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32</v>
      </c>
      <c r="C49" s="67"/>
      <c r="D49" s="69" t="s">
        <v>104</v>
      </c>
      <c r="E49" s="37"/>
      <c r="F49" s="37">
        <v>0.5</v>
      </c>
      <c r="G49" s="38"/>
      <c r="H49" s="120">
        <v>0.1</v>
      </c>
      <c r="I49" s="121">
        <f t="shared" si="7"/>
        <v>0.05</v>
      </c>
      <c r="J49" s="70"/>
      <c r="K49" s="39"/>
    </row>
    <row r="50" spans="1:11" s="46" customFormat="1" ht="38.25">
      <c r="A50" s="66">
        <f t="shared" si="6"/>
      </c>
      <c r="B50" s="80" t="s">
        <v>33</v>
      </c>
      <c r="C50" s="67"/>
      <c r="D50" s="69" t="s">
        <v>105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34</v>
      </c>
      <c r="C51" s="68"/>
      <c r="D51" s="69" t="s">
        <v>5</v>
      </c>
      <c r="E51" s="37"/>
      <c r="F51" s="37">
        <v>0.5</v>
      </c>
      <c r="G51" s="38"/>
      <c r="H51" s="120">
        <v>0.1</v>
      </c>
      <c r="I51" s="121">
        <f t="shared" si="7"/>
        <v>0.05</v>
      </c>
      <c r="J51" s="70"/>
      <c r="K51" s="39"/>
    </row>
    <row r="52" spans="1:11" s="46" customFormat="1" ht="38.25">
      <c r="A52" s="66">
        <f t="shared" si="6"/>
      </c>
      <c r="B52" s="80" t="s">
        <v>35</v>
      </c>
      <c r="C52" s="67"/>
      <c r="D52" s="136" t="s">
        <v>79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36</v>
      </c>
      <c r="C53" s="67"/>
      <c r="D53" s="136" t="s">
        <v>80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37</v>
      </c>
      <c r="C54" s="67"/>
      <c r="D54" s="136" t="s">
        <v>7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38</v>
      </c>
      <c r="C55" s="67"/>
      <c r="D55" s="136" t="s">
        <v>81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2" t="s">
        <v>82</v>
      </c>
      <c r="E56" s="37"/>
      <c r="F56" s="37">
        <v>0.5</v>
      </c>
      <c r="G56" s="37"/>
      <c r="H56" s="120">
        <v>0.1</v>
      </c>
      <c r="I56" s="121">
        <f t="shared" si="7"/>
        <v>0.05</v>
      </c>
      <c r="J56" s="70"/>
      <c r="K56" s="39"/>
    </row>
    <row r="57" spans="1:11" s="46" customFormat="1" ht="12.75">
      <c r="A57" s="147"/>
      <c r="B57" s="217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0.8500000000000001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106</v>
      </c>
      <c r="B59" s="242" t="s">
        <v>142</v>
      </c>
      <c r="C59" s="242"/>
      <c r="D59" s="242"/>
      <c r="E59" s="240"/>
      <c r="F59" s="241"/>
      <c r="G59" s="241"/>
      <c r="H59" s="241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107</v>
      </c>
      <c r="C60" s="68"/>
      <c r="D60" s="69" t="s">
        <v>49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108</v>
      </c>
      <c r="C61" s="68"/>
      <c r="D61" s="69" t="s">
        <v>50</v>
      </c>
      <c r="E61" s="37"/>
      <c r="F61" s="37">
        <v>0.5</v>
      </c>
      <c r="G61" s="38"/>
      <c r="H61" s="120">
        <v>0.15</v>
      </c>
      <c r="I61" s="121">
        <f t="shared" si="9"/>
        <v>0.075</v>
      </c>
      <c r="J61" s="70"/>
      <c r="K61" s="39"/>
    </row>
    <row r="62" spans="1:11" s="46" customFormat="1" ht="51">
      <c r="A62" s="66">
        <f t="shared" si="8"/>
      </c>
      <c r="B62" s="67" t="s">
        <v>109</v>
      </c>
      <c r="C62" s="68"/>
      <c r="D62" s="69" t="s">
        <v>69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110</v>
      </c>
      <c r="C63" s="68"/>
      <c r="D63" s="69" t="s">
        <v>70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111</v>
      </c>
      <c r="C64" s="45"/>
      <c r="D64" s="152" t="s">
        <v>71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112</v>
      </c>
      <c r="C65" s="68"/>
      <c r="D65" s="69" t="s">
        <v>47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120</v>
      </c>
      <c r="C66" s="68"/>
      <c r="D66" s="69" t="s">
        <v>51</v>
      </c>
      <c r="E66" s="37"/>
      <c r="F66" s="37">
        <v>0.5</v>
      </c>
      <c r="G66" s="38"/>
      <c r="H66" s="120">
        <v>0.1</v>
      </c>
      <c r="I66" s="121">
        <f t="shared" si="9"/>
        <v>0.05</v>
      </c>
      <c r="J66" s="70"/>
      <c r="K66" s="39"/>
    </row>
    <row r="67" spans="1:11" s="136" customFormat="1" ht="25.5">
      <c r="A67" s="66">
        <f t="shared" si="8"/>
      </c>
      <c r="B67" s="67" t="s">
        <v>68</v>
      </c>
      <c r="C67" s="68"/>
      <c r="D67" s="69" t="s">
        <v>48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19"/>
      <c r="K67" s="39"/>
    </row>
    <row r="68" spans="1:11" s="46" customFormat="1" ht="12.75">
      <c r="A68" s="147"/>
      <c r="B68" s="217"/>
      <c r="C68" s="140"/>
      <c r="D68" s="135"/>
      <c r="E68" s="148"/>
      <c r="F68" s="148"/>
      <c r="G68" s="148"/>
      <c r="H68" s="120">
        <f>SUM(H60:H67)</f>
        <v>1</v>
      </c>
      <c r="I68" s="218">
        <f>SUM(I60:I67)</f>
        <v>0.8750000000000001</v>
      </c>
      <c r="J68" s="70"/>
      <c r="K68" s="158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12</v>
      </c>
      <c r="B70" s="239" t="s">
        <v>139</v>
      </c>
      <c r="C70" s="239"/>
      <c r="D70" s="239"/>
      <c r="E70" s="240"/>
      <c r="F70" s="241"/>
      <c r="G70" s="241"/>
      <c r="H70" s="241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3" t="s">
        <v>100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0" t="s">
        <v>99</v>
      </c>
      <c r="E72" s="37"/>
      <c r="F72" s="37">
        <v>0.5</v>
      </c>
      <c r="G72" s="37"/>
      <c r="H72" s="120">
        <v>0.3333</v>
      </c>
      <c r="I72" s="121">
        <f>IF(ISBLANK($E72),IF(ISBLANK($F72),0,$F$6),$E$6)*$H72</f>
        <v>0.16665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1" t="s">
        <v>101</v>
      </c>
      <c r="E73" s="37"/>
      <c r="F73" s="37">
        <v>0.5</v>
      </c>
      <c r="G73" s="37"/>
      <c r="H73" s="120">
        <v>0.3333</v>
      </c>
      <c r="I73" s="121">
        <f>IF(ISBLANK($E73),IF(ISBLANK($F73),0,$F$6),$E$6)*$H73</f>
        <v>0.16665</v>
      </c>
      <c r="J73" s="70"/>
      <c r="K73" s="39"/>
    </row>
    <row r="74" spans="1:11" s="46" customFormat="1" ht="12.75">
      <c r="A74" s="147"/>
      <c r="B74" s="95"/>
      <c r="C74" s="140"/>
      <c r="D74" s="216"/>
      <c r="E74" s="148"/>
      <c r="F74" s="148"/>
      <c r="G74" s="148"/>
      <c r="H74" s="120">
        <f>SUM(H71:H73)</f>
        <v>0.9999</v>
      </c>
      <c r="I74" s="120">
        <f>SUM(I71:I73)</f>
        <v>0.6666</v>
      </c>
      <c r="J74" s="70"/>
      <c r="K74" s="39"/>
    </row>
    <row r="75" spans="1:10" s="77" customFormat="1" ht="12.75">
      <c r="A75" s="51"/>
      <c r="B75" s="244"/>
      <c r="C75" s="244"/>
      <c r="D75" s="244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I74*I70+I47*I57+I30*I37+I20*I27+I9*I17+I59*I68+I39*I45</f>
        <v>0.78416</v>
      </c>
      <c r="J78" s="118"/>
    </row>
    <row r="79" spans="9:10" ht="25.5">
      <c r="I79" s="139" t="s">
        <v>140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6"/>
      <c r="C83" s="246"/>
      <c r="D83" s="246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6"/>
      <c r="C90" s="246"/>
      <c r="D90" s="246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75:D75"/>
    <mergeCell ref="B47:D47"/>
    <mergeCell ref="B30:D30"/>
    <mergeCell ref="E30:H30"/>
    <mergeCell ref="B20:D20"/>
    <mergeCell ref="B90:D90"/>
    <mergeCell ref="B83:D83"/>
    <mergeCell ref="B59:D59"/>
    <mergeCell ref="E59:H59"/>
    <mergeCell ref="B39:D39"/>
    <mergeCell ref="E39:H39"/>
    <mergeCell ref="E47:H47"/>
    <mergeCell ref="B46:D46"/>
    <mergeCell ref="E5:G5"/>
    <mergeCell ref="H5:H7"/>
    <mergeCell ref="I5:I7"/>
    <mergeCell ref="A7:D7"/>
    <mergeCell ref="B8:D8"/>
    <mergeCell ref="B70:D70"/>
    <mergeCell ref="E70:H70"/>
    <mergeCell ref="E20:H20"/>
    <mergeCell ref="B9:D9"/>
    <mergeCell ref="E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25">
      <selection activeCell="I43" sqref="I43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6" max="6" width="8.8515625" style="0" customWidth="1"/>
    <col min="7" max="7" width="1.28515625" style="0" customWidth="1"/>
    <col min="8" max="8" width="19.7109375" style="0" customWidth="1"/>
    <col min="9" max="10" width="11.7109375" style="0" customWidth="1"/>
    <col min="11" max="11" width="8.8515625" style="0" customWidth="1"/>
    <col min="12" max="12" width="1.28515625" style="0" customWidth="1"/>
    <col min="13" max="13" width="19.8515625" style="0" customWidth="1"/>
    <col min="14" max="15" width="11.7109375" style="0" customWidth="1"/>
    <col min="16" max="17" width="8.8515625" style="0" customWidth="1"/>
    <col min="18" max="18" width="15.8515625" style="0" customWidth="1"/>
  </cols>
  <sheetData>
    <row r="1" spans="3:20" s="4" customFormat="1" ht="33.75">
      <c r="C1" s="133" t="s">
        <v>119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4"/>
      <c r="R1" s="174"/>
      <c r="S1" s="174"/>
      <c r="T1" s="174"/>
    </row>
    <row r="2" spans="2:20" s="4" customFormat="1" ht="33.75">
      <c r="B2" s="5"/>
      <c r="C2" s="247" t="s">
        <v>146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Q2" s="174"/>
      <c r="R2" s="174"/>
      <c r="S2" s="174"/>
      <c r="T2" s="174"/>
    </row>
    <row r="3" spans="2:20" s="3" customFormat="1" ht="23.25" customHeight="1">
      <c r="B3" s="7"/>
      <c r="C3" s="248" t="s">
        <v>122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"/>
      <c r="Q3" s="175"/>
      <c r="R3" s="175"/>
      <c r="S3" s="175"/>
      <c r="T3" s="175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7"/>
      <c r="R4" s="177"/>
      <c r="S4" s="177"/>
      <c r="T4" s="177"/>
    </row>
    <row r="5" spans="7:20" s="7" customFormat="1" ht="24" customHeight="1" thickBot="1">
      <c r="G5" s="253" t="s">
        <v>85</v>
      </c>
      <c r="H5" s="249"/>
      <c r="I5" s="249"/>
      <c r="J5" s="250"/>
      <c r="P5" s="8"/>
      <c r="Q5" s="19"/>
      <c r="R5" s="19"/>
      <c r="S5" s="19"/>
      <c r="T5" s="19"/>
    </row>
    <row r="6" spans="2:20" s="6" customFormat="1" ht="33" customHeight="1">
      <c r="B6" s="33"/>
      <c r="C6" s="249" t="s">
        <v>84</v>
      </c>
      <c r="D6" s="249"/>
      <c r="E6" s="250"/>
      <c r="G6" s="254"/>
      <c r="H6" s="251"/>
      <c r="I6" s="251"/>
      <c r="J6" s="252"/>
      <c r="L6" s="253" t="s">
        <v>86</v>
      </c>
      <c r="M6" s="249"/>
      <c r="N6" s="249"/>
      <c r="O6" s="250"/>
      <c r="Q6" s="176"/>
      <c r="R6" s="176"/>
      <c r="S6" s="176"/>
      <c r="T6" s="176"/>
    </row>
    <row r="7" spans="2:20" s="6" customFormat="1" ht="34.5" customHeight="1">
      <c r="B7" s="22"/>
      <c r="C7" s="251"/>
      <c r="D7" s="251"/>
      <c r="E7" s="252"/>
      <c r="G7" s="10"/>
      <c r="H7" s="9"/>
      <c r="I7" s="11" t="s">
        <v>92</v>
      </c>
      <c r="J7" s="12"/>
      <c r="L7" s="254"/>
      <c r="M7" s="251"/>
      <c r="N7" s="251"/>
      <c r="O7" s="252"/>
      <c r="Q7" s="176"/>
      <c r="R7" s="176"/>
      <c r="S7" s="176"/>
      <c r="T7" s="176"/>
    </row>
    <row r="8" spans="2:20" s="6" customFormat="1" ht="15">
      <c r="B8" s="10"/>
      <c r="C8" s="9"/>
      <c r="D8" s="11" t="s">
        <v>92</v>
      </c>
      <c r="E8" s="12"/>
      <c r="G8" s="10"/>
      <c r="H8" s="8" t="s">
        <v>96</v>
      </c>
      <c r="I8" s="13" t="e">
        <f>#REF!</f>
        <v>#REF!</v>
      </c>
      <c r="J8" s="14"/>
      <c r="L8" s="10"/>
      <c r="M8" s="9"/>
      <c r="N8" s="11" t="s">
        <v>92</v>
      </c>
      <c r="O8" s="12"/>
      <c r="Q8" s="169"/>
      <c r="R8" s="169"/>
      <c r="S8" s="170"/>
      <c r="T8" s="170"/>
    </row>
    <row r="9" spans="2:20" s="6" customFormat="1" ht="15">
      <c r="B9" s="10"/>
      <c r="C9" s="8" t="s">
        <v>96</v>
      </c>
      <c r="D9" s="13" t="e">
        <f>#REF!</f>
        <v>#REF!</v>
      </c>
      <c r="E9" s="14"/>
      <c r="G9" s="10"/>
      <c r="H9" s="19" t="s">
        <v>97</v>
      </c>
      <c r="I9" s="199" t="e">
        <f>#REF!</f>
        <v>#REF!</v>
      </c>
      <c r="J9" s="14"/>
      <c r="L9" s="10"/>
      <c r="M9" s="8" t="s">
        <v>96</v>
      </c>
      <c r="N9" s="13" t="e">
        <f>#REF!</f>
        <v>#REF!</v>
      </c>
      <c r="O9" s="14"/>
      <c r="Q9" s="169"/>
      <c r="R9" s="19"/>
      <c r="S9" s="171"/>
      <c r="T9" s="171"/>
    </row>
    <row r="10" spans="2:18" s="6" customFormat="1" ht="15" customHeight="1" thickBot="1">
      <c r="B10" s="18"/>
      <c r="C10" s="19" t="s">
        <v>97</v>
      </c>
      <c r="D10" s="201" t="e">
        <f>#REF!</f>
        <v>#REF!</v>
      </c>
      <c r="E10" s="14"/>
      <c r="G10" s="15"/>
      <c r="H10" s="185"/>
      <c r="I10" s="187"/>
      <c r="J10" s="17"/>
      <c r="L10" s="10"/>
      <c r="M10" s="19" t="s">
        <v>97</v>
      </c>
      <c r="N10" s="21" t="e">
        <f>#REF!</f>
        <v>#REF!</v>
      </c>
      <c r="O10" s="14"/>
      <c r="Q10" s="169"/>
      <c r="R10" s="19"/>
    </row>
    <row r="11" spans="2:20" s="6" customFormat="1" ht="15.75" thickBot="1">
      <c r="B11" s="15"/>
      <c r="C11" s="185"/>
      <c r="D11" s="187"/>
      <c r="E11" s="17"/>
      <c r="L11" s="15"/>
      <c r="M11" s="16"/>
      <c r="N11" s="16"/>
      <c r="O11" s="17"/>
      <c r="Q11" s="169"/>
      <c r="R11" s="169"/>
      <c r="S11" s="169"/>
      <c r="T11" s="169"/>
    </row>
    <row r="12" spans="7:20" s="6" customFormat="1" ht="13.5" thickBot="1">
      <c r="G12" s="9"/>
      <c r="H12" s="9"/>
      <c r="I12" s="9"/>
      <c r="J12" s="9"/>
      <c r="Q12" s="169"/>
      <c r="R12" s="169"/>
      <c r="S12" s="169"/>
      <c r="T12" s="169"/>
    </row>
    <row r="13" spans="7:20" s="6" customFormat="1" ht="13.5" thickBot="1">
      <c r="G13" s="208"/>
      <c r="H13" s="209"/>
      <c r="I13" s="209"/>
      <c r="J13" s="210"/>
      <c r="Q13" s="169"/>
      <c r="R13" s="169"/>
      <c r="S13" s="169"/>
      <c r="T13" s="169"/>
    </row>
    <row r="14" spans="2:20" s="20" customFormat="1" ht="18">
      <c r="B14" s="35"/>
      <c r="C14" s="258" t="s">
        <v>90</v>
      </c>
      <c r="D14" s="258"/>
      <c r="E14" s="259"/>
      <c r="G14" s="255" t="s">
        <v>91</v>
      </c>
      <c r="H14" s="256"/>
      <c r="I14" s="256"/>
      <c r="J14" s="257"/>
      <c r="L14" s="253" t="s">
        <v>87</v>
      </c>
      <c r="M14" s="249"/>
      <c r="N14" s="249"/>
      <c r="O14" s="250"/>
      <c r="Q14" s="176"/>
      <c r="R14" s="176"/>
      <c r="S14" s="176"/>
      <c r="T14" s="176"/>
    </row>
    <row r="15" spans="2:20" s="6" customFormat="1" ht="42.75" customHeight="1">
      <c r="B15" s="34"/>
      <c r="C15" s="260"/>
      <c r="D15" s="260"/>
      <c r="E15" s="261"/>
      <c r="G15" s="255"/>
      <c r="H15" s="256"/>
      <c r="I15" s="256"/>
      <c r="J15" s="257"/>
      <c r="L15" s="254"/>
      <c r="M15" s="251"/>
      <c r="N15" s="251"/>
      <c r="O15" s="252"/>
      <c r="Q15" s="176"/>
      <c r="R15" s="176"/>
      <c r="S15" s="176"/>
      <c r="T15" s="176"/>
    </row>
    <row r="16" spans="2:20" s="6" customFormat="1" ht="15.75" customHeight="1">
      <c r="B16" s="10"/>
      <c r="C16" s="9"/>
      <c r="D16" s="11" t="s">
        <v>92</v>
      </c>
      <c r="E16" s="12"/>
      <c r="G16" s="10"/>
      <c r="H16" s="11" t="s">
        <v>140</v>
      </c>
      <c r="I16" s="21" t="e">
        <f>#REF!</f>
        <v>#REF!</v>
      </c>
      <c r="J16" s="211"/>
      <c r="L16" s="10"/>
      <c r="M16" s="9"/>
      <c r="N16" s="11" t="s">
        <v>92</v>
      </c>
      <c r="O16" s="12"/>
      <c r="Q16" s="169"/>
      <c r="R16" s="169"/>
      <c r="S16" s="170"/>
      <c r="T16" s="170"/>
    </row>
    <row r="17" spans="2:20" s="6" customFormat="1" ht="20.25" customHeight="1">
      <c r="B17" s="10"/>
      <c r="C17" s="8" t="s">
        <v>96</v>
      </c>
      <c r="D17" s="13" t="e">
        <f>#REF!</f>
        <v>#REF!</v>
      </c>
      <c r="E17" s="14"/>
      <c r="G17" s="10"/>
      <c r="H17" s="200"/>
      <c r="I17" s="13"/>
      <c r="J17" s="14"/>
      <c r="L17" s="10"/>
      <c r="M17" s="8" t="s">
        <v>96</v>
      </c>
      <c r="N17" s="13" t="e">
        <f>#REF!</f>
        <v>#REF!</v>
      </c>
      <c r="O17" s="14"/>
      <c r="Q17" s="169"/>
      <c r="T17" s="171"/>
    </row>
    <row r="18" spans="2:18" s="6" customFormat="1" ht="15">
      <c r="B18" s="18"/>
      <c r="C18" s="19" t="s">
        <v>97</v>
      </c>
      <c r="D18" s="21" t="e">
        <f>#REF!</f>
        <v>#REF!</v>
      </c>
      <c r="E18" s="14"/>
      <c r="G18" s="10"/>
      <c r="H18" s="9"/>
      <c r="I18" s="8"/>
      <c r="J18" s="212"/>
      <c r="L18" s="10"/>
      <c r="M18" s="19" t="s">
        <v>97</v>
      </c>
      <c r="N18" s="21" t="e">
        <f>#REF!</f>
        <v>#REF!</v>
      </c>
      <c r="O18" s="14"/>
      <c r="Q18" s="169"/>
      <c r="R18" s="19"/>
    </row>
    <row r="19" spans="2:20" s="6" customFormat="1" ht="15.75" thickBot="1">
      <c r="B19" s="15"/>
      <c r="C19" s="185"/>
      <c r="D19" s="187"/>
      <c r="E19" s="17"/>
      <c r="G19" s="10"/>
      <c r="H19" s="9"/>
      <c r="I19" s="9"/>
      <c r="J19" s="212"/>
      <c r="L19" s="15"/>
      <c r="M19" s="185"/>
      <c r="N19" s="184"/>
      <c r="O19" s="17"/>
      <c r="Q19" s="169"/>
      <c r="R19" s="169"/>
      <c r="S19" s="169"/>
      <c r="T19" s="169"/>
    </row>
    <row r="20" spans="7:20" s="6" customFormat="1" ht="13.5" thickBot="1">
      <c r="G20" s="15"/>
      <c r="H20" s="16"/>
      <c r="I20" s="16"/>
      <c r="J20" s="17"/>
      <c r="Q20" s="169"/>
      <c r="R20" s="169"/>
      <c r="S20" s="169"/>
      <c r="T20" s="169"/>
    </row>
    <row r="21" spans="17:20" s="6" customFormat="1" ht="15" customHeight="1" thickBot="1">
      <c r="Q21" s="169"/>
      <c r="R21" s="169"/>
      <c r="S21" s="169"/>
      <c r="T21" s="169"/>
    </row>
    <row r="22" spans="2:20" s="6" customFormat="1" ht="15.75" customHeight="1">
      <c r="B22" s="35"/>
      <c r="C22" s="249" t="s">
        <v>89</v>
      </c>
      <c r="D22" s="249"/>
      <c r="E22" s="250"/>
      <c r="G22" s="9"/>
      <c r="J22" s="9"/>
      <c r="L22" s="253" t="s">
        <v>88</v>
      </c>
      <c r="M22" s="249"/>
      <c r="N22" s="249"/>
      <c r="O22" s="250"/>
      <c r="Q22" s="176"/>
      <c r="R22" s="176"/>
      <c r="S22" s="176"/>
      <c r="T22" s="176"/>
    </row>
    <row r="23" spans="2:20" s="6" customFormat="1" ht="36" customHeight="1">
      <c r="B23" s="36"/>
      <c r="C23" s="251"/>
      <c r="D23" s="251"/>
      <c r="E23" s="252"/>
      <c r="G23" s="9"/>
      <c r="J23" s="9"/>
      <c r="L23" s="254"/>
      <c r="M23" s="251"/>
      <c r="N23" s="251"/>
      <c r="O23" s="252"/>
      <c r="Q23" s="176"/>
      <c r="R23" s="176"/>
      <c r="S23" s="176"/>
      <c r="T23" s="176"/>
    </row>
    <row r="24" spans="2:20" s="6" customFormat="1" ht="15">
      <c r="B24" s="10"/>
      <c r="C24" s="9"/>
      <c r="D24" s="11" t="s">
        <v>92</v>
      </c>
      <c r="E24" s="12"/>
      <c r="G24" s="9"/>
      <c r="J24" s="9"/>
      <c r="L24" s="10"/>
      <c r="M24" s="8"/>
      <c r="N24" s="11" t="s">
        <v>92</v>
      </c>
      <c r="O24" s="12"/>
      <c r="Q24" s="169"/>
      <c r="R24" s="169"/>
      <c r="S24" s="170"/>
      <c r="T24" s="170"/>
    </row>
    <row r="25" spans="2:20" s="6" customFormat="1" ht="15">
      <c r="B25" s="10"/>
      <c r="C25" s="8" t="s">
        <v>96</v>
      </c>
      <c r="D25" s="13" t="e">
        <f>#REF!</f>
        <v>#REF!</v>
      </c>
      <c r="E25" s="14"/>
      <c r="G25" s="9"/>
      <c r="J25" s="9"/>
      <c r="L25" s="10"/>
      <c r="M25" s="8" t="s">
        <v>96</v>
      </c>
      <c r="N25" s="13" t="e">
        <f>#REF!</f>
        <v>#REF!</v>
      </c>
      <c r="O25" s="14"/>
      <c r="Q25" s="169"/>
      <c r="R25" s="19"/>
      <c r="S25" s="171"/>
      <c r="T25" s="171"/>
    </row>
    <row r="26" spans="2:18" s="6" customFormat="1" ht="15">
      <c r="B26" s="10"/>
      <c r="C26" s="19" t="s">
        <v>97</v>
      </c>
      <c r="D26" s="21" t="e">
        <f>#REF!</f>
        <v>#REF!</v>
      </c>
      <c r="E26" s="14"/>
      <c r="G26" s="9"/>
      <c r="J26" s="9"/>
      <c r="L26" s="10"/>
      <c r="M26" s="19" t="s">
        <v>97</v>
      </c>
      <c r="N26" s="21" t="e">
        <f>#REF!</f>
        <v>#REF!</v>
      </c>
      <c r="O26" s="14"/>
      <c r="Q26" s="16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5"/>
      <c r="N27" s="184"/>
      <c r="O27" s="17"/>
      <c r="Q27" s="169"/>
      <c r="R27" s="169"/>
      <c r="S27" s="169"/>
      <c r="T27" s="169"/>
    </row>
    <row r="28" spans="7:20" ht="12.75">
      <c r="G28" s="1"/>
      <c r="H28" s="1"/>
      <c r="I28" s="1"/>
      <c r="J28" s="1"/>
      <c r="L28" s="1"/>
      <c r="O28" s="1"/>
      <c r="Q28" s="172"/>
      <c r="R28" s="172"/>
      <c r="S28" s="172"/>
      <c r="T28" s="172"/>
    </row>
    <row r="29" spans="3:20" ht="36.75" customHeight="1">
      <c r="C29" s="262" t="s">
        <v>121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172"/>
      <c r="R29" s="172"/>
      <c r="S29" s="172"/>
      <c r="T29" s="172"/>
    </row>
    <row r="30" spans="3:16" ht="26.25">
      <c r="C30" s="263" t="s">
        <v>98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</row>
    <row r="31" ht="22.5" customHeight="1" thickBot="1"/>
    <row r="32" spans="3:11" ht="27" customHeight="1" thickBot="1">
      <c r="C32" s="7"/>
      <c r="D32" s="7"/>
      <c r="E32" s="7"/>
      <c r="F32" s="7"/>
      <c r="G32" s="253" t="s">
        <v>85</v>
      </c>
      <c r="H32" s="249"/>
      <c r="I32" s="249"/>
      <c r="J32" s="250"/>
      <c r="K32" s="7"/>
    </row>
    <row r="33" spans="3:16" ht="35.25" customHeight="1">
      <c r="C33" s="253" t="s">
        <v>84</v>
      </c>
      <c r="D33" s="249"/>
      <c r="E33" s="250"/>
      <c r="F33" s="6"/>
      <c r="G33" s="254"/>
      <c r="H33" s="251"/>
      <c r="I33" s="251"/>
      <c r="J33" s="252"/>
      <c r="K33" s="6"/>
      <c r="M33" s="264" t="s">
        <v>94</v>
      </c>
      <c r="N33" s="265"/>
      <c r="O33" s="265"/>
      <c r="P33" s="266"/>
    </row>
    <row r="34" spans="3:16" ht="41.25" customHeight="1">
      <c r="C34" s="254"/>
      <c r="D34" s="251"/>
      <c r="E34" s="252"/>
      <c r="F34" s="6"/>
      <c r="G34" s="10"/>
      <c r="H34" s="9"/>
      <c r="I34" s="11" t="s">
        <v>92</v>
      </c>
      <c r="J34" s="12"/>
      <c r="K34" s="6"/>
      <c r="M34" s="267"/>
      <c r="N34" s="268"/>
      <c r="O34" s="268"/>
      <c r="P34" s="269"/>
    </row>
    <row r="35" spans="3:16" ht="15">
      <c r="C35" s="10"/>
      <c r="D35" s="11" t="s">
        <v>92</v>
      </c>
      <c r="E35" s="12"/>
      <c r="F35" s="6"/>
      <c r="G35" s="10"/>
      <c r="H35" s="8" t="s">
        <v>96</v>
      </c>
      <c r="I35" s="13">
        <f>'one-tier system'!I70</f>
        <v>0.1</v>
      </c>
      <c r="J35" s="14"/>
      <c r="K35" s="6"/>
      <c r="M35" s="18"/>
      <c r="N35" s="170" t="s">
        <v>92</v>
      </c>
      <c r="O35" s="172"/>
      <c r="P35" s="202"/>
    </row>
    <row r="36" spans="3:16" ht="15">
      <c r="C36" s="173" t="s">
        <v>96</v>
      </c>
      <c r="D36" s="13">
        <f>'one-tier system'!I47</f>
        <v>0.2</v>
      </c>
      <c r="E36" s="14"/>
      <c r="F36" s="6"/>
      <c r="G36" s="10"/>
      <c r="H36" s="19" t="s">
        <v>97</v>
      </c>
      <c r="I36" s="21">
        <f>'one-tier system'!I74</f>
        <v>0.6666</v>
      </c>
      <c r="J36" s="14"/>
      <c r="K36" s="6"/>
      <c r="M36" s="186" t="s">
        <v>96</v>
      </c>
      <c r="N36" s="171">
        <f>'one-tier system'!I30</f>
        <v>0.1</v>
      </c>
      <c r="O36" s="172"/>
      <c r="P36" s="203"/>
    </row>
    <row r="37" spans="3:16" ht="15.75" thickBot="1">
      <c r="C37" s="186" t="s">
        <v>97</v>
      </c>
      <c r="D37" s="21">
        <f>'one-tier system'!I57</f>
        <v>0.8500000000000001</v>
      </c>
      <c r="E37" s="14"/>
      <c r="F37" s="6"/>
      <c r="G37" s="15"/>
      <c r="H37" s="185"/>
      <c r="I37" s="187"/>
      <c r="J37" s="17"/>
      <c r="K37" s="6"/>
      <c r="M37" s="186" t="s">
        <v>97</v>
      </c>
      <c r="N37" s="201">
        <f>'one-tier system'!I37</f>
        <v>0.725</v>
      </c>
      <c r="O37" s="172"/>
      <c r="P37" s="204"/>
    </row>
    <row r="38" spans="3:16" ht="15.75" thickBot="1">
      <c r="C38" s="189"/>
      <c r="D38" s="187"/>
      <c r="E38" s="17"/>
      <c r="F38" s="6"/>
      <c r="G38" s="6"/>
      <c r="H38" s="6"/>
      <c r="I38" s="6"/>
      <c r="J38" s="6"/>
      <c r="K38" s="6"/>
      <c r="M38" s="205"/>
      <c r="N38" s="206"/>
      <c r="O38" s="206"/>
      <c r="P38" s="207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6" t="s">
        <v>90</v>
      </c>
      <c r="D41" s="258"/>
      <c r="E41" s="259"/>
      <c r="F41" s="20"/>
      <c r="G41" s="278" t="s">
        <v>91</v>
      </c>
      <c r="H41" s="256"/>
      <c r="I41" s="256"/>
      <c r="J41" s="279"/>
      <c r="K41" s="20"/>
      <c r="M41" s="270" t="s">
        <v>93</v>
      </c>
      <c r="N41" s="271"/>
      <c r="O41" s="271"/>
      <c r="P41" s="272"/>
    </row>
    <row r="42" spans="3:16" ht="49.5" customHeight="1">
      <c r="C42" s="277"/>
      <c r="D42" s="260"/>
      <c r="E42" s="261"/>
      <c r="F42" s="6"/>
      <c r="G42" s="278"/>
      <c r="H42" s="256"/>
      <c r="I42" s="256"/>
      <c r="J42" s="279"/>
      <c r="K42" s="6"/>
      <c r="M42" s="273"/>
      <c r="N42" s="274"/>
      <c r="O42" s="274"/>
      <c r="P42" s="275"/>
    </row>
    <row r="43" spans="3:16" ht="15">
      <c r="C43" s="10"/>
      <c r="D43" s="11" t="s">
        <v>92</v>
      </c>
      <c r="E43" s="12"/>
      <c r="F43" s="6"/>
      <c r="G43" s="23"/>
      <c r="H43" s="11" t="s">
        <v>140</v>
      </c>
      <c r="I43" s="21">
        <f>'one-tier system'!I78</f>
        <v>0.78416</v>
      </c>
      <c r="J43" s="24"/>
      <c r="K43" s="6"/>
      <c r="M43" s="161"/>
      <c r="N43" s="162" t="s">
        <v>92</v>
      </c>
      <c r="O43" s="179"/>
      <c r="P43" s="163"/>
    </row>
    <row r="44" spans="3:16" ht="15">
      <c r="C44" s="173" t="s">
        <v>96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0" t="s">
        <v>96</v>
      </c>
      <c r="N44" s="164">
        <f>'one-tier system'!I20</f>
        <v>0.1</v>
      </c>
      <c r="O44" s="179"/>
      <c r="P44" s="165"/>
    </row>
    <row r="45" spans="3:16" ht="15">
      <c r="C45" s="186" t="s">
        <v>97</v>
      </c>
      <c r="D45" s="21">
        <f>'one-tier system'!I68</f>
        <v>0.8750000000000001</v>
      </c>
      <c r="E45" s="14"/>
      <c r="F45" s="6"/>
      <c r="G45" s="23"/>
      <c r="J45" s="181"/>
      <c r="K45" s="6"/>
      <c r="M45" s="180" t="s">
        <v>97</v>
      </c>
      <c r="N45" s="166">
        <f>'one-tier system'!I27</f>
        <v>0.5</v>
      </c>
      <c r="O45" s="179"/>
      <c r="P45" s="182"/>
    </row>
    <row r="46" spans="3:16" ht="15.75" thickBot="1">
      <c r="C46" s="189"/>
      <c r="D46" s="187"/>
      <c r="E46" s="17"/>
      <c r="F46" s="6"/>
      <c r="G46" s="23"/>
      <c r="H46" s="9"/>
      <c r="I46" s="9"/>
      <c r="J46" s="32"/>
      <c r="K46" s="6"/>
      <c r="M46" s="188"/>
      <c r="N46" s="190"/>
      <c r="O46" s="167"/>
      <c r="P46" s="168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3" t="s">
        <v>89</v>
      </c>
      <c r="D49" s="249"/>
      <c r="E49" s="250"/>
      <c r="F49" s="6"/>
      <c r="G49" s="9"/>
      <c r="H49" s="6"/>
      <c r="I49" s="6"/>
      <c r="J49" s="9"/>
      <c r="K49" s="6"/>
      <c r="M49" s="270" t="s">
        <v>95</v>
      </c>
      <c r="N49" s="271"/>
      <c r="O49" s="271"/>
      <c r="P49" s="272"/>
    </row>
    <row r="50" spans="3:16" ht="12.75" customHeight="1">
      <c r="C50" s="254"/>
      <c r="D50" s="251"/>
      <c r="E50" s="252"/>
      <c r="F50" s="6"/>
      <c r="G50" s="9"/>
      <c r="H50" s="6"/>
      <c r="I50" s="6"/>
      <c r="J50" s="9"/>
      <c r="K50" s="6"/>
      <c r="M50" s="273"/>
      <c r="N50" s="274"/>
      <c r="O50" s="274"/>
      <c r="P50" s="275"/>
    </row>
    <row r="51" spans="3:16" ht="12.75">
      <c r="C51" s="10"/>
      <c r="D51" s="11" t="s">
        <v>92</v>
      </c>
      <c r="E51" s="12"/>
      <c r="F51" s="6"/>
      <c r="G51" s="9"/>
      <c r="H51" s="6"/>
      <c r="I51" s="6"/>
      <c r="J51" s="9"/>
      <c r="K51" s="6"/>
      <c r="M51" s="161"/>
      <c r="N51" s="162" t="s">
        <v>92</v>
      </c>
      <c r="O51" s="179"/>
      <c r="P51" s="163"/>
    </row>
    <row r="52" spans="3:16" ht="23.25" customHeight="1">
      <c r="C52" s="173" t="s">
        <v>96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0" t="s">
        <v>96</v>
      </c>
      <c r="N52" s="164">
        <f>'one-tier system'!I9</f>
        <v>0.1</v>
      </c>
      <c r="O52" s="179"/>
      <c r="P52" s="165"/>
    </row>
    <row r="53" spans="3:16" ht="15">
      <c r="C53" s="186" t="s">
        <v>97</v>
      </c>
      <c r="D53" s="21">
        <f>'one-tier system'!I45</f>
        <v>0.8999999999999999</v>
      </c>
      <c r="E53" s="14"/>
      <c r="F53" s="6"/>
      <c r="G53" s="9"/>
      <c r="H53" s="6"/>
      <c r="I53" s="6"/>
      <c r="J53" s="9"/>
      <c r="K53" s="6"/>
      <c r="M53" s="180" t="s">
        <v>97</v>
      </c>
      <c r="N53" s="166">
        <f>'one-tier system'!I17</f>
        <v>0.7000000000000001</v>
      </c>
      <c r="O53" s="179"/>
      <c r="P53" s="182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8"/>
      <c r="N54" s="190"/>
      <c r="O54" s="167"/>
      <c r="P54" s="168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Teodora Petrova</cp:lastModifiedBy>
  <cp:lastPrinted>2008-06-02T08:36:33Z</cp:lastPrinted>
  <dcterms:created xsi:type="dcterms:W3CDTF">2000-04-14T11:25:26Z</dcterms:created>
  <dcterms:modified xsi:type="dcterms:W3CDTF">2012-03-12T12:08:49Z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