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<sst xmlns="http://schemas.openxmlformats.org/spreadsheetml/2006/main" count="1063" uniqueCount="873">
  <si>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</si>
  <si>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</si>
  <si>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</si>
  <si>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</si>
  <si>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</si>
  <si>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</si>
  <si>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</si>
  <si>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</si>
  <si>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</si>
  <si>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</si>
  <si>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</si>
  <si>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</si>
  <si>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</si>
  <si>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</si>
  <si>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</si>
  <si>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</si>
  <si>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</si>
  <si>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</si>
  <si>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</si>
  <si>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</si>
  <si>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</si>
  <si>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</si>
  <si>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</si>
  <si>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</si>
  <si>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</si>
  <si>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</si>
  <si>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</si>
  <si>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</si>
  <si>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</si>
  <si>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</si>
  <si>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</si>
  <si>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</si>
  <si>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</si>
  <si>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</si>
  <si>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</si>
  <si>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</si>
  <si>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</si>
  <si>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</si>
  <si>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</si>
  <si>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</si>
  <si>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</si>
  <si>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</si>
  <si>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</si>
  <si>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</si>
  <si>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</si>
  <si>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</si>
  <si>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</si>
  <si>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</si>
  <si>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</si>
  <si>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</si>
  <si>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</si>
  <si>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</si>
  <si>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</si>
  <si>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</si>
  <si>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</si>
  <si>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</si>
  <si>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</si>
  <si>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</si>
  <si>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</si>
  <si>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</si>
  <si>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</si>
  <si>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</si>
  <si>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</si>
  <si>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</si>
  <si>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</si>
  <si>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</si>
  <si>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</si>
  <si>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</si>
  <si>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</si>
  <si>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</si>
  <si>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</si>
  <si>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</si>
  <si>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</si>
  <si>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</si>
  <si>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</si>
  <si>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</si>
  <si>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</si>
  <si>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</si>
  <si>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</si>
  <si>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</si>
  <si>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</si>
  <si>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</si>
  <si>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</si>
  <si>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</si>
  <si>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</si>
  <si>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</si>
  <si>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</si>
  <si>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</si>
  <si>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</si>
  <si>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</si>
  <si>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</si>
  <si>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</si>
  <si>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</si>
  <si>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</si>
  <si>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</si>
  <si>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</si>
  <si>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</si>
  <si>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</si>
  <si>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</si>
  <si>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</si>
  <si>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</si>
  <si>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</si>
  <si>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</si>
  <si>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</si>
  <si>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</si>
  <si>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</si>
  <si>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</si>
  <si>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</si>
  <si>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</si>
  <si>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</si>
  <si>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</si>
  <si>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</si>
  <si>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</si>
  <si>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</si>
  <si>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</si>
  <si>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</si>
  <si>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</si>
  <si>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</si>
  <si>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</si>
  <si>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</si>
  <si>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</si>
  <si>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</si>
  <si>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</si>
  <si>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</si>
  <si>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</si>
  <si>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</si>
  <si>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</si>
  <si>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</si>
  <si>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</si>
  <si>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</si>
  <si>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</si>
  <si>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</si>
  <si>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</si>
  <si>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</si>
  <si>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</si>
  <si>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</si>
  <si>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</si>
  <si>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</si>
  <si>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</si>
  <si>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</si>
  <si>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</si>
  <si>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</si>
  <si>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</si>
  <si>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</si>
  <si>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</si>
  <si>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</si>
  <si>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</si>
  <si>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</si>
  <si>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</si>
  <si>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</si>
  <si>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</si>
  <si>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</si>
  <si>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</si>
  <si>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</si>
  <si>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</si>
  <si>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</si>
  <si>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</si>
  <si>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</si>
  <si>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</si>
  <si>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</si>
  <si>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</si>
  <si>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</si>
  <si>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</si>
  <si>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</si>
  <si>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</si>
  <si>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</si>
  <si>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</si>
  <si>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</si>
  <si>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</si>
  <si>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</si>
  <si>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</si>
  <si>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</si>
  <si>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</si>
  <si>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</si>
  <si>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</si>
  <si>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</si>
  <si>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</si>
  <si>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</si>
  <si>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</si>
  <si>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</si>
  <si>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</si>
  <si>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</si>
  <si>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</si>
  <si>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</si>
  <si>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</si>
  <si>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</si>
  <si>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</si>
  <si>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</si>
  <si>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</si>
  <si>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</si>
  <si>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</si>
  <si>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</si>
  <si>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</si>
  <si>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</si>
  <si>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</si>
  <si>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</si>
  <si>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</si>
  <si>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</si>
  <si>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</si>
  <si>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</si>
  <si>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</si>
  <si>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</si>
  <si>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</si>
  <si>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</si>
  <si>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</si>
  <si>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</si>
  <si>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</si>
  <si>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</si>
  <si>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</si>
  <si>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</si>
  <si>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</si>
  <si>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</si>
  <si>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</si>
  <si>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</si>
  <si>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</si>
  <si>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</si>
  <si>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</si>
  <si>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</si>
  <si>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</si>
  <si>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</si>
  <si>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</si>
  <si>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</si>
  <si>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</si>
  <si>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</si>
  <si>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</si>
  <si>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</si>
  <si>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</si>
  <si>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</si>
  <si>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</si>
  <si>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</si>
  <si>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</si>
  <si>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</si>
  <si>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</si>
  <si>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</si>
  <si>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</si>
  <si>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</si>
  <si>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</si>
  <si>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</si>
  <si>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</si>
  <si>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</si>
  <si>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</si>
  <si>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</si>
  <si>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</si>
  <si>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</si>
  <si>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</si>
  <si>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</si>
  <si>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</si>
  <si>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</si>
  <si>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</si>
  <si>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</si>
  <si>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</si>
  <si>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</si>
  <si>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</si>
  <si>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</si>
  <si>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</si>
  <si>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</si>
  <si>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</si>
  <si>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</si>
  <si>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</si>
  <si>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</si>
  <si>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</si>
  <si>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</si>
  <si>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</si>
  <si>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</si>
  <si>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</si>
  <si>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</si>
  <si>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</si>
  <si>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</si>
  <si>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</si>
  <si>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</si>
  <si>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</si>
  <si>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</si>
  <si>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</si>
  <si>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</si>
  <si>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</si>
  <si>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</si>
  <si>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</si>
  <si>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</si>
  <si>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</si>
  <si>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</si>
  <si>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</si>
  <si>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</si>
  <si>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</si>
  <si>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</si>
  <si>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</si>
  <si>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</si>
  <si>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</si>
  <si>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</si>
  <si>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</si>
  <si>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</si>
  <si>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</si>
  <si>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</si>
  <si>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</si>
  <si>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</si>
  <si>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</si>
  <si>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</si>
  <si>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</si>
  <si>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</si>
  <si>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</si>
  <si>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</si>
  <si>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</si>
  <si>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</si>
  <si>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</si>
  <si>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</si>
  <si>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</si>
  <si>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</si>
  <si>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</si>
  <si>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</si>
  <si>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</si>
  <si>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</si>
  <si>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</si>
  <si>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</si>
  <si>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</si>
  <si>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</si>
  <si>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</si>
  <si>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</si>
  <si>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</si>
  <si>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</si>
  <si>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</si>
  <si>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</si>
  <si>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</si>
  <si>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</si>
  <si>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</si>
  <si>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</si>
  <si>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</si>
  <si>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</si>
  <si>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</si>
  <si>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</si>
  <si>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</si>
  <si>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</si>
  <si>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</si>
  <si>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</si>
  <si>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</si>
  <si>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</si>
  <si>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</si>
  <si>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</si>
  <si>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</si>
  <si>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</si>
  <si>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</si>
  <si>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</si>
  <si>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</si>
  <si>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</si>
  <si>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</si>
  <si>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</si>
  <si>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</si>
  <si>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</si>
  <si>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</si>
  <si>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</si>
  <si>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</si>
  <si>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</si>
  <si>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</si>
  <si>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</si>
  <si>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</si>
  <si>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</si>
  <si>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</si>
  <si>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</si>
  <si>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</si>
  <si>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</si>
  <si>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</si>
  <si>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</si>
  <si>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</si>
  <si>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</si>
  <si>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</si>
  <si>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</si>
  <si>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</si>
  <si>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</si>
  <si>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</si>
  <si>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</si>
  <si>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</si>
  <si>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</si>
  <si>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</si>
  <si>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</si>
  <si>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</si>
  <si>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</si>
  <si>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</si>
  <si>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</si>
  <si>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</si>
  <si>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</si>
  <si>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</si>
  <si>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</si>
  <si>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</si>
  <si>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</si>
  <si>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</si>
  <si>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</si>
  <si>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</si>
  <si>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</si>
  <si>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</si>
  <si>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</si>
  <si>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</si>
  <si>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</si>
  <si>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</si>
  <si>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</si>
  <si>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</si>
  <si>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</si>
  <si>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</si>
  <si>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</si>
  <si>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</si>
  <si>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</si>
  <si>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</si>
  <si>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</si>
  <si>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</si>
  <si>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</si>
  <si>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</si>
  <si>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</si>
  <si>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</si>
  <si>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</si>
  <si>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</si>
  <si>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</si>
  <si>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</si>
  <si>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</si>
  <si>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</si>
  <si>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</si>
  <si>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</si>
  <si>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</si>
  <si>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</si>
  <si>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</si>
  <si>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</si>
  <si>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</si>
  <si>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</si>
  <si>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</si>
  <si>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</si>
  <si>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</si>
  <si>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</si>
  <si>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</si>
  <si>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</si>
  <si>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</si>
  <si>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</si>
  <si>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</si>
  <si>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</si>
  <si>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</si>
  <si>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</si>
  <si>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</si>
  <si>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</si>
  <si>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</si>
  <si>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</si>
  <si>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</si>
  <si>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</si>
  <si>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</si>
  <si>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</si>
  <si>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</si>
  <si>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</si>
  <si>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</si>
  <si>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</si>
  <si>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</si>
  <si>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</si>
  <si>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</si>
  <si>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</si>
  <si>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</si>
  <si>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</si>
  <si>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</si>
  <si>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</si>
  <si>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</si>
  <si>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</si>
  <si>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</si>
  <si>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</si>
  <si>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</si>
  <si>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</si>
  <si>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</si>
  <si>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</si>
  <si>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</si>
  <si>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</si>
  <si>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</si>
  <si>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</si>
  <si>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</si>
  <si>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</si>
  <si>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</si>
  <si>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</si>
  <si>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</si>
  <si>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</si>
  <si>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</si>
  <si>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</si>
  <si>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</si>
  <si>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</si>
  <si>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</si>
  <si>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</si>
  <si>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</si>
  <si>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</si>
  <si>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</si>
  <si>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</si>
  <si>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</si>
  <si>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</si>
  <si>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</si>
  <si>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</si>
  <si>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</si>
  <si>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</si>
  <si>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</si>
  <si>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</si>
  <si>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</si>
  <si>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</si>
  <si>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</si>
  <si>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</si>
  <si>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</si>
  <si>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</si>
  <si>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</si>
  <si>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</si>
  <si>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</si>
  <si>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</si>
  <si>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</si>
  <si>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</si>
  <si>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</si>
  <si>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</si>
  <si>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</si>
  <si>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</si>
  <si>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</si>
  <si>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</si>
  <si>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</si>
  <si>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</si>
  <si>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</si>
  <si>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</si>
  <si>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</si>
  <si>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</si>
  <si>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</si>
  <si>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</si>
  <si>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</si>
  <si>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</si>
  <si>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</si>
  <si>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</si>
  <si>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</si>
  <si>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</si>
  <si>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</si>
  <si>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</si>
  <si>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</si>
  <si>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</si>
  <si>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</si>
  <si>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</si>
  <si>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</si>
  <si>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</si>
  <si>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</si>
  <si>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</si>
  <si>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</si>
  <si>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</si>
  <si>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</si>
  <si>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</si>
  <si>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</si>
  <si>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</si>
  <si>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</si>
  <si>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</si>
  <si>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</si>
  <si>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</si>
  <si>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</si>
  <si>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</si>
  <si>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</si>
  <si>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</si>
  <si>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</si>
  <si>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</si>
  <si>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</si>
  <si>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</si>
  <si>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</si>
  <si>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</si>
  <si>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</si>
  <si>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</si>
  <si>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</si>
  <si>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</si>
  <si>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</si>
  <si>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</si>
  <si>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</si>
  <si>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</si>
  <si>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</si>
  <si>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</si>
  <si>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</si>
  <si>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</si>
  <si>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</si>
  <si>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</si>
  <si>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</si>
  <si>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</si>
  <si>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</si>
  <si>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</si>
  <si>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</si>
  <si>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</si>
  <si>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</si>
  <si>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</si>
  <si>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</si>
  <si>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</si>
  <si>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</si>
  <si>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</si>
  <si>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</si>
  <si>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</si>
  <si>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</si>
  <si>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</si>
  <si>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</si>
  <si>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</si>
  <si>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</si>
  <si>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</si>
  <si>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</si>
  <si>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</si>
  <si>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</si>
  <si>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</si>
  <si>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</si>
  <si>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</si>
  <si>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</si>
  <si>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</si>
  <si>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</si>
  <si>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</si>
  <si>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</si>
  <si>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</si>
  <si>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</si>
  <si>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</si>
  <si>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</si>
  <si>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</si>
  <si>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</si>
  <si>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</si>
  <si>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</si>
  <si>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</si>
  <si>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</si>
  <si>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</si>
  <si>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</si>
  <si>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</si>
  <si>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</si>
  <si>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</si>
  <si>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</si>
  <si>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</si>
  <si>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</si>
  <si>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</si>
  <si>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</si>
  <si>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</si>
  <si>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</si>
  <si>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</si>
  <si>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</si>
  <si>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</si>
  <si>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</si>
  <si>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</si>
  <si>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</si>
  <si>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</si>
  <si>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</si>
  <si>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</si>
  <si>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</si>
  <si>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</si>
  <si>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</si>
  <si>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</si>
  <si>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</si>
  <si>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</si>
  <si>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</si>
  <si>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</si>
  <si>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</si>
  <si>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</si>
  <si>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</si>
  <si>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</si>
  <si>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</si>
  <si>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</si>
  <si>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</si>
  <si>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</si>
  <si>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</si>
  <si>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</si>
  <si>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</si>
  <si>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</si>
  <si>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</si>
  <si>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</si>
  <si>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</si>
  <si>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</si>
  <si>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</si>
  <si>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</si>
  <si>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</si>
  <si>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</si>
  <si>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</si>
  <si>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</si>
  <si>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</si>
  <si>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</si>
  <si>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</si>
  <si>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</si>
  <si>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</si>
  <si>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</si>
  <si>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</si>
  <si>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</si>
  <si>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</si>
  <si>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</si>
  <si>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</si>
  <si>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</si>
  <si>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</si>
  <si>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</si>
  <si>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</si>
  <si>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</si>
  <si>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</si>
  <si>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</si>
  <si>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</si>
  <si>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</si>
  <si>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</si>
  <si>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</si>
  <si>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</si>
  <si>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</si>
  <si>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</si>
  <si>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</si>
  <si>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</si>
  <si>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</si>
  <si>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</si>
  <si>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</si>
  <si>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</si>
  <si>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</si>
  <si>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</si>
  <si>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</si>
  <si>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</si>
  <si>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</si>
  <si>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</si>
  <si>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</si>
  <si>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</si>
  <si>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</si>
  <si>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</si>
  <si>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</si>
  <si>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</si>
  <si>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</si>
  <si>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</si>
  <si>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</si>
  <si>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</si>
  <si>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</si>
  <si>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</si>
  <si>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</si>
  <si>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</si>
  <si>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</si>
  <si>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</si>
  <si>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</si>
  <si>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</si>
  <si>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</si>
  <si>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</si>
  <si>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</si>
  <si>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</si>
  <si>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</si>
  <si>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</si>
  <si>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</si>
  <si>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</si>
  <si>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</si>
  <si>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</si>
  <si>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</si>
  <si>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</si>
  <si>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</si>
  <si>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</si>
  <si>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</si>
  <si>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</si>
  <si>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</si>
  <si>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</si>
  <si>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</si>
  <si>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</si>
  <si>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</si>
  <si>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</si>
  <si>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</si>
  <si>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</si>
  <si>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</si>
  <si>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</si>
  <si>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</si>
  <si>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</si>
  <si>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</si>
  <si>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</si>
  <si>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</si>
  <si>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</si>
  <si>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</si>
  <si>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</si>
  <si>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</si>
  <si>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</si>
  <si>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</si>
  <si>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</si>
  <si>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</si>
  <si>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</si>
  <si>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</si>
  <si>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</si>
  <si>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</si>
  <si>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</si>
  <si>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</si>
  <si>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</si>
  <si>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</si>
  <si>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</si>
  <si>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</si>
  <si>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</si>
  <si>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</si>
  <si>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</si>
  <si>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</si>
  <si>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</si>
  <si>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</si>
  <si>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</si>
  <si>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</si>
  <si>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</si>
  <si>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</si>
  <si>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</si>
  <si>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</si>
  <si>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</si>
  <si>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</si>
  <si>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</si>
  <si>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</si>
  <si>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</si>
  <si>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</si>
  <si>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</si>
  <si>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</si>
  <si>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</si>
  <si>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</si>
  <si>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</si>
  <si>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</si>
  <si>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</si>
  <si>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</si>
  <si>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</si>
  <si>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</si>
  <si>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</si>
  <si>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</si>
  <si>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</si>
  <si>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</si>
  <si>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</si>
  <si>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</si>
  <si>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</si>
  <si>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</si>
  <si>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</si>
  <si>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</si>
  <si>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</si>
  <si>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</si>
  <si>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</si>
  <si>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</si>
  <si>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</si>
  <si>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</si>
  <si>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</si>
  <si>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</si>
  <si>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</si>
  <si>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</si>
  <si>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</si>
  <si>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</si>
  <si>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</si>
  <si>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</si>
  <si>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</si>
  <si>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</si>
  <si>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</si>
  <si>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</si>
  <si>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</si>
  <si>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</si>
  <si>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</si>
  <si>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</si>
  <si>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</si>
  <si>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</si>
  <si>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</si>
  <si>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</si>
  <si>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</si>
  <si>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</si>
  <si>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</si>
  <si>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</si>
  <si>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</si>
  <si>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</si>
  <si>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</si>
  <si>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</si>
  <si>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</si>
  <si>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</si>
  <si>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</si>
  <si>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</si>
  <si>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</si>
  <si>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</si>
  <si>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</si>
  <si>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</si>
  <si>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</si>
  <si>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</si>
  <si>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</si>
  <si>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</si>
  <si>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</si>
  <si>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</si>
  <si>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</si>
  <si>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</si>
  <si>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</si>
  <si>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</si>
  <si>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</si>
  <si>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</si>
  <si>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</si>
  <si>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</si>
  <si>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</si>
  <si>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</si>
  <si>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</si>
  <si>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</si>
  <si>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</si>
  <si>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</si>
  <si>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</si>
  <si>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</si>
  <si>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</si>
  <si>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</si>
  <si>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01.01.2014- 31.12.2014</t>
  </si>
  <si>
    <t>Дата на съставяне:17.2.2015г.</t>
  </si>
  <si>
    <t>Ръководител:  Антон Божков</t>
  </si>
  <si>
    <t xml:space="preserve">Дата  на съставяне: 17.2.2015г.                                                                                                        </t>
  </si>
  <si>
    <t xml:space="preserve"> Антон Божков</t>
  </si>
  <si>
    <t>Ръководител:   Антон Божков</t>
  </si>
  <si>
    <t xml:space="preserve">  Антон Божков</t>
  </si>
  <si>
    <t>17.2.2015г.</t>
  </si>
  <si>
    <t xml:space="preserve">Дата на съставяне:17.2.2015г.                           </t>
  </si>
  <si>
    <t>Дата на съставяне: 17.2.2015г.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</si>
</sst>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0">
      <selection activeCell="E107" sqref="E10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202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1932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85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446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44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2807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235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235</v>
      </c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10307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-60016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-60016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-136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-60152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8518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108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283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214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8249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283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99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921</v>
      </c>
      <c r="D61" s="150"/>
      <c r="E61" s="242" t="s">
        <v>188</v>
      </c>
      <c r="F61" s="271" t="s">
        <v>189</v>
      </c>
      <c r="G61" s="153">
        <f>SUM(G62:G68)</f>
        <v>21021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10</v>
      </c>
      <c r="H62" s="151">
        <v>20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16017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1109</v>
      </c>
      <c r="D64" s="154">
        <f>SUM(D58:D63)</f>
        <v>168</v>
      </c>
      <c r="E64" s="236" t="s">
        <v>199</v>
      </c>
      <c r="F64" s="241" t="s">
        <v>200</v>
      </c>
      <c r="G64" s="151">
        <v>834</v>
      </c>
      <c r="H64" s="151">
        <v>656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3675</v>
      </c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273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31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1887</v>
      </c>
      <c r="D68" s="150">
        <v>370</v>
      </c>
      <c r="E68" s="236" t="s">
        <v>212</v>
      </c>
      <c r="F68" s="241" t="s">
        <v>213</v>
      </c>
      <c r="G68" s="151">
        <v>181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945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21021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15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>
        <v>255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2847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21021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15950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15950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716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952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1668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21574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29823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29823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864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865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G49" sqref="G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01.01.2014- 31.12.2014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1001</v>
      </c>
      <c r="D9" s="45">
        <v>327</v>
      </c>
      <c r="E9" s="297" t="s">
        <v>283</v>
      </c>
      <c r="F9" s="546" t="s">
        <v>284</v>
      </c>
      <c r="G9" s="547">
        <v>133</v>
      </c>
      <c r="H9" s="547">
        <v>39</v>
      </c>
    </row>
    <row r="10" spans="1:8" ht="12">
      <c r="A10" s="297" t="s">
        <v>285</v>
      </c>
      <c r="B10" s="298" t="s">
        <v>286</v>
      </c>
      <c r="C10" s="45">
        <v>4897</v>
      </c>
      <c r="D10" s="45">
        <v>2035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1757</v>
      </c>
      <c r="D11" s="45">
        <v>673</v>
      </c>
      <c r="E11" s="299" t="s">
        <v>291</v>
      </c>
      <c r="F11" s="546" t="s">
        <v>292</v>
      </c>
      <c r="G11" s="547">
        <v>6519</v>
      </c>
      <c r="H11" s="547">
        <v>3433</v>
      </c>
    </row>
    <row r="12" spans="1:8" ht="12">
      <c r="A12" s="297" t="s">
        <v>293</v>
      </c>
      <c r="B12" s="298" t="s">
        <v>294</v>
      </c>
      <c r="C12" s="45">
        <v>786</v>
      </c>
      <c r="D12" s="45">
        <v>1861</v>
      </c>
      <c r="E12" s="299" t="s">
        <v>77</v>
      </c>
      <c r="F12" s="546" t="s">
        <v>295</v>
      </c>
      <c r="G12" s="547">
        <v>858</v>
      </c>
      <c r="H12" s="547">
        <v>1184</v>
      </c>
    </row>
    <row r="13" spans="1:18" ht="12">
      <c r="A13" s="297" t="s">
        <v>296</v>
      </c>
      <c r="B13" s="298" t="s">
        <v>297</v>
      </c>
      <c r="C13" s="45">
        <v>120</v>
      </c>
      <c r="D13" s="45">
        <v>350</v>
      </c>
      <c r="E13" s="300" t="s">
        <v>50</v>
      </c>
      <c r="F13" s="548" t="s">
        <v>298</v>
      </c>
      <c r="G13" s="545">
        <f>SUM(G9:G12)</f>
        <v>7510</v>
      </c>
      <c r="H13" s="545">
        <f>SUM(H9:H12)</f>
        <v>4656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17</v>
      </c>
      <c r="D15" s="46">
        <v>591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206</v>
      </c>
      <c r="D16" s="46">
        <v>553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327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8784</v>
      </c>
      <c r="D19" s="48">
        <f>SUM(D9:D15)+D16</f>
        <v>6390</v>
      </c>
      <c r="E19" s="303" t="s">
        <v>315</v>
      </c>
      <c r="F19" s="549" t="s">
        <v>316</v>
      </c>
      <c r="G19" s="547">
        <v>2643</v>
      </c>
      <c r="H19" s="547">
        <v>667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806</v>
      </c>
      <c r="D22" s="45">
        <v>1414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457</v>
      </c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2643</v>
      </c>
      <c r="H24" s="545">
        <f>SUM(H19:H23)</f>
        <v>5041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24</v>
      </c>
      <c r="D25" s="45">
        <v>47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1287</v>
      </c>
      <c r="D26" s="48">
        <f>SUM(D22:D25)</f>
        <v>1461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10071</v>
      </c>
      <c r="D28" s="49">
        <f>D26+D19</f>
        <v>7851</v>
      </c>
      <c r="E28" s="126" t="s">
        <v>337</v>
      </c>
      <c r="F28" s="551" t="s">
        <v>338</v>
      </c>
      <c r="G28" s="545">
        <f>G13+G15+G24</f>
        <v>10153</v>
      </c>
      <c r="H28" s="545">
        <f>H13+H15+H24</f>
        <v>9697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82</v>
      </c>
      <c r="D30" s="49">
        <f>IF((H28-D28)&gt;0,H28-D28,0)</f>
        <v>1846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99</v>
      </c>
      <c r="D31" s="45">
        <v>31</v>
      </c>
      <c r="E31" s="295" t="s">
        <v>850</v>
      </c>
      <c r="F31" s="549" t="s">
        <v>344</v>
      </c>
      <c r="G31" s="547">
        <v>298</v>
      </c>
      <c r="H31" s="547">
        <v>43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9972</v>
      </c>
      <c r="D33" s="48">
        <f>D28-D31+D32</f>
        <v>7820</v>
      </c>
      <c r="E33" s="126" t="s">
        <v>351</v>
      </c>
      <c r="F33" s="551" t="s">
        <v>352</v>
      </c>
      <c r="G33" s="52">
        <f>G32-G31+G28</f>
        <v>9855</v>
      </c>
      <c r="H33" s="52">
        <f>H32-H31+H28</f>
        <v>9654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1834</v>
      </c>
      <c r="E34" s="127" t="s">
        <v>355</v>
      </c>
      <c r="F34" s="551" t="s">
        <v>356</v>
      </c>
      <c r="G34" s="545">
        <f>IF((C33-G33)&gt;0,C33-G33,0)</f>
        <v>117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19</v>
      </c>
      <c r="D35" s="48">
        <f>D36+D37+D38</f>
        <v>41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>
        <v>19</v>
      </c>
      <c r="D38" s="125">
        <v>41</v>
      </c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1793</v>
      </c>
      <c r="E39" s="312" t="s">
        <v>367</v>
      </c>
      <c r="F39" s="555" t="s">
        <v>368</v>
      </c>
      <c r="G39" s="556">
        <f>IF(G34&gt;0,IF(C35+G34&lt;0,0,C35+G34),IF(C34-C35&lt;0,C35-C34,0))</f>
        <v>136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1793</v>
      </c>
      <c r="E41" s="126" t="s">
        <v>374</v>
      </c>
      <c r="F41" s="568" t="s">
        <v>375</v>
      </c>
      <c r="G41" s="51">
        <f>IF(C39=0,IF(G39-G40&gt;0,G39-G40+C40,0),IF(C39-C40&lt;0,C40-C39+G40,0))</f>
        <v>136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9991</v>
      </c>
      <c r="D42" s="52">
        <f>D33+D35+D39</f>
        <v>9654</v>
      </c>
      <c r="E42" s="127" t="s">
        <v>378</v>
      </c>
      <c r="F42" s="128" t="s">
        <v>379</v>
      </c>
      <c r="G42" s="52">
        <f>G39+G33</f>
        <v>9991</v>
      </c>
      <c r="H42" s="52">
        <f>H39+H33</f>
        <v>9654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870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D51" sqref="D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01.01.2014- 31.12.2014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15127</v>
      </c>
      <c r="D10" s="53">
        <v>3407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-11406</v>
      </c>
      <c r="D11" s="53">
        <v>-2828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-906</v>
      </c>
      <c r="D13" s="53">
        <v>-5294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-908</v>
      </c>
      <c r="D14" s="53">
        <v>-58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-36</v>
      </c>
      <c r="D15" s="53">
        <v>-15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-314</v>
      </c>
      <c r="D19" s="53">
        <v>-36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1557</v>
      </c>
      <c r="D20" s="54">
        <f>SUM(D10:D19)</f>
        <v>-4824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-1747</v>
      </c>
      <c r="D24" s="53">
        <v>-10626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1106</v>
      </c>
      <c r="D25" s="53">
        <v>7992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14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2</v>
      </c>
      <c r="D28" s="53">
        <v>4318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407</v>
      </c>
      <c r="D31" s="53">
        <v>1162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-218</v>
      </c>
      <c r="D32" s="54">
        <f>SUM(D22:D31)</f>
        <v>2894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656</v>
      </c>
      <c r="D36" s="53">
        <v>10664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-2589</v>
      </c>
      <c r="D37" s="53">
        <v>-8941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-53</v>
      </c>
      <c r="D39" s="53">
        <v>-190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1955</v>
      </c>
      <c r="D41" s="53">
        <v>-10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-31</v>
      </c>
      <c r="D42" s="54">
        <f>SUM(D34:D41)</f>
        <v>1523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1308</v>
      </c>
      <c r="D43" s="54">
        <f>D42+D32+D20</f>
        <v>-407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1668</v>
      </c>
      <c r="D45" s="54">
        <f>D44+D43</f>
        <v>360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1668</v>
      </c>
      <c r="D46" s="55">
        <v>360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871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865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43" sqref="F4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01.01.2014- 31.12.2014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-136</v>
      </c>
      <c r="K16" s="59"/>
      <c r="L16" s="343">
        <f t="shared" si="1"/>
        <v>-136</v>
      </c>
      <c r="M16" s="59">
        <v>-99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-1793</v>
      </c>
      <c r="J20" s="59">
        <v>1793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1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>
        <v>1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3873</v>
      </c>
      <c r="J24" s="58">
        <f t="shared" si="5"/>
        <v>0</v>
      </c>
      <c r="K24" s="58">
        <f t="shared" si="5"/>
        <v>0</v>
      </c>
      <c r="L24" s="343">
        <f t="shared" si="1"/>
        <v>3873</v>
      </c>
      <c r="M24" s="58">
        <f t="shared" si="5"/>
        <v>280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>
        <v>3873</v>
      </c>
      <c r="J25" s="184"/>
      <c r="K25" s="184"/>
      <c r="L25" s="343">
        <f t="shared" si="1"/>
        <v>3873</v>
      </c>
      <c r="M25" s="184">
        <v>280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>
        <v>235</v>
      </c>
      <c r="I28" s="59">
        <v>-235</v>
      </c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235</v>
      </c>
      <c r="I29" s="58">
        <f t="shared" si="6"/>
        <v>3638</v>
      </c>
      <c r="J29" s="58">
        <f t="shared" si="6"/>
        <v>-63790</v>
      </c>
      <c r="K29" s="58">
        <f t="shared" si="6"/>
        <v>0</v>
      </c>
      <c r="L29" s="343">
        <f t="shared" si="1"/>
        <v>8518</v>
      </c>
      <c r="M29" s="58">
        <f t="shared" si="6"/>
        <v>1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235</v>
      </c>
      <c r="I32" s="58">
        <f t="shared" si="7"/>
        <v>3638</v>
      </c>
      <c r="J32" s="58">
        <f t="shared" si="7"/>
        <v>-63790</v>
      </c>
      <c r="K32" s="58">
        <f t="shared" si="7"/>
        <v>0</v>
      </c>
      <c r="L32" s="343">
        <f t="shared" si="1"/>
        <v>8518</v>
      </c>
      <c r="M32" s="58">
        <f>M29+M30+M31</f>
        <v>1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866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867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4">
      <selection activeCell="E37" sqref="E3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01.01.2014- 31.12.2014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8</v>
      </c>
      <c r="M10" s="64"/>
      <c r="N10" s="73">
        <f aca="true" t="shared" si="4" ref="N10:N39">K10+L10-M10</f>
        <v>92</v>
      </c>
      <c r="O10" s="64"/>
      <c r="P10" s="64"/>
      <c r="Q10" s="73">
        <f t="shared" si="0"/>
        <v>92</v>
      </c>
      <c r="R10" s="73">
        <f t="shared" si="1"/>
        <v>202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>
        <v>295</v>
      </c>
      <c r="F11" s="188">
        <v>1768</v>
      </c>
      <c r="G11" s="73">
        <f t="shared" si="2"/>
        <v>5052</v>
      </c>
      <c r="H11" s="64"/>
      <c r="I11" s="64"/>
      <c r="J11" s="73">
        <f t="shared" si="3"/>
        <v>5052</v>
      </c>
      <c r="K11" s="64">
        <v>2399</v>
      </c>
      <c r="L11" s="64">
        <v>1495</v>
      </c>
      <c r="M11" s="64">
        <v>774</v>
      </c>
      <c r="N11" s="73">
        <f t="shared" si="4"/>
        <v>3120</v>
      </c>
      <c r="O11" s="64"/>
      <c r="P11" s="64"/>
      <c r="Q11" s="73">
        <f t="shared" si="0"/>
        <v>3120</v>
      </c>
      <c r="R11" s="73">
        <f t="shared" si="1"/>
        <v>1932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6</v>
      </c>
      <c r="G12" s="73">
        <f t="shared" si="2"/>
        <v>166</v>
      </c>
      <c r="H12" s="64"/>
      <c r="I12" s="64"/>
      <c r="J12" s="73">
        <f t="shared" si="3"/>
        <v>166</v>
      </c>
      <c r="K12" s="64">
        <v>69</v>
      </c>
      <c r="L12" s="64">
        <v>15</v>
      </c>
      <c r="M12" s="64">
        <v>3</v>
      </c>
      <c r="N12" s="73">
        <f t="shared" si="4"/>
        <v>81</v>
      </c>
      <c r="O12" s="64"/>
      <c r="P12" s="64"/>
      <c r="Q12" s="73">
        <f t="shared" si="0"/>
        <v>81</v>
      </c>
      <c r="R12" s="73">
        <f t="shared" si="1"/>
        <v>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>
        <v>291</v>
      </c>
      <c r="F13" s="188">
        <v>951</v>
      </c>
      <c r="G13" s="73">
        <f t="shared" si="2"/>
        <v>840</v>
      </c>
      <c r="H13" s="64"/>
      <c r="I13" s="64"/>
      <c r="J13" s="73">
        <f t="shared" si="3"/>
        <v>840</v>
      </c>
      <c r="K13" s="64">
        <v>542</v>
      </c>
      <c r="L13" s="64">
        <v>227</v>
      </c>
      <c r="M13" s="64">
        <v>375</v>
      </c>
      <c r="N13" s="73">
        <f t="shared" si="4"/>
        <v>394</v>
      </c>
      <c r="O13" s="64"/>
      <c r="P13" s="64"/>
      <c r="Q13" s="73">
        <f t="shared" si="0"/>
        <v>394</v>
      </c>
      <c r="R13" s="73">
        <f t="shared" si="1"/>
        <v>446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36</v>
      </c>
      <c r="F16" s="188">
        <v>14</v>
      </c>
      <c r="G16" s="73">
        <f t="shared" si="2"/>
        <v>105</v>
      </c>
      <c r="H16" s="64"/>
      <c r="I16" s="64"/>
      <c r="J16" s="73">
        <f t="shared" si="3"/>
        <v>105</v>
      </c>
      <c r="K16" s="64">
        <v>45</v>
      </c>
      <c r="L16" s="64">
        <v>9</v>
      </c>
      <c r="M16" s="64"/>
      <c r="N16" s="73">
        <f t="shared" si="4"/>
        <v>54</v>
      </c>
      <c r="O16" s="64">
        <v>7</v>
      </c>
      <c r="P16" s="64"/>
      <c r="Q16" s="73">
        <f aca="true" t="shared" si="5" ref="Q16:Q25">N16+O16-P16</f>
        <v>61</v>
      </c>
      <c r="R16" s="7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622</v>
      </c>
      <c r="F17" s="193">
        <f>SUM(F9:F16)</f>
        <v>2741</v>
      </c>
      <c r="G17" s="73">
        <f t="shared" si="2"/>
        <v>6555</v>
      </c>
      <c r="H17" s="74">
        <f>SUM(H9:H16)</f>
        <v>0</v>
      </c>
      <c r="I17" s="74">
        <f>SUM(I9:I16)</f>
        <v>0</v>
      </c>
      <c r="J17" s="73">
        <f t="shared" si="3"/>
        <v>6555</v>
      </c>
      <c r="K17" s="74">
        <f>SUM(K9:K16)</f>
        <v>3139</v>
      </c>
      <c r="L17" s="74">
        <f>SUM(L9:L16)</f>
        <v>1754</v>
      </c>
      <c r="M17" s="74">
        <f>SUM(M9:M16)</f>
        <v>1152</v>
      </c>
      <c r="N17" s="73">
        <f t="shared" si="4"/>
        <v>3741</v>
      </c>
      <c r="O17" s="74">
        <f>SUM(O9:O16)</f>
        <v>7</v>
      </c>
      <c r="P17" s="74">
        <f>SUM(P9:P16)</f>
        <v>0</v>
      </c>
      <c r="Q17" s="73">
        <f t="shared" si="5"/>
        <v>3748</v>
      </c>
      <c r="R17" s="73">
        <f t="shared" si="6"/>
        <v>2807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2</v>
      </c>
      <c r="L18" s="62">
        <v>1</v>
      </c>
      <c r="M18" s="62"/>
      <c r="N18" s="73">
        <f t="shared" si="4"/>
        <v>3</v>
      </c>
      <c r="O18" s="62"/>
      <c r="P18" s="62"/>
      <c r="Q18" s="73">
        <f t="shared" si="5"/>
        <v>3</v>
      </c>
      <c r="R18" s="73">
        <f t="shared" si="6"/>
        <v>45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5</v>
      </c>
      <c r="E24" s="188"/>
      <c r="F24" s="188"/>
      <c r="G24" s="73">
        <f t="shared" si="2"/>
        <v>5</v>
      </c>
      <c r="H24" s="64"/>
      <c r="I24" s="64"/>
      <c r="J24" s="73">
        <f t="shared" si="3"/>
        <v>5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5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5</v>
      </c>
      <c r="H25" s="65">
        <f t="shared" si="7"/>
        <v>0</v>
      </c>
      <c r="I25" s="65">
        <f t="shared" si="7"/>
        <v>0</v>
      </c>
      <c r="J25" s="66">
        <f t="shared" si="3"/>
        <v>5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13887</v>
      </c>
      <c r="E40" s="436">
        <f>E17+E18+E19+E25+E38+E39</f>
        <v>622</v>
      </c>
      <c r="F40" s="436">
        <f aca="true" t="shared" si="13" ref="F40:R40">F17+F18+F19+F25+F38+F39</f>
        <v>2741</v>
      </c>
      <c r="G40" s="436">
        <f t="shared" si="13"/>
        <v>11768</v>
      </c>
      <c r="H40" s="436">
        <f t="shared" si="13"/>
        <v>0</v>
      </c>
      <c r="I40" s="436">
        <f t="shared" si="13"/>
        <v>0</v>
      </c>
      <c r="J40" s="436">
        <f t="shared" si="13"/>
        <v>11768</v>
      </c>
      <c r="K40" s="436">
        <f t="shared" si="13"/>
        <v>3141</v>
      </c>
      <c r="L40" s="436">
        <f t="shared" si="13"/>
        <v>1755</v>
      </c>
      <c r="M40" s="436">
        <f t="shared" si="13"/>
        <v>1152</v>
      </c>
      <c r="N40" s="436">
        <f t="shared" si="13"/>
        <v>3744</v>
      </c>
      <c r="O40" s="436">
        <f t="shared" si="13"/>
        <v>7</v>
      </c>
      <c r="P40" s="436">
        <f t="shared" si="13"/>
        <v>0</v>
      </c>
      <c r="Q40" s="436">
        <f t="shared" si="13"/>
        <v>3751</v>
      </c>
      <c r="R40" s="436">
        <f t="shared" si="13"/>
        <v>8017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864</v>
      </c>
      <c r="C44" s="353"/>
      <c r="D44" s="354"/>
      <c r="E44" s="354"/>
      <c r="F44" s="354"/>
      <c r="G44" s="350"/>
      <c r="H44" s="600" t="s">
        <v>858</v>
      </c>
      <c r="I44" s="601"/>
      <c r="J44" s="601"/>
      <c r="K44" s="601"/>
      <c r="L44" s="600"/>
      <c r="M44" s="601"/>
      <c r="N44" s="601"/>
      <c r="O44" s="600" t="s">
        <v>865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C94" sqref="C9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01.01.2014- 31.12.2014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214</v>
      </c>
      <c r="D21" s="107"/>
      <c r="E21" s="119">
        <f t="shared" si="0"/>
        <v>214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15950</v>
      </c>
      <c r="D24" s="118">
        <f>SUM(D25:D27)</f>
        <v>15950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15950</v>
      </c>
      <c r="D25" s="107">
        <v>15950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1887</v>
      </c>
      <c r="D28" s="107">
        <v>1887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945</v>
      </c>
      <c r="D29" s="107">
        <v>945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15</v>
      </c>
      <c r="D33" s="104">
        <f>SUM(D34:D37)</f>
        <v>15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15</v>
      </c>
      <c r="D37" s="107">
        <v>15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18797</v>
      </c>
      <c r="D43" s="103">
        <f>D24+D28+D29+D31+D30+D32+D33+D38</f>
        <v>18797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19029</v>
      </c>
      <c r="D44" s="102">
        <f>D43+D21+D19+D9</f>
        <v>18797</v>
      </c>
      <c r="E44" s="117">
        <f>E43+E21+E19+E9</f>
        <v>232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283</v>
      </c>
      <c r="D52" s="102">
        <f>SUM(D53:D55)</f>
        <v>0</v>
      </c>
      <c r="E52" s="118">
        <f>C52-D52</f>
        <v>283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108</v>
      </c>
      <c r="D53" s="107"/>
      <c r="E53" s="118">
        <f>C53-D53</f>
        <v>108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/>
      <c r="E55" s="118">
        <f t="shared" si="1"/>
        <v>175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283</v>
      </c>
      <c r="D66" s="102">
        <f>D52+D56+D61+D62+D63+D64</f>
        <v>0</v>
      </c>
      <c r="E66" s="118">
        <f t="shared" si="1"/>
        <v>283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10</v>
      </c>
      <c r="D71" s="104">
        <f>SUM(D72:D74)</f>
        <v>10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10</v>
      </c>
      <c r="D74" s="107">
        <v>10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21011</v>
      </c>
      <c r="D85" s="103">
        <f>SUM(D86:D90)+D94</f>
        <v>21011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16017</v>
      </c>
      <c r="D86" s="107">
        <v>16017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834</v>
      </c>
      <c r="D87" s="107">
        <v>834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3675</v>
      </c>
      <c r="D88" s="107">
        <v>3675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273</v>
      </c>
      <c r="D89" s="107">
        <v>273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181</v>
      </c>
      <c r="D90" s="102">
        <f>SUM(D91:D93)</f>
        <v>181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181</v>
      </c>
      <c r="D93" s="107">
        <v>181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31</v>
      </c>
      <c r="D94" s="107">
        <v>31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21021</v>
      </c>
      <c r="D96" s="103">
        <f>D85+D80+D75+D71+D95</f>
        <v>21021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21304</v>
      </c>
      <c r="D97" s="103">
        <f>D96+D68+D66</f>
        <v>21021</v>
      </c>
      <c r="E97" s="103">
        <f>E96+E68+E66</f>
        <v>283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872</v>
      </c>
      <c r="B109" s="620"/>
      <c r="C109" s="600" t="s">
        <v>858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8" sqref="E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01.01.2014- 31.12.2014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864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4">
      <selection activeCell="E159" sqref="E15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01.01.2014- 31.12.2014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864</v>
      </c>
      <c r="B151" s="451"/>
      <c r="C151" s="600" t="s">
        <v>858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2015-02-25T09:39:58Z</cp:lastPrinted>
  <dcterms:created xsi:type="dcterms:W3CDTF">2000-06-29T12:02:40Z</dcterms:created>
  <dcterms:modified xsi:type="dcterms:W3CDTF">2015-02-25T09:40:01Z</dcterms:modified>
  <cp:category/>
  <cp:version/>
  <cp:contentType/>
  <cp:contentStatus/>
</cp:coreProperties>
</file>