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185" activeTab="3"/>
  </bookViews>
  <sheets>
    <sheet name="баланс" sheetId="1" r:id="rId1"/>
    <sheet name="ОПР" sheetId="2" r:id="rId2"/>
    <sheet name="ОПП" sheetId="3" r:id="rId3"/>
    <sheet name="OSK" sheetId="4" r:id="rId4"/>
  </sheets>
  <definedNames>
    <definedName name="_xlnm.Print_Area" localSheetId="3">'OSK'!$A$1:$I$40</definedName>
    <definedName name="_xlnm.Print_Area" localSheetId="0">'баланс'!$A$1:$D$54</definedName>
    <definedName name="_xlnm.Print_Area" localSheetId="2">'ОПП'!$A$1:$C$69</definedName>
    <definedName name="_xlnm.Print_Area" localSheetId="1">'ОПР'!$A$1:$D$48</definedName>
  </definedNames>
  <calcPr fullCalcOnLoad="1"/>
</workbook>
</file>

<file path=xl/sharedStrings.xml><?xml version="1.0" encoding="utf-8"?>
<sst xmlns="http://schemas.openxmlformats.org/spreadsheetml/2006/main" count="191" uniqueCount="155">
  <si>
    <t xml:space="preserve">                                                                              „СПЕЦИАЛИЗИРАНИ БИЗНЕС СИСТЕМИ“ АД</t>
  </si>
  <si>
    <t xml:space="preserve">                                                                              1517 София, ул. „Бесарабия“ № 24</t>
  </si>
  <si>
    <t xml:space="preserve">                                                                              ЕИК  БУЛСТАТ 121814067</t>
  </si>
  <si>
    <t>в хил. лв.</t>
  </si>
  <si>
    <t>Балансови пера</t>
  </si>
  <si>
    <t>Приложение №</t>
  </si>
  <si>
    <t>Към 31.12.2010 г.</t>
  </si>
  <si>
    <t>АКТИВИ</t>
  </si>
  <si>
    <t>Нетекущи активи</t>
  </si>
  <si>
    <t>Дълготрайни материални активи</t>
  </si>
  <si>
    <t>Нематериални активи</t>
  </si>
  <si>
    <t>Инвестиции</t>
  </si>
  <si>
    <t>Отсрочени данъчни активи</t>
  </si>
  <si>
    <t>Общо нетекущи активи</t>
  </si>
  <si>
    <t>Текущи активи</t>
  </si>
  <si>
    <t>Материални запаси</t>
  </si>
  <si>
    <t>Вземания и предоставени аванси</t>
  </si>
  <si>
    <t>Парични средства и еквиваленти</t>
  </si>
  <si>
    <t>Общо текущи активи</t>
  </si>
  <si>
    <t>Общо активи</t>
  </si>
  <si>
    <t>КАПИТАЛ И ПАСИВИ</t>
  </si>
  <si>
    <t>КАПИТАЛ</t>
  </si>
  <si>
    <t>Основен капитал</t>
  </si>
  <si>
    <t>Премии от емисии</t>
  </si>
  <si>
    <t>Преоценъчни резерви</t>
  </si>
  <si>
    <t>Капиталови резерви</t>
  </si>
  <si>
    <t>Резултат от предходни периоди</t>
  </si>
  <si>
    <t>Резултат от текущия период</t>
  </si>
  <si>
    <t>Малцинствено участие</t>
  </si>
  <si>
    <t>Общо капитал</t>
  </si>
  <si>
    <t>ПАСИВИ</t>
  </si>
  <si>
    <t>Нетекущи пасиви</t>
  </si>
  <si>
    <t>Отсрочени данъчни пасиви</t>
  </si>
  <si>
    <t>Общо нетекущи пасиви</t>
  </si>
  <si>
    <t>Текущи пасиви</t>
  </si>
  <si>
    <t>Текущи задължения</t>
  </si>
  <si>
    <t>Текущи данъчни задължения</t>
  </si>
  <si>
    <t>Общо текущи пасиви</t>
  </si>
  <si>
    <t>Общо пасиви</t>
  </si>
  <si>
    <t>Общо собствен капитал и пасиви</t>
  </si>
  <si>
    <t>Съставител:</t>
  </si>
  <si>
    <t>Ръководител:</t>
  </si>
  <si>
    <t xml:space="preserve">                      /П.Петров/</t>
  </si>
  <si>
    <t>/К. Желязков/</t>
  </si>
  <si>
    <t xml:space="preserve">                                                                                  </t>
  </si>
  <si>
    <t xml:space="preserve">                                                                          „СПЕЦИАЛИЗИРАНИ БИЗНЕС СИСТЕМИ“ АД</t>
  </si>
  <si>
    <t xml:space="preserve">                                                                          1517 София, ул. „Бесарабия“ № 24</t>
  </si>
  <si>
    <t xml:space="preserve">                                                                          ЕИК  БУЛСТАТ 121814067</t>
  </si>
  <si>
    <t xml:space="preserve"> КОНСОЛИДИРАН ОТЧЕТ ЗА ДОХОДИТЕ</t>
  </si>
  <si>
    <t xml:space="preserve">на „СПЕЦИАЛИЗИРАНИ БИЗНЕС СИСТЕМИ“ АД </t>
  </si>
  <si>
    <t>в хил лв.</t>
  </si>
  <si>
    <t>Наименование на перата</t>
  </si>
  <si>
    <t>Годината завършваща на 31.12.2010 г.</t>
  </si>
  <si>
    <t>ПРИХОДИ ОТ ДЕЙНОСТТА</t>
  </si>
  <si>
    <t>Приходи от продажби</t>
  </si>
  <si>
    <t>12</t>
  </si>
  <si>
    <t>Други приходи</t>
  </si>
  <si>
    <t>13</t>
  </si>
  <si>
    <t>Общо приходи</t>
  </si>
  <si>
    <t>РАЗХОДИ ЗА ДЕЙНОСТТА</t>
  </si>
  <si>
    <t>Разходи за материали</t>
  </si>
  <si>
    <t>14</t>
  </si>
  <si>
    <t>Разходи за външни услуги</t>
  </si>
  <si>
    <t>Разходи за персонала</t>
  </si>
  <si>
    <t>Разходи за амортизация</t>
  </si>
  <si>
    <t>Разходи за обезценка и провизии</t>
  </si>
  <si>
    <t>Други оперативни разходи</t>
  </si>
  <si>
    <t>Отчетна стойност на продадените стоки и нетекущи активи</t>
  </si>
  <si>
    <t>Други суми с корективен характер</t>
  </si>
  <si>
    <t>Общо разходи за дейността</t>
  </si>
  <si>
    <t>Печалба от оперативна дейност</t>
  </si>
  <si>
    <t>Финансирания</t>
  </si>
  <si>
    <t>ФИНАНСОВИ ПРИХОДИ И РАЗХОДИ</t>
  </si>
  <si>
    <t>15</t>
  </si>
  <si>
    <t>Печалба от дейността</t>
  </si>
  <si>
    <r>
      <t>Д</t>
    </r>
    <r>
      <rPr>
        <i/>
        <sz val="10"/>
        <rFont val="Arial"/>
        <family val="2"/>
      </rPr>
      <t>ял от печалбата на асоциирани и съвместни предприятия</t>
    </r>
  </si>
  <si>
    <t>Извънредни приходи</t>
  </si>
  <si>
    <t>Печалба преди облагане с данъци</t>
  </si>
  <si>
    <t>Разход за данък</t>
  </si>
  <si>
    <t>Нетна печалба за периода</t>
  </si>
  <si>
    <t>В т.ч.</t>
  </si>
  <si>
    <t>нетна печалба на икономическата група</t>
  </si>
  <si>
    <t>нетна печалба/загуба на малцинственото участие</t>
  </si>
  <si>
    <t xml:space="preserve">                                                                                                                   „СПЕЦИАЛИЗИРАНИ БИЗНЕС СИСТЕМИ“ АД</t>
  </si>
  <si>
    <t xml:space="preserve">                                                                                                                   1517 София, ул. „Бесарабия“ № 24</t>
  </si>
  <si>
    <t xml:space="preserve">                                                                                                                   ЕИК  БУЛСТАТ 121814067</t>
  </si>
  <si>
    <t>КОНСОЛИДИРАН ОТЧЕТ  ЗА ПАРИЧНИТЕ ПОТОЦИ</t>
  </si>
  <si>
    <t xml:space="preserve">по прекия метод на „СПЕЦИАЛИЗИРАНИ БИЗНЕС СИСТЕМИ“ АД </t>
  </si>
  <si>
    <t>Парични средства в началото на периода</t>
  </si>
  <si>
    <t>А. Парични потоци от основна дейност</t>
  </si>
  <si>
    <t>1. Постъпления от търговски контрагенти</t>
  </si>
  <si>
    <t>2. Плащания към търговски контрагенти</t>
  </si>
  <si>
    <t>Нетен паричен поток</t>
  </si>
  <si>
    <t>3. Постъпления свързани с трудови възнаграждения</t>
  </si>
  <si>
    <t>4. Плащания свързани с трудови възнаграждения</t>
  </si>
  <si>
    <t>5. Постъпления от лихви</t>
  </si>
  <si>
    <t xml:space="preserve">6. Плащания за лихви и дивиденти </t>
  </si>
  <si>
    <t>7. Постъпления от валутни курсови разлики</t>
  </si>
  <si>
    <t>8. Плащания по валутни курсови разлики</t>
  </si>
  <si>
    <t xml:space="preserve">9. Платени данъци </t>
  </si>
  <si>
    <t>10. Постъпления свързани с други парични потоци от основна дейност</t>
  </si>
  <si>
    <t>11. Плащания свързани с други парични потоци от основна дейност</t>
  </si>
  <si>
    <t xml:space="preserve">Всичко нетен паричен поток от основна дейност </t>
  </si>
  <si>
    <t>Б. Парични потоци от инвестиционна дейност</t>
  </si>
  <si>
    <t>12. Постъпления свързани с продажба на инвестиции</t>
  </si>
  <si>
    <t>13. Плащания свързани с покупка на инвестиции</t>
  </si>
  <si>
    <t>14. Постъпления свързани с продажба на ДМА</t>
  </si>
  <si>
    <t>15. Плащания свързани с покупка на ДМА</t>
  </si>
  <si>
    <t>Всичко нетен паричен поток от инвестиционна дейност</t>
  </si>
  <si>
    <t>В. Парични потоци от финансова дейност</t>
  </si>
  <si>
    <t>16. Постъпления от предоставени заеми</t>
  </si>
  <si>
    <t>17. Плащания свързани с получени заеми</t>
  </si>
  <si>
    <t>18. Постъпления свързани с емитиране на ценни книжа</t>
  </si>
  <si>
    <t>19. Плащания свързани с емитиране на ценни книжа</t>
  </si>
  <si>
    <t>20. Постъпления от лихви девиденти и други подобни</t>
  </si>
  <si>
    <t>21. Плащания за лихви девиденти и други подобни</t>
  </si>
  <si>
    <t>22. Постъпления от допълнителни вноски на собствениците</t>
  </si>
  <si>
    <t>23. Плащания свързани с връщане на допълнителни вноски на собствениците</t>
  </si>
  <si>
    <t>24. Постъпления от вноски на собствениците за увеличение на капитала</t>
  </si>
  <si>
    <t>25. Постъпления от други финансови операции</t>
  </si>
  <si>
    <t>26. Плащания по други финансови операции</t>
  </si>
  <si>
    <t>Всичко нетен паричен поток от финансова дейност</t>
  </si>
  <si>
    <t>Изменение на паричния поток за периода</t>
  </si>
  <si>
    <t>Парични средства в края на периода</t>
  </si>
  <si>
    <t xml:space="preserve">/К. Желязков/         </t>
  </si>
  <si>
    <t xml:space="preserve">                                                                                        "Специализирани Бизнес Системи" АД</t>
  </si>
  <si>
    <t>гр.София ул. „Бесарабия“ №24</t>
  </si>
  <si>
    <t>ЕИК  БУЛСТАТ 121814067</t>
  </si>
  <si>
    <t xml:space="preserve">на „СПЕЦИАЛИЗИРАНИ БИЗНЕС СИСТЕМИ“ АД  </t>
  </si>
  <si>
    <t>Показатели</t>
  </si>
  <si>
    <t>За предприятието майка</t>
  </si>
  <si>
    <t>Осно-вен капи-тал</t>
  </si>
  <si>
    <t>Премии от еми-сии</t>
  </si>
  <si>
    <t>Резерви</t>
  </si>
  <si>
    <t>Финансов резул-тат печалба/загуба</t>
  </si>
  <si>
    <t>Общо</t>
  </si>
  <si>
    <t>Прео-ценъчен ре-зерв</t>
  </si>
  <si>
    <t>Зако-нови резерви</t>
  </si>
  <si>
    <t>Други резерви</t>
  </si>
  <si>
    <t>Салдо на 31.12.2010 г.</t>
  </si>
  <si>
    <t>Разпределяне на печалбата през 2010г:</t>
  </si>
  <si>
    <t>Други промени в капитала през 2010 г.</t>
  </si>
  <si>
    <t>Съставител:/П.Петров/</t>
  </si>
  <si>
    <t xml:space="preserve">                      //</t>
  </si>
  <si>
    <t xml:space="preserve">Към 30.06.2011г. </t>
  </si>
  <si>
    <t>на „Специализирани Бизнес Системи“ АД към 30.06.2011 г.</t>
  </si>
  <si>
    <t>Дата:  15.08.2011</t>
  </si>
  <si>
    <t>Към 30.06.2011 г.</t>
  </si>
  <si>
    <t>Годината завършваща на 30.06.2011 г.</t>
  </si>
  <si>
    <t>Годината завършваща на 30.06.2010 г.</t>
  </si>
  <si>
    <t>Финансов резултат  към30.06. 2011 г.</t>
  </si>
  <si>
    <t>Фундаментални грешки  през второто тримесечие  на 2011 г.</t>
  </si>
  <si>
    <t>Салдо на 30.06.2011 г.</t>
  </si>
  <si>
    <t>КОНСОЛИДИРАН  ОТЧЕТ ЗА ФИНАНСОВОТО СЪСТОЯНИЕ</t>
  </si>
  <si>
    <t xml:space="preserve"> КОНСОЛИДИРАН ОТЧЕТ ЗА ПРОМЕНИТЕ НА СОБСТВЕНИЯ  КАПИТАЛА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</si>
</sst>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  <numFmt numFmtId="166" formatCode="_(* #,##0_);_(* \(#,##0\);_(* \-_);_(@_)"/>
    <numFmt numFmtId="167" formatCode="_-* #,##0.00\ _л_в_-;\-* #,##0.00\ _л_в_-;_-* \-??\ _л_в_-;_-@_-"/>
    <numFmt numFmtId="168" formatCode="_(* #,##0_);_(* \(#,##0\);_(* \-??_);_(@_)"/>
  </numFmts>
  <fonts count="4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66" fontId="0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right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168" fontId="0" fillId="33" borderId="0" xfId="42" applyNumberFormat="1" applyFont="1" applyFill="1" applyBorder="1" applyAlignment="1" applyProtection="1">
      <alignment vertical="center"/>
      <protection/>
    </xf>
    <xf numFmtId="168" fontId="0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68" fontId="1" fillId="33" borderId="11" xfId="42" applyNumberFormat="1" applyFont="1" applyFill="1" applyBorder="1" applyAlignment="1" applyProtection="1">
      <alignment vertical="center"/>
      <protection/>
    </xf>
    <xf numFmtId="0" fontId="1" fillId="33" borderId="11" xfId="42" applyNumberFormat="1" applyFont="1" applyFill="1" applyBorder="1" applyAlignment="1" applyProtection="1">
      <alignment vertical="center"/>
      <protection/>
    </xf>
    <xf numFmtId="168" fontId="1" fillId="33" borderId="11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168" fontId="0" fillId="33" borderId="0" xfId="0" applyNumberFormat="1" applyFill="1" applyAlignment="1">
      <alignment/>
    </xf>
    <xf numFmtId="49" fontId="0" fillId="33" borderId="0" xfId="0" applyNumberFormat="1" applyFont="1" applyFill="1" applyBorder="1" applyAlignment="1">
      <alignment horizontal="center" wrapText="1"/>
    </xf>
    <xf numFmtId="168" fontId="0" fillId="33" borderId="11" xfId="0" applyNumberFormat="1" applyFont="1" applyFill="1" applyBorder="1" applyAlignment="1">
      <alignment wrapText="1"/>
    </xf>
    <xf numFmtId="168" fontId="1" fillId="33" borderId="11" xfId="0" applyNumberFormat="1" applyFont="1" applyFill="1" applyBorder="1" applyAlignment="1">
      <alignment wrapText="1"/>
    </xf>
    <xf numFmtId="168" fontId="0" fillId="33" borderId="0" xfId="0" applyNumberFormat="1" applyFill="1" applyAlignment="1">
      <alignment wrapText="1"/>
    </xf>
    <xf numFmtId="0" fontId="6" fillId="33" borderId="0" xfId="42" applyNumberFormat="1" applyFont="1" applyFill="1" applyBorder="1" applyAlignment="1" applyProtection="1">
      <alignment vertical="center"/>
      <protection/>
    </xf>
    <xf numFmtId="168" fontId="1" fillId="33" borderId="0" xfId="42" applyNumberFormat="1" applyFont="1" applyFill="1" applyBorder="1" applyAlignment="1" applyProtection="1">
      <alignment vertical="center"/>
      <protection/>
    </xf>
    <xf numFmtId="168" fontId="0" fillId="33" borderId="12" xfId="42" applyNumberFormat="1" applyFont="1" applyFill="1" applyBorder="1" applyAlignment="1" applyProtection="1">
      <alignment vertical="center"/>
      <protection/>
    </xf>
    <xf numFmtId="0" fontId="0" fillId="33" borderId="0" xfId="42" applyNumberFormat="1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wrapText="1"/>
    </xf>
    <xf numFmtId="0" fontId="0" fillId="33" borderId="0" xfId="0" applyNumberFormat="1" applyFont="1" applyFill="1" applyBorder="1" applyAlignment="1">
      <alignment/>
    </xf>
    <xf numFmtId="0" fontId="0" fillId="33" borderId="0" xfId="42" applyNumberFormat="1" applyFont="1" applyFill="1" applyBorder="1" applyAlignment="1" applyProtection="1">
      <alignment/>
      <protection/>
    </xf>
    <xf numFmtId="168" fontId="1" fillId="33" borderId="0" xfId="42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>
      <alignment/>
    </xf>
    <xf numFmtId="166" fontId="1" fillId="33" borderId="0" xfId="42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168" fontId="1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 wrapText="1"/>
    </xf>
    <xf numFmtId="168" fontId="1" fillId="33" borderId="11" xfId="42" applyNumberFormat="1" applyFont="1" applyFill="1" applyBorder="1" applyAlignment="1" applyProtection="1">
      <alignment/>
      <protection/>
    </xf>
    <xf numFmtId="168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49" fontId="0" fillId="33" borderId="0" xfId="0" applyNumberFormat="1" applyFont="1" applyFill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168" fontId="0" fillId="33" borderId="14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5" fillId="33" borderId="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6.00390625" style="1" customWidth="1"/>
    <col min="2" max="2" width="11.00390625" style="1" customWidth="1"/>
    <col min="3" max="3" width="18.28125" style="1" customWidth="1"/>
    <col min="4" max="4" width="20.8515625" style="1" customWidth="1"/>
    <col min="5" max="16384" width="9.140625" style="1" customWidth="1"/>
  </cols>
  <sheetData>
    <row r="1" spans="1:4" ht="12.75" customHeight="1">
      <c r="A1" s="84" t="s">
        <v>0</v>
      </c>
      <c r="B1" s="84"/>
      <c r="C1" s="84"/>
      <c r="D1" s="84"/>
    </row>
    <row r="2" spans="1:4" ht="12.75" customHeight="1">
      <c r="A2" s="84" t="s">
        <v>1</v>
      </c>
      <c r="B2" s="84"/>
      <c r="C2" s="84"/>
      <c r="D2" s="84"/>
    </row>
    <row r="3" spans="1:4" ht="12.75" customHeight="1">
      <c r="A3" s="84" t="s">
        <v>2</v>
      </c>
      <c r="B3" s="84"/>
      <c r="C3" s="84"/>
      <c r="D3" s="84"/>
    </row>
    <row r="5" spans="1:4" ht="12.75" customHeight="1">
      <c r="A5" s="85" t="s">
        <v>153</v>
      </c>
      <c r="B5" s="85"/>
      <c r="C5" s="85"/>
      <c r="D5" s="85"/>
    </row>
    <row r="6" spans="1:4" ht="12.75" customHeight="1">
      <c r="A6" s="85" t="s">
        <v>145</v>
      </c>
      <c r="B6" s="85"/>
      <c r="C6" s="85"/>
      <c r="D6" s="85"/>
    </row>
    <row r="7" spans="3:4" ht="12.75">
      <c r="C7" s="3"/>
      <c r="D7" s="4" t="s">
        <v>3</v>
      </c>
    </row>
    <row r="8" spans="1:4" ht="25.5">
      <c r="A8" s="5" t="s">
        <v>4</v>
      </c>
      <c r="B8" s="6" t="s">
        <v>5</v>
      </c>
      <c r="C8" s="7" t="s">
        <v>144</v>
      </c>
      <c r="D8" s="7" t="s">
        <v>6</v>
      </c>
    </row>
    <row r="9" spans="1:4" ht="12.75">
      <c r="A9" s="8" t="s">
        <v>7</v>
      </c>
      <c r="B9" s="9"/>
      <c r="C9" s="10"/>
      <c r="D9" s="11"/>
    </row>
    <row r="10" spans="1:4" ht="12.75">
      <c r="A10" s="8" t="s">
        <v>8</v>
      </c>
      <c r="B10" s="12"/>
      <c r="C10" s="10"/>
      <c r="D10" s="11"/>
    </row>
    <row r="11" spans="1:4" ht="12.75">
      <c r="A11" s="9" t="s">
        <v>9</v>
      </c>
      <c r="B11" s="13">
        <v>3</v>
      </c>
      <c r="C11" s="14">
        <v>2016</v>
      </c>
      <c r="D11" s="14">
        <v>2053</v>
      </c>
    </row>
    <row r="12" spans="1:4" ht="12.75">
      <c r="A12" s="9" t="s">
        <v>10</v>
      </c>
      <c r="B12" s="13">
        <v>4</v>
      </c>
      <c r="C12" s="14">
        <v>1269</v>
      </c>
      <c r="D12" s="14">
        <v>1290</v>
      </c>
    </row>
    <row r="13" spans="1:4" ht="12.75">
      <c r="A13" s="9" t="s">
        <v>11</v>
      </c>
      <c r="B13" s="13">
        <v>5</v>
      </c>
      <c r="C13" s="14">
        <v>147</v>
      </c>
      <c r="D13" s="14">
        <v>144</v>
      </c>
    </row>
    <row r="14" spans="1:4" ht="12.75">
      <c r="A14" s="9" t="s">
        <v>12</v>
      </c>
      <c r="B14" s="13">
        <v>10</v>
      </c>
      <c r="C14" s="14">
        <v>41</v>
      </c>
      <c r="D14" s="14">
        <v>41</v>
      </c>
    </row>
    <row r="15" spans="1:4" ht="12.75">
      <c r="A15" s="8" t="s">
        <v>13</v>
      </c>
      <c r="B15" s="15"/>
      <c r="C15" s="16">
        <f>C11+C12+C13+C14</f>
        <v>3473</v>
      </c>
      <c r="D15" s="16">
        <f>SUM(D11:D14)</f>
        <v>3528</v>
      </c>
    </row>
    <row r="16" spans="1:4" ht="12.75">
      <c r="A16" s="8" t="s">
        <v>14</v>
      </c>
      <c r="B16" s="15"/>
      <c r="C16" s="10"/>
      <c r="D16" s="14"/>
    </row>
    <row r="17" spans="1:4" ht="12.75">
      <c r="A17" s="9" t="s">
        <v>15</v>
      </c>
      <c r="B17" s="13">
        <v>6</v>
      </c>
      <c r="C17" s="14">
        <v>1852</v>
      </c>
      <c r="D17" s="14">
        <v>1828</v>
      </c>
    </row>
    <row r="18" spans="1:4" ht="12.75">
      <c r="A18" s="9" t="s">
        <v>16</v>
      </c>
      <c r="B18" s="13">
        <v>7</v>
      </c>
      <c r="C18" s="14">
        <v>1689</v>
      </c>
      <c r="D18" s="14">
        <v>1794</v>
      </c>
    </row>
    <row r="19" spans="1:4" ht="12.75">
      <c r="A19" s="9" t="s">
        <v>17</v>
      </c>
      <c r="B19" s="13">
        <v>8</v>
      </c>
      <c r="C19" s="14">
        <v>97</v>
      </c>
      <c r="D19" s="14">
        <v>48</v>
      </c>
    </row>
    <row r="20" spans="1:4" ht="12.75">
      <c r="A20" s="9"/>
      <c r="B20" s="13"/>
      <c r="C20" s="14"/>
      <c r="D20" s="14"/>
    </row>
    <row r="21" spans="1:4" ht="12.75">
      <c r="A21" s="8" t="s">
        <v>18</v>
      </c>
      <c r="B21" s="12"/>
      <c r="C21" s="16">
        <f>SUM(C17:C20)</f>
        <v>3638</v>
      </c>
      <c r="D21" s="16">
        <f>SUM(D17:D20)</f>
        <v>3670</v>
      </c>
    </row>
    <row r="22" spans="1:4" ht="12.75">
      <c r="A22" s="8" t="s">
        <v>19</v>
      </c>
      <c r="B22" s="12"/>
      <c r="C22" s="16">
        <f>C15+C21</f>
        <v>7111</v>
      </c>
      <c r="D22" s="16">
        <f>D15+D21</f>
        <v>7198</v>
      </c>
    </row>
    <row r="23" spans="1:4" ht="12.75">
      <c r="A23" s="8" t="s">
        <v>20</v>
      </c>
      <c r="B23" s="12"/>
      <c r="C23" s="10"/>
      <c r="D23" s="14"/>
    </row>
    <row r="24" spans="1:4" ht="12.75">
      <c r="A24" s="8" t="s">
        <v>21</v>
      </c>
      <c r="B24" s="12"/>
      <c r="C24" s="10"/>
      <c r="D24" s="14"/>
    </row>
    <row r="25" spans="1:4" ht="12.75">
      <c r="A25" s="9" t="s">
        <v>22</v>
      </c>
      <c r="B25" s="13">
        <v>9</v>
      </c>
      <c r="C25" s="14">
        <v>5000</v>
      </c>
      <c r="D25" s="14">
        <v>5000</v>
      </c>
    </row>
    <row r="26" spans="1:4" ht="12.75">
      <c r="A26" s="9" t="s">
        <v>23</v>
      </c>
      <c r="B26" s="13">
        <v>9</v>
      </c>
      <c r="C26" s="14">
        <v>577</v>
      </c>
      <c r="D26" s="14">
        <v>577</v>
      </c>
    </row>
    <row r="27" spans="1:4" ht="12.75">
      <c r="A27" s="9" t="s">
        <v>24</v>
      </c>
      <c r="B27" s="13">
        <v>9</v>
      </c>
      <c r="C27" s="14">
        <v>161</v>
      </c>
      <c r="D27" s="14">
        <v>161</v>
      </c>
    </row>
    <row r="28" spans="1:4" ht="12.75">
      <c r="A28" s="9" t="s">
        <v>25</v>
      </c>
      <c r="B28" s="13">
        <v>9</v>
      </c>
      <c r="C28" s="14">
        <v>604</v>
      </c>
      <c r="D28" s="14">
        <v>821</v>
      </c>
    </row>
    <row r="29" spans="1:6" ht="12.75">
      <c r="A29" s="17" t="s">
        <v>26</v>
      </c>
      <c r="B29" s="13">
        <v>9</v>
      </c>
      <c r="C29" s="18">
        <v>-399</v>
      </c>
      <c r="D29" s="18">
        <v>-356</v>
      </c>
      <c r="F29" s="18"/>
    </row>
    <row r="30" spans="1:4" ht="12.75">
      <c r="A30" s="9" t="s">
        <v>27</v>
      </c>
      <c r="B30" s="13">
        <v>9</v>
      </c>
      <c r="C30" s="18">
        <v>-151</v>
      </c>
      <c r="D30" s="18">
        <v>-255</v>
      </c>
    </row>
    <row r="31" spans="1:4" ht="12.75">
      <c r="A31" s="9" t="s">
        <v>28</v>
      </c>
      <c r="B31" s="13">
        <v>9</v>
      </c>
      <c r="C31" s="14">
        <v>130</v>
      </c>
      <c r="D31" s="14">
        <v>116</v>
      </c>
    </row>
    <row r="32" spans="1:4" ht="12.75">
      <c r="A32" s="8" t="s">
        <v>29</v>
      </c>
      <c r="B32" s="12"/>
      <c r="C32" s="16">
        <f>SUM(C25:C31)</f>
        <v>5922</v>
      </c>
      <c r="D32" s="16">
        <f>SUM(D25:D31)</f>
        <v>6064</v>
      </c>
    </row>
    <row r="33" spans="1:4" ht="12.75">
      <c r="A33" s="8" t="s">
        <v>30</v>
      </c>
      <c r="B33" s="12"/>
      <c r="C33" s="14"/>
      <c r="D33" s="14"/>
    </row>
    <row r="34" spans="1:4" ht="12.75">
      <c r="A34" s="8" t="s">
        <v>31</v>
      </c>
      <c r="B34" s="12"/>
      <c r="C34" s="14"/>
      <c r="D34" s="14"/>
    </row>
    <row r="35" spans="1:4" ht="12.75">
      <c r="A35" s="9" t="s">
        <v>32</v>
      </c>
      <c r="B35" s="12">
        <v>10</v>
      </c>
      <c r="C35" s="14">
        <v>222</v>
      </c>
      <c r="D35" s="14">
        <v>222</v>
      </c>
    </row>
    <row r="36" spans="1:4" ht="12.75">
      <c r="A36" s="8" t="s">
        <v>33</v>
      </c>
      <c r="B36" s="12"/>
      <c r="C36" s="16">
        <f>SUM(C35)</f>
        <v>222</v>
      </c>
      <c r="D36" s="16">
        <f>SUM(D35)</f>
        <v>222</v>
      </c>
    </row>
    <row r="37" spans="1:4" ht="12.75">
      <c r="A37" s="8" t="s">
        <v>34</v>
      </c>
      <c r="B37" s="12"/>
      <c r="C37" s="14"/>
      <c r="D37" s="14"/>
    </row>
    <row r="38" spans="1:4" ht="12.75">
      <c r="A38" s="9" t="s">
        <v>35</v>
      </c>
      <c r="B38" s="12">
        <v>11</v>
      </c>
      <c r="C38" s="14">
        <v>938</v>
      </c>
      <c r="D38" s="14">
        <v>890</v>
      </c>
    </row>
    <row r="39" spans="1:4" ht="12.75">
      <c r="A39" s="9" t="s">
        <v>36</v>
      </c>
      <c r="B39" s="12">
        <v>11</v>
      </c>
      <c r="C39" s="14">
        <v>29</v>
      </c>
      <c r="D39" s="14">
        <v>22</v>
      </c>
    </row>
    <row r="40" spans="1:4" ht="12.75">
      <c r="A40" s="8" t="s">
        <v>37</v>
      </c>
      <c r="B40" s="12"/>
      <c r="C40" s="16">
        <f>SUM(C38:C39)</f>
        <v>967</v>
      </c>
      <c r="D40" s="16">
        <f>SUM(D38:D39)</f>
        <v>912</v>
      </c>
    </row>
    <row r="41" spans="1:4" ht="12.75">
      <c r="A41" s="8" t="s">
        <v>38</v>
      </c>
      <c r="B41" s="12"/>
      <c r="C41" s="16">
        <f>C36+C40</f>
        <v>1189</v>
      </c>
      <c r="D41" s="16">
        <f>D36+D40</f>
        <v>1134</v>
      </c>
    </row>
    <row r="42" spans="1:4" ht="12.75">
      <c r="A42" s="8" t="s">
        <v>39</v>
      </c>
      <c r="B42" s="12"/>
      <c r="C42" s="16">
        <f>C32+C41</f>
        <v>7111</v>
      </c>
      <c r="D42" s="16">
        <f>D32+D41</f>
        <v>7198</v>
      </c>
    </row>
    <row r="43" spans="1:4" ht="12.75">
      <c r="A43" s="8"/>
      <c r="B43" s="12"/>
      <c r="C43" s="19"/>
      <c r="D43" s="19"/>
    </row>
    <row r="44" spans="1:4" ht="12.75">
      <c r="A44" s="8"/>
      <c r="B44" s="12"/>
      <c r="C44" s="19"/>
      <c r="D44" s="19"/>
    </row>
    <row r="45" spans="1:4" ht="12.75">
      <c r="A45" s="86"/>
      <c r="B45" s="86"/>
      <c r="C45" s="86"/>
      <c r="D45" s="86"/>
    </row>
    <row r="46" spans="1:4" ht="12.75">
      <c r="A46" s="86"/>
      <c r="B46" s="86"/>
      <c r="C46" s="86"/>
      <c r="D46" s="86"/>
    </row>
    <row r="47" spans="1:4" ht="12.75">
      <c r="A47" s="20"/>
      <c r="B47" s="20"/>
      <c r="C47" s="20"/>
      <c r="D47" s="20"/>
    </row>
    <row r="48" spans="1:4" ht="12.75">
      <c r="A48" s="21" t="s">
        <v>146</v>
      </c>
      <c r="B48" s="21"/>
      <c r="C48" s="21"/>
      <c r="D48" s="21"/>
    </row>
    <row r="49" spans="1:4" ht="14.25" customHeight="1">
      <c r="A49" s="21"/>
      <c r="B49" s="21"/>
      <c r="C49" s="21"/>
      <c r="D49" s="21"/>
    </row>
    <row r="50" spans="1:4" ht="12.75">
      <c r="A50" s="22" t="s">
        <v>40</v>
      </c>
      <c r="C50" s="22" t="s">
        <v>41</v>
      </c>
      <c r="D50" s="22"/>
    </row>
    <row r="51" spans="1:4" ht="12.75">
      <c r="A51" s="22" t="s">
        <v>42</v>
      </c>
      <c r="C51" s="22"/>
      <c r="D51" s="22" t="s">
        <v>43</v>
      </c>
    </row>
    <row r="52" spans="1:4" ht="12.75">
      <c r="A52" s="22"/>
      <c r="B52" s="22" t="s">
        <v>44</v>
      </c>
      <c r="C52" s="22"/>
      <c r="D52" s="22"/>
    </row>
    <row r="53" spans="2:4" ht="12.75">
      <c r="B53" s="22"/>
      <c r="C53" s="22"/>
      <c r="D53" s="22"/>
    </row>
    <row r="54" spans="2:4" ht="12.75">
      <c r="B54" s="23"/>
      <c r="D54" s="24"/>
    </row>
    <row r="56" spans="1:2" ht="12.75">
      <c r="A56" s="24"/>
      <c r="B56" s="25"/>
    </row>
  </sheetData>
  <sheetProtection selectLockedCells="1" selectUnlockedCells="1"/>
  <mergeCells count="6">
    <mergeCell ref="A1:D1"/>
    <mergeCell ref="A2:D2"/>
    <mergeCell ref="A3:D3"/>
    <mergeCell ref="A5:D5"/>
    <mergeCell ref="A6:D6"/>
    <mergeCell ref="A45:D46"/>
  </mergeCells>
  <printOptions/>
  <pageMargins left="0.75" right="0.75" top="1" bottom="0.8298611111111112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39.00390625" style="1" customWidth="1"/>
    <col min="2" max="2" width="11.140625" style="1" customWidth="1"/>
    <col min="3" max="3" width="16.140625" style="1" customWidth="1"/>
    <col min="4" max="4" width="18.140625" style="1" customWidth="1"/>
    <col min="5" max="16384" width="9.140625" style="1" customWidth="1"/>
  </cols>
  <sheetData>
    <row r="1" spans="1:4" ht="12.75" customHeight="1">
      <c r="A1" s="84" t="s">
        <v>45</v>
      </c>
      <c r="B1" s="84"/>
      <c r="C1" s="84"/>
      <c r="D1" s="84"/>
    </row>
    <row r="2" spans="1:4" ht="12.75" customHeight="1">
      <c r="A2" s="84" t="s">
        <v>46</v>
      </c>
      <c r="B2" s="84"/>
      <c r="C2" s="84"/>
      <c r="D2" s="84"/>
    </row>
    <row r="3" spans="1:4" ht="12.75" customHeight="1">
      <c r="A3" s="84" t="s">
        <v>47</v>
      </c>
      <c r="B3" s="84"/>
      <c r="C3" s="84"/>
      <c r="D3" s="84"/>
    </row>
    <row r="4" spans="1:4" ht="12.75">
      <c r="A4" s="26"/>
      <c r="B4" s="26"/>
      <c r="C4" s="26"/>
      <c r="D4" s="26"/>
    </row>
    <row r="6" spans="1:4" ht="12.75" customHeight="1">
      <c r="A6" s="85" t="s">
        <v>48</v>
      </c>
      <c r="B6" s="85"/>
      <c r="C6" s="85"/>
      <c r="D6" s="85"/>
    </row>
    <row r="7" spans="1:4" ht="12.75" customHeight="1">
      <c r="A7" s="85" t="s">
        <v>49</v>
      </c>
      <c r="B7" s="85"/>
      <c r="C7" s="85"/>
      <c r="D7" s="85"/>
    </row>
    <row r="8" spans="1:4" ht="12.75" customHeight="1">
      <c r="A8" s="85" t="s">
        <v>147</v>
      </c>
      <c r="B8" s="85"/>
      <c r="C8" s="85"/>
      <c r="D8" s="85"/>
    </row>
    <row r="9" spans="1:4" ht="15.75" customHeight="1">
      <c r="A9" s="27"/>
      <c r="B9" s="27"/>
      <c r="C9" s="3"/>
      <c r="D9" s="28" t="s">
        <v>50</v>
      </c>
    </row>
    <row r="10" spans="1:4" ht="46.5" customHeight="1">
      <c r="A10" s="29" t="s">
        <v>51</v>
      </c>
      <c r="B10" s="29" t="s">
        <v>5</v>
      </c>
      <c r="C10" s="29" t="s">
        <v>148</v>
      </c>
      <c r="D10" s="29" t="s">
        <v>149</v>
      </c>
    </row>
    <row r="11" spans="1:4" ht="12.75">
      <c r="A11" s="8" t="s">
        <v>53</v>
      </c>
      <c r="B11" s="30"/>
      <c r="C11" s="31"/>
      <c r="D11" s="8"/>
    </row>
    <row r="12" spans="1:4" ht="12.75">
      <c r="A12" s="32" t="s">
        <v>54</v>
      </c>
      <c r="B12" s="33" t="s">
        <v>55</v>
      </c>
      <c r="C12" s="32">
        <v>931</v>
      </c>
      <c r="D12" s="32">
        <v>1026</v>
      </c>
    </row>
    <row r="13" spans="1:4" ht="12.75">
      <c r="A13" s="17" t="s">
        <v>56</v>
      </c>
      <c r="B13" s="33" t="s">
        <v>57</v>
      </c>
      <c r="C13" s="32"/>
      <c r="D13" s="32"/>
    </row>
    <row r="14" spans="1:5" ht="12.75">
      <c r="A14" s="8" t="s">
        <v>58</v>
      </c>
      <c r="B14" s="33"/>
      <c r="C14" s="34">
        <f>C12+C13</f>
        <v>931</v>
      </c>
      <c r="D14" s="34">
        <f>D12+D13</f>
        <v>1026</v>
      </c>
      <c r="E14" s="9"/>
    </row>
    <row r="15" spans="1:5" ht="12.75">
      <c r="A15" s="8" t="s">
        <v>59</v>
      </c>
      <c r="B15" s="33"/>
      <c r="C15" s="35"/>
      <c r="D15" s="32"/>
      <c r="E15" s="9"/>
    </row>
    <row r="16" spans="1:5" ht="12.75">
      <c r="A16" s="17" t="s">
        <v>60</v>
      </c>
      <c r="B16" s="33" t="s">
        <v>61</v>
      </c>
      <c r="C16" s="36">
        <v>34</v>
      </c>
      <c r="D16" s="36">
        <v>8</v>
      </c>
      <c r="E16" s="9"/>
    </row>
    <row r="17" spans="1:4" ht="12.75">
      <c r="A17" s="17" t="s">
        <v>62</v>
      </c>
      <c r="B17" s="33" t="s">
        <v>61</v>
      </c>
      <c r="C17" s="36">
        <v>153</v>
      </c>
      <c r="D17" s="36">
        <v>116</v>
      </c>
    </row>
    <row r="18" spans="1:4" ht="12.75">
      <c r="A18" s="17" t="s">
        <v>63</v>
      </c>
      <c r="B18" s="33" t="s">
        <v>61</v>
      </c>
      <c r="C18" s="36">
        <v>190</v>
      </c>
      <c r="D18" s="36">
        <v>248</v>
      </c>
    </row>
    <row r="19" spans="1:4" ht="12.75">
      <c r="A19" s="17" t="s">
        <v>64</v>
      </c>
      <c r="B19" s="33" t="s">
        <v>61</v>
      </c>
      <c r="C19" s="36">
        <v>68</v>
      </c>
      <c r="D19" s="36">
        <v>47</v>
      </c>
    </row>
    <row r="20" spans="1:4" ht="12.75">
      <c r="A20" s="17" t="s">
        <v>65</v>
      </c>
      <c r="B20" s="33" t="s">
        <v>61</v>
      </c>
      <c r="C20" s="36"/>
      <c r="D20" s="36"/>
    </row>
    <row r="21" spans="1:4" ht="12.75">
      <c r="A21" s="17" t="s">
        <v>66</v>
      </c>
      <c r="B21" s="33" t="s">
        <v>61</v>
      </c>
      <c r="C21" s="36">
        <v>22</v>
      </c>
      <c r="D21" s="36">
        <v>14</v>
      </c>
    </row>
    <row r="22" spans="1:4" ht="27.75" customHeight="1">
      <c r="A22" s="37" t="s">
        <v>67</v>
      </c>
      <c r="B22" s="33" t="s">
        <v>61</v>
      </c>
      <c r="C22" s="32">
        <v>632</v>
      </c>
      <c r="D22" s="32">
        <v>848</v>
      </c>
    </row>
    <row r="23" spans="1:4" ht="17.25" customHeight="1">
      <c r="A23" s="37" t="s">
        <v>68</v>
      </c>
      <c r="B23" s="33" t="s">
        <v>61</v>
      </c>
      <c r="C23" s="38"/>
      <c r="D23" s="39"/>
    </row>
    <row r="24" spans="1:4" ht="12.75">
      <c r="A24" s="40" t="s">
        <v>69</v>
      </c>
      <c r="B24" s="33"/>
      <c r="C24" s="41">
        <f>SUM(C16:C23)</f>
        <v>1099</v>
      </c>
      <c r="D24" s="42">
        <f>SUM(D16:D23)</f>
        <v>1281</v>
      </c>
    </row>
    <row r="25" spans="1:4" ht="12.75">
      <c r="A25" s="40" t="s">
        <v>70</v>
      </c>
      <c r="B25" s="33"/>
      <c r="C25" s="43">
        <f>C14-C24</f>
        <v>-168</v>
      </c>
      <c r="D25" s="43">
        <f>D14-D24</f>
        <v>-255</v>
      </c>
    </row>
    <row r="26" spans="1:4" ht="12.75">
      <c r="A26" s="40" t="s">
        <v>71</v>
      </c>
      <c r="B26" s="33"/>
      <c r="C26" s="43"/>
      <c r="D26" s="44"/>
    </row>
    <row r="27" spans="1:4" ht="12.75">
      <c r="A27" s="40" t="s">
        <v>72</v>
      </c>
      <c r="B27" s="33" t="s">
        <v>73</v>
      </c>
      <c r="C27" s="41">
        <v>30</v>
      </c>
      <c r="D27" s="41">
        <v>69</v>
      </c>
    </row>
    <row r="28" spans="1:8" ht="12.75">
      <c r="A28" s="40" t="s">
        <v>74</v>
      </c>
      <c r="B28" s="33"/>
      <c r="C28" s="43">
        <f>C25+C26+C27</f>
        <v>-138</v>
      </c>
      <c r="D28" s="43">
        <f>D25-(-D27)</f>
        <v>-186</v>
      </c>
      <c r="H28" s="45"/>
    </row>
    <row r="29" spans="1:8" s="20" customFormat="1" ht="25.5">
      <c r="A29" s="37" t="s">
        <v>75</v>
      </c>
      <c r="B29" s="46"/>
      <c r="C29" s="47"/>
      <c r="D29" s="48"/>
      <c r="H29" s="49"/>
    </row>
    <row r="30" spans="1:8" s="20" customFormat="1" ht="12.75">
      <c r="A30" s="40" t="s">
        <v>76</v>
      </c>
      <c r="B30" s="33"/>
      <c r="C30" s="41"/>
      <c r="D30" s="41"/>
      <c r="H30" s="49"/>
    </row>
    <row r="31" spans="1:8" s="20" customFormat="1" ht="12.75">
      <c r="A31" s="40" t="s">
        <v>77</v>
      </c>
      <c r="B31" s="46"/>
      <c r="C31" s="48">
        <f>C28+C29+C30</f>
        <v>-138</v>
      </c>
      <c r="D31" s="48">
        <f>D28+D29+D30</f>
        <v>-186</v>
      </c>
      <c r="H31" s="49"/>
    </row>
    <row r="32" spans="1:4" ht="12.75">
      <c r="A32" s="17" t="s">
        <v>78</v>
      </c>
      <c r="B32" s="33"/>
      <c r="C32" s="38"/>
      <c r="D32" s="38"/>
    </row>
    <row r="33" spans="1:4" ht="12.75">
      <c r="A33" s="40" t="s">
        <v>79</v>
      </c>
      <c r="B33" s="30"/>
      <c r="C33" s="41">
        <f>C31+C32</f>
        <v>-138</v>
      </c>
      <c r="D33" s="41">
        <f>D31-D32</f>
        <v>-186</v>
      </c>
    </row>
    <row r="34" spans="1:4" ht="12.75">
      <c r="A34" s="17" t="s">
        <v>80</v>
      </c>
      <c r="B34" s="30"/>
      <c r="C34" s="50"/>
      <c r="D34" s="51"/>
    </row>
    <row r="35" spans="1:4" s="25" customFormat="1" ht="14.25" customHeight="1">
      <c r="A35" s="37" t="s">
        <v>81</v>
      </c>
      <c r="B35" s="30"/>
      <c r="C35" s="52">
        <v>-151</v>
      </c>
      <c r="D35" s="52">
        <v>-190</v>
      </c>
    </row>
    <row r="36" spans="1:4" s="25" customFormat="1" ht="27.75" customHeight="1">
      <c r="A36" s="37" t="s">
        <v>82</v>
      </c>
      <c r="B36" s="30"/>
      <c r="C36" s="41">
        <v>13</v>
      </c>
      <c r="D36" s="41">
        <v>4</v>
      </c>
    </row>
    <row r="37" spans="1:4" s="25" customFormat="1" ht="27.75" customHeight="1">
      <c r="A37" s="37"/>
      <c r="B37" s="30"/>
      <c r="C37" s="38"/>
      <c r="D37" s="53"/>
    </row>
    <row r="38" spans="1:4" ht="12.75">
      <c r="A38" s="86"/>
      <c r="B38" s="86"/>
      <c r="C38" s="86"/>
      <c r="D38" s="86"/>
    </row>
    <row r="39" spans="1:4" ht="12.75" customHeight="1">
      <c r="A39" s="86"/>
      <c r="B39" s="86"/>
      <c r="C39" s="86"/>
      <c r="D39" s="86"/>
    </row>
    <row r="40" spans="1:4" ht="12.75">
      <c r="A40" s="54" t="str">
        <f>баланс!A48</f>
        <v>Дата:  15.08.2011</v>
      </c>
      <c r="B40" s="54"/>
      <c r="C40" s="54"/>
      <c r="D40" s="54"/>
    </row>
    <row r="41" spans="1:4" ht="14.25" customHeight="1">
      <c r="A41" s="21"/>
      <c r="B41" s="21"/>
      <c r="C41" s="21"/>
      <c r="D41" s="21"/>
    </row>
    <row r="42" spans="1:4" ht="12.75">
      <c r="A42" s="22" t="s">
        <v>40</v>
      </c>
      <c r="C42" s="22" t="s">
        <v>41</v>
      </c>
      <c r="D42" s="22"/>
    </row>
    <row r="43" spans="1:4" ht="12.75">
      <c r="A43" s="22" t="s">
        <v>42</v>
      </c>
      <c r="C43" s="22"/>
      <c r="D43" s="22" t="s">
        <v>43</v>
      </c>
    </row>
    <row r="44" spans="1:4" ht="12.75">
      <c r="A44" s="24"/>
      <c r="B44" s="24"/>
      <c r="C44" s="24"/>
      <c r="D44" s="24"/>
    </row>
    <row r="45" spans="2:4" ht="12.75">
      <c r="B45" s="24"/>
      <c r="C45" s="24"/>
      <c r="D45" s="24"/>
    </row>
    <row r="46" ht="12.75">
      <c r="D46" s="24"/>
    </row>
    <row r="47" spans="1:3" ht="12.75">
      <c r="A47" s="24"/>
      <c r="C47" s="24"/>
    </row>
    <row r="48" spans="2:4" ht="12.75">
      <c r="B48" s="23"/>
      <c r="C48" s="24"/>
      <c r="D48" s="24"/>
    </row>
    <row r="54" ht="12.75">
      <c r="B54" s="23"/>
    </row>
  </sheetData>
  <sheetProtection selectLockedCells="1" selectUnlockedCells="1"/>
  <mergeCells count="7">
    <mergeCell ref="A38:D39"/>
    <mergeCell ref="A1:D1"/>
    <mergeCell ref="A2:D2"/>
    <mergeCell ref="A3:D3"/>
    <mergeCell ref="A6:D6"/>
    <mergeCell ref="A7:D7"/>
    <mergeCell ref="A8:D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B55" sqref="B55"/>
    </sheetView>
  </sheetViews>
  <sheetFormatPr defaultColWidth="9.140625" defaultRowHeight="12.75"/>
  <cols>
    <col min="1" max="1" width="74.7109375" style="1" customWidth="1"/>
    <col min="2" max="2" width="17.57421875" style="1" customWidth="1"/>
    <col min="3" max="3" width="16.7109375" style="1" customWidth="1"/>
    <col min="4" max="16384" width="9.140625" style="1" customWidth="1"/>
  </cols>
  <sheetData>
    <row r="1" spans="1:3" ht="12.75" customHeight="1">
      <c r="A1" s="84" t="s">
        <v>83</v>
      </c>
      <c r="B1" s="84"/>
      <c r="C1" s="84"/>
    </row>
    <row r="2" spans="1:3" ht="12.75" customHeight="1">
      <c r="A2" s="84" t="s">
        <v>84</v>
      </c>
      <c r="B2" s="84"/>
      <c r="C2" s="84"/>
    </row>
    <row r="3" spans="1:3" ht="12.75" customHeight="1">
      <c r="A3" s="84" t="s">
        <v>85</v>
      </c>
      <c r="B3" s="84"/>
      <c r="C3" s="84"/>
    </row>
    <row r="5" spans="1:3" ht="12.75" customHeight="1">
      <c r="A5" s="85" t="s">
        <v>86</v>
      </c>
      <c r="B5" s="85"/>
      <c r="C5" s="85"/>
    </row>
    <row r="6" spans="1:3" ht="12.75" customHeight="1">
      <c r="A6" s="85" t="s">
        <v>87</v>
      </c>
      <c r="B6" s="85"/>
      <c r="C6" s="85"/>
    </row>
    <row r="7" spans="1:4" ht="12.75">
      <c r="A7" s="85" t="str">
        <f>ОПР!A8</f>
        <v>Към 30.06.2011 г.</v>
      </c>
      <c r="B7" s="85"/>
      <c r="C7" s="85"/>
      <c r="D7" s="85"/>
    </row>
    <row r="8" ht="12.75">
      <c r="C8" s="55" t="s">
        <v>3</v>
      </c>
    </row>
    <row r="9" spans="1:3" ht="45.75" customHeight="1">
      <c r="A9" s="29" t="s">
        <v>51</v>
      </c>
      <c r="B9" s="29" t="s">
        <v>148</v>
      </c>
      <c r="C9" s="29" t="s">
        <v>52</v>
      </c>
    </row>
    <row r="10" spans="1:3" ht="14.25" customHeight="1">
      <c r="A10" s="26" t="s">
        <v>88</v>
      </c>
      <c r="B10" s="34">
        <v>48</v>
      </c>
      <c r="C10" s="34">
        <v>138</v>
      </c>
    </row>
    <row r="11" spans="1:3" ht="14.25" customHeight="1">
      <c r="A11" s="2" t="s">
        <v>89</v>
      </c>
      <c r="B11" s="31"/>
      <c r="C11" s="8"/>
    </row>
    <row r="12" spans="1:3" ht="14.25" customHeight="1">
      <c r="A12" s="56" t="s">
        <v>90</v>
      </c>
      <c r="B12" s="57">
        <v>1115</v>
      </c>
      <c r="C12" s="57">
        <v>3046</v>
      </c>
    </row>
    <row r="13" spans="1:3" ht="14.25" customHeight="1">
      <c r="A13" s="56" t="s">
        <v>91</v>
      </c>
      <c r="B13" s="58">
        <v>957</v>
      </c>
      <c r="C13" s="58">
        <v>2183</v>
      </c>
    </row>
    <row r="14" spans="1:3" ht="14.25" customHeight="1">
      <c r="A14" s="26" t="s">
        <v>92</v>
      </c>
      <c r="B14" s="59">
        <f>B12-B13</f>
        <v>158</v>
      </c>
      <c r="C14" s="59">
        <f>C12-C13</f>
        <v>863</v>
      </c>
    </row>
    <row r="15" spans="1:3" ht="14.25" customHeight="1">
      <c r="A15" s="56" t="s">
        <v>93</v>
      </c>
      <c r="B15" s="57"/>
      <c r="C15" s="57"/>
    </row>
    <row r="16" spans="1:3" ht="14.25" customHeight="1">
      <c r="A16" s="56" t="s">
        <v>94</v>
      </c>
      <c r="B16" s="58">
        <v>109</v>
      </c>
      <c r="C16" s="58">
        <v>456</v>
      </c>
    </row>
    <row r="17" spans="1:3" ht="14.25" customHeight="1">
      <c r="A17" s="26" t="s">
        <v>92</v>
      </c>
      <c r="B17" s="59">
        <f>B15-B16</f>
        <v>-109</v>
      </c>
      <c r="C17" s="59">
        <f>C15-C16</f>
        <v>-456</v>
      </c>
    </row>
    <row r="18" spans="1:3" ht="14.25" customHeight="1">
      <c r="A18" s="56" t="s">
        <v>95</v>
      </c>
      <c r="B18" s="57">
        <v>26</v>
      </c>
      <c r="C18" s="60">
        <v>8</v>
      </c>
    </row>
    <row r="19" spans="1:3" ht="14.25" customHeight="1">
      <c r="A19" s="56" t="s">
        <v>96</v>
      </c>
      <c r="B19" s="58">
        <v>17</v>
      </c>
      <c r="C19" s="58">
        <v>42</v>
      </c>
    </row>
    <row r="20" spans="1:3" ht="14.25" customHeight="1">
      <c r="A20" s="26" t="s">
        <v>92</v>
      </c>
      <c r="B20" s="61">
        <f>B18-B19</f>
        <v>9</v>
      </c>
      <c r="C20" s="61">
        <f>C18-C19</f>
        <v>-34</v>
      </c>
    </row>
    <row r="21" spans="1:3" ht="14.25" customHeight="1">
      <c r="A21" s="56" t="s">
        <v>97</v>
      </c>
      <c r="B21" s="62"/>
      <c r="C21" s="62"/>
    </row>
    <row r="22" spans="1:3" ht="14.25" customHeight="1">
      <c r="A22" s="56" t="s">
        <v>98</v>
      </c>
      <c r="B22" s="62">
        <v>1</v>
      </c>
      <c r="C22" s="62"/>
    </row>
    <row r="23" spans="1:3" ht="14.25" customHeight="1">
      <c r="A23" s="26" t="s">
        <v>92</v>
      </c>
      <c r="B23" s="59">
        <f>B21-B22</f>
        <v>-1</v>
      </c>
      <c r="C23" s="59">
        <f>C21-C22</f>
        <v>0</v>
      </c>
    </row>
    <row r="24" spans="1:3" ht="14.25" customHeight="1">
      <c r="A24" s="56" t="s">
        <v>99</v>
      </c>
      <c r="B24" s="62">
        <v>28</v>
      </c>
      <c r="C24" s="62">
        <v>154</v>
      </c>
    </row>
    <row r="25" spans="1:3" ht="14.25" customHeight="1">
      <c r="A25" s="26" t="s">
        <v>92</v>
      </c>
      <c r="B25" s="59">
        <f>-B24</f>
        <v>-28</v>
      </c>
      <c r="C25" s="59">
        <f>-C24</f>
        <v>-154</v>
      </c>
    </row>
    <row r="26" spans="1:3" ht="14.25" customHeight="1">
      <c r="A26" s="56" t="s">
        <v>100</v>
      </c>
      <c r="B26" s="57">
        <v>6</v>
      </c>
      <c r="C26" s="58"/>
    </row>
    <row r="27" spans="1:3" ht="14.25" customHeight="1">
      <c r="A27" s="56" t="s">
        <v>101</v>
      </c>
      <c r="B27" s="57"/>
      <c r="C27" s="57">
        <v>63</v>
      </c>
    </row>
    <row r="28" spans="1:3" ht="14.25" customHeight="1">
      <c r="A28" s="26" t="s">
        <v>92</v>
      </c>
      <c r="B28" s="63">
        <f>B26-B27</f>
        <v>6</v>
      </c>
      <c r="C28" s="63">
        <f>C26-C27</f>
        <v>-63</v>
      </c>
    </row>
    <row r="29" spans="1:3" ht="14.25" customHeight="1">
      <c r="A29" s="64" t="s">
        <v>102</v>
      </c>
      <c r="B29" s="65">
        <f>B14+B17+B20+B23+B25+B28</f>
        <v>35</v>
      </c>
      <c r="C29" s="65">
        <f>C14+C17+C20+C23+C25+C28</f>
        <v>156</v>
      </c>
    </row>
    <row r="30" spans="1:3" ht="14.25" customHeight="1">
      <c r="A30" s="26" t="s">
        <v>103</v>
      </c>
      <c r="B30" s="66"/>
      <c r="C30" s="63"/>
    </row>
    <row r="31" spans="1:3" ht="14.25" customHeight="1">
      <c r="A31" s="56" t="s">
        <v>104</v>
      </c>
      <c r="B31" s="62"/>
      <c r="C31" s="62"/>
    </row>
    <row r="32" spans="1:3" ht="14.25" customHeight="1">
      <c r="A32" s="56" t="s">
        <v>105</v>
      </c>
      <c r="B32" s="62"/>
      <c r="C32" s="62"/>
    </row>
    <row r="33" spans="1:3" ht="14.25" customHeight="1">
      <c r="A33" s="26" t="s">
        <v>92</v>
      </c>
      <c r="B33" s="59">
        <f>B31-B32</f>
        <v>0</v>
      </c>
      <c r="C33" s="59">
        <f>C31-C32</f>
        <v>0</v>
      </c>
    </row>
    <row r="34" spans="1:3" ht="14.25" customHeight="1">
      <c r="A34" s="56" t="s">
        <v>106</v>
      </c>
      <c r="B34" s="58"/>
      <c r="C34" s="58">
        <v>1</v>
      </c>
    </row>
    <row r="35" spans="1:3" ht="14.25" customHeight="1">
      <c r="A35" s="56" t="s">
        <v>107</v>
      </c>
      <c r="B35" s="57"/>
      <c r="C35" s="57">
        <v>1</v>
      </c>
    </row>
    <row r="36" spans="1:3" ht="14.25" customHeight="1">
      <c r="A36" s="26" t="s">
        <v>92</v>
      </c>
      <c r="B36" s="59">
        <f>B34-B35</f>
        <v>0</v>
      </c>
      <c r="C36" s="59">
        <f>C34-C35</f>
        <v>0</v>
      </c>
    </row>
    <row r="37" spans="1:3" ht="14.25" customHeight="1">
      <c r="A37" s="64" t="s">
        <v>108</v>
      </c>
      <c r="B37" s="65">
        <f>B33+B36</f>
        <v>0</v>
      </c>
      <c r="C37" s="65">
        <f>C33+C36</f>
        <v>0</v>
      </c>
    </row>
    <row r="38" spans="1:3" ht="14.25" customHeight="1">
      <c r="A38" s="26" t="s">
        <v>109</v>
      </c>
      <c r="B38" s="67"/>
      <c r="C38" s="68"/>
    </row>
    <row r="39" spans="1:3" ht="14.25" customHeight="1">
      <c r="A39" s="20" t="s">
        <v>110</v>
      </c>
      <c r="B39" s="62">
        <v>70</v>
      </c>
      <c r="C39" s="62">
        <v>604</v>
      </c>
    </row>
    <row r="40" spans="1:3" ht="14.25" customHeight="1">
      <c r="A40" s="20" t="s">
        <v>111</v>
      </c>
      <c r="B40" s="62">
        <v>53</v>
      </c>
      <c r="C40" s="62">
        <v>806</v>
      </c>
    </row>
    <row r="41" spans="1:3" ht="14.25" customHeight="1">
      <c r="A41" s="26" t="s">
        <v>92</v>
      </c>
      <c r="B41" s="59">
        <f>B39-B40</f>
        <v>17</v>
      </c>
      <c r="C41" s="59">
        <f>C39-C40</f>
        <v>-202</v>
      </c>
    </row>
    <row r="42" spans="1:3" ht="14.25" customHeight="1">
      <c r="A42" s="20" t="s">
        <v>112</v>
      </c>
      <c r="B42" s="62"/>
      <c r="C42" s="62"/>
    </row>
    <row r="43" spans="1:3" ht="14.25" customHeight="1">
      <c r="A43" s="20" t="s">
        <v>113</v>
      </c>
      <c r="B43" s="62"/>
      <c r="C43" s="68"/>
    </row>
    <row r="44" spans="1:3" ht="14.25" customHeight="1">
      <c r="A44" s="26" t="s">
        <v>92</v>
      </c>
      <c r="B44" s="63">
        <f>B42-B43</f>
        <v>0</v>
      </c>
      <c r="C44" s="63">
        <f>C42-C43</f>
        <v>0</v>
      </c>
    </row>
    <row r="45" spans="1:3" ht="14.25" customHeight="1">
      <c r="A45" s="20" t="s">
        <v>114</v>
      </c>
      <c r="B45" s="58"/>
      <c r="C45" s="58"/>
    </row>
    <row r="46" spans="1:3" ht="14.25" customHeight="1">
      <c r="A46" s="20" t="s">
        <v>115</v>
      </c>
      <c r="B46" s="57"/>
      <c r="C46" s="57"/>
    </row>
    <row r="47" spans="1:3" ht="14.25" customHeight="1">
      <c r="A47" s="26" t="s">
        <v>92</v>
      </c>
      <c r="B47" s="63">
        <f>B45-B46</f>
        <v>0</v>
      </c>
      <c r="C47" s="63">
        <f>C45-C46</f>
        <v>0</v>
      </c>
    </row>
    <row r="48" spans="1:3" ht="14.25" customHeight="1">
      <c r="A48" s="56" t="s">
        <v>116</v>
      </c>
      <c r="B48" s="57"/>
      <c r="C48" s="60"/>
    </row>
    <row r="49" spans="1:3" ht="19.5" customHeight="1">
      <c r="A49" s="56" t="s">
        <v>117</v>
      </c>
      <c r="B49" s="57"/>
      <c r="C49" s="57"/>
    </row>
    <row r="50" spans="1:3" ht="14.25" customHeight="1">
      <c r="A50" s="26" t="s">
        <v>92</v>
      </c>
      <c r="B50" s="63">
        <f>B48-B49</f>
        <v>0</v>
      </c>
      <c r="C50" s="63">
        <f>C48-C49</f>
        <v>0</v>
      </c>
    </row>
    <row r="51" spans="1:3" ht="25.5" customHeight="1">
      <c r="A51" s="56" t="s">
        <v>118</v>
      </c>
      <c r="B51" s="62"/>
      <c r="C51" s="68"/>
    </row>
    <row r="52" spans="1:3" ht="14.25" customHeight="1">
      <c r="A52" s="26" t="s">
        <v>92</v>
      </c>
      <c r="B52" s="63">
        <f>B51</f>
        <v>0</v>
      </c>
      <c r="C52" s="63">
        <f>C51</f>
        <v>0</v>
      </c>
    </row>
    <row r="53" spans="1:3" ht="14.25" customHeight="1">
      <c r="A53" s="20" t="s">
        <v>119</v>
      </c>
      <c r="B53" s="62"/>
      <c r="C53" s="68"/>
    </row>
    <row r="54" spans="1:3" ht="14.25" customHeight="1">
      <c r="A54" s="20" t="s">
        <v>120</v>
      </c>
      <c r="B54" s="62">
        <v>3</v>
      </c>
      <c r="C54" s="62">
        <v>44</v>
      </c>
    </row>
    <row r="55" spans="1:3" ht="14.25" customHeight="1">
      <c r="A55" s="26" t="s">
        <v>92</v>
      </c>
      <c r="B55" s="63">
        <f>B53-B54</f>
        <v>-3</v>
      </c>
      <c r="C55" s="63">
        <f>C53-C54</f>
        <v>-44</v>
      </c>
    </row>
    <row r="56" spans="1:3" ht="14.25" customHeight="1">
      <c r="A56" s="64" t="s">
        <v>121</v>
      </c>
      <c r="B56" s="69">
        <f>B41+B47+B55</f>
        <v>14</v>
      </c>
      <c r="C56" s="69">
        <f>C41+C47+C55</f>
        <v>-246</v>
      </c>
    </row>
    <row r="57" spans="1:3" ht="14.25" customHeight="1">
      <c r="A57" s="20" t="s">
        <v>122</v>
      </c>
      <c r="B57" s="70">
        <f>B29+B37+B56</f>
        <v>49</v>
      </c>
      <c r="C57" s="70">
        <f>C29+C37+C56</f>
        <v>-90</v>
      </c>
    </row>
    <row r="58" spans="1:3" ht="14.25" customHeight="1">
      <c r="A58" s="26" t="s">
        <v>123</v>
      </c>
      <c r="B58" s="69">
        <f>B10+B57</f>
        <v>97</v>
      </c>
      <c r="C58" s="69">
        <f>C10+C57</f>
        <v>48</v>
      </c>
    </row>
    <row r="59" spans="1:3" ht="12.75">
      <c r="A59" s="71"/>
      <c r="B59" s="9"/>
      <c r="C59" s="9"/>
    </row>
    <row r="60" spans="1:3" ht="12.75">
      <c r="A60" s="24"/>
      <c r="B60" s="24"/>
      <c r="C60" s="24"/>
    </row>
    <row r="61" spans="1:3" ht="25.5" customHeight="1">
      <c r="A61" s="87"/>
      <c r="B61" s="87"/>
      <c r="C61" s="87"/>
    </row>
    <row r="62" spans="1:3" ht="12.75">
      <c r="A62" s="21"/>
      <c r="B62" s="21"/>
      <c r="C62" s="21"/>
    </row>
    <row r="63" spans="1:3" ht="14.25" customHeight="1">
      <c r="A63" s="2" t="str">
        <f>баланс!A48</f>
        <v>Дата:  15.08.2011</v>
      </c>
      <c r="B63" s="9"/>
      <c r="C63" s="9"/>
    </row>
    <row r="64" spans="1:3" ht="14.25" customHeight="1">
      <c r="A64" s="2"/>
      <c r="B64" s="9"/>
      <c r="C64" s="9"/>
    </row>
    <row r="65" spans="1:4" ht="12.75">
      <c r="A65" s="22" t="s">
        <v>40</v>
      </c>
      <c r="B65" s="22" t="s">
        <v>41</v>
      </c>
      <c r="C65" s="22"/>
      <c r="D65" s="22"/>
    </row>
    <row r="66" spans="1:4" ht="12.75">
      <c r="A66" s="22" t="s">
        <v>42</v>
      </c>
      <c r="B66" s="22"/>
      <c r="C66" s="22" t="s">
        <v>124</v>
      </c>
      <c r="D66" s="22"/>
    </row>
    <row r="67" spans="1:3" ht="12.75">
      <c r="A67" s="24"/>
      <c r="B67" s="24" t="s">
        <v>44</v>
      </c>
      <c r="C67" s="24"/>
    </row>
    <row r="68" spans="1:3" ht="12.75">
      <c r="A68" s="24"/>
      <c r="B68" s="24"/>
      <c r="C68" s="24"/>
    </row>
    <row r="69" spans="1:3" ht="12.75">
      <c r="A69" s="72"/>
      <c r="B69" s="24"/>
      <c r="C69" s="24"/>
    </row>
    <row r="70" ht="12.75">
      <c r="B70" s="24"/>
    </row>
    <row r="79" spans="1:2" ht="12.75">
      <c r="A79" s="24"/>
      <c r="B79" s="24"/>
    </row>
  </sheetData>
  <sheetProtection selectLockedCells="1" selectUnlockedCells="1"/>
  <mergeCells count="7">
    <mergeCell ref="A61:C61"/>
    <mergeCell ref="A1:C1"/>
    <mergeCell ref="A2:C2"/>
    <mergeCell ref="A3:C3"/>
    <mergeCell ref="A5:C5"/>
    <mergeCell ref="A6:C6"/>
    <mergeCell ref="A7:D7"/>
  </mergeCell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4">
      <selection activeCell="N15" sqref="N15"/>
    </sheetView>
  </sheetViews>
  <sheetFormatPr defaultColWidth="9.140625" defaultRowHeight="12.75"/>
  <cols>
    <col min="1" max="1" width="21.57421875" style="1" customWidth="1"/>
    <col min="2" max="2" width="8.421875" style="1" customWidth="1"/>
    <col min="3" max="3" width="8.140625" style="1" customWidth="1"/>
    <col min="4" max="4" width="8.28125" style="1" customWidth="1"/>
    <col min="5" max="7" width="8.7109375" style="1" customWidth="1"/>
    <col min="8" max="9" width="9.140625" style="1" customWidth="1"/>
    <col min="10" max="10" width="10.00390625" style="1" customWidth="1"/>
    <col min="11" max="16384" width="9.140625" style="1" customWidth="1"/>
  </cols>
  <sheetData>
    <row r="1" spans="1:9" ht="12.75" customHeight="1">
      <c r="A1" s="94" t="s">
        <v>125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4" t="s">
        <v>126</v>
      </c>
      <c r="B2" s="94"/>
      <c r="C2" s="94"/>
      <c r="D2" s="94"/>
      <c r="E2" s="94"/>
      <c r="F2" s="94"/>
      <c r="G2" s="94"/>
      <c r="H2" s="94"/>
      <c r="I2" s="94"/>
    </row>
    <row r="3" spans="1:9" ht="12.75" customHeight="1">
      <c r="A3" s="94" t="s">
        <v>127</v>
      </c>
      <c r="B3" s="94"/>
      <c r="C3" s="94"/>
      <c r="D3" s="94"/>
      <c r="E3" s="94"/>
      <c r="F3" s="94"/>
      <c r="G3" s="94"/>
      <c r="H3" s="94"/>
      <c r="I3" s="94"/>
    </row>
    <row r="7" spans="1:8" ht="12.75" customHeight="1">
      <c r="A7" s="85" t="s">
        <v>154</v>
      </c>
      <c r="B7" s="85"/>
      <c r="C7" s="85"/>
      <c r="D7" s="85"/>
      <c r="E7" s="85"/>
      <c r="F7" s="85"/>
      <c r="G7" s="85"/>
      <c r="H7" s="85"/>
    </row>
    <row r="9" spans="1:8" ht="12.75" customHeight="1">
      <c r="A9" s="85" t="s">
        <v>128</v>
      </c>
      <c r="B9" s="85"/>
      <c r="C9" s="85"/>
      <c r="D9" s="85"/>
      <c r="E9" s="85"/>
      <c r="F9" s="85"/>
      <c r="G9" s="85"/>
      <c r="H9" s="85"/>
    </row>
    <row r="10" spans="1:8" ht="12.75" customHeight="1">
      <c r="A10" s="85" t="str">
        <f>ОПР!A8</f>
        <v>Към 30.06.2011 г.</v>
      </c>
      <c r="B10" s="85"/>
      <c r="C10" s="85"/>
      <c r="D10" s="85"/>
      <c r="E10" s="85"/>
      <c r="F10" s="85"/>
      <c r="G10" s="85"/>
      <c r="H10" s="85"/>
    </row>
    <row r="12" spans="3:9" ht="12.75">
      <c r="C12" s="24"/>
      <c r="I12" s="55" t="s">
        <v>3</v>
      </c>
    </row>
    <row r="13" spans="1:9" ht="12.75" customHeight="1">
      <c r="A13" s="88" t="s">
        <v>129</v>
      </c>
      <c r="B13" s="89" t="s">
        <v>130</v>
      </c>
      <c r="C13" s="89"/>
      <c r="D13" s="89"/>
      <c r="E13" s="89"/>
      <c r="F13" s="89"/>
      <c r="G13" s="89"/>
      <c r="H13" s="89"/>
      <c r="I13" s="90" t="s">
        <v>28</v>
      </c>
    </row>
    <row r="14" spans="1:9" ht="12.75" customHeight="1">
      <c r="A14" s="88"/>
      <c r="B14" s="91" t="s">
        <v>131</v>
      </c>
      <c r="C14" s="91" t="s">
        <v>132</v>
      </c>
      <c r="D14" s="92" t="s">
        <v>133</v>
      </c>
      <c r="E14" s="92"/>
      <c r="F14" s="92"/>
      <c r="G14" s="91" t="s">
        <v>134</v>
      </c>
      <c r="H14" s="93" t="s">
        <v>135</v>
      </c>
      <c r="I14" s="90"/>
    </row>
    <row r="15" spans="1:9" ht="80.25" customHeight="1">
      <c r="A15" s="88"/>
      <c r="B15" s="91"/>
      <c r="C15" s="91"/>
      <c r="D15" s="73" t="s">
        <v>136</v>
      </c>
      <c r="E15" s="73" t="s">
        <v>137</v>
      </c>
      <c r="F15" s="73" t="s">
        <v>138</v>
      </c>
      <c r="G15" s="91"/>
      <c r="H15" s="93"/>
      <c r="I15" s="90"/>
    </row>
    <row r="16" spans="1:18" ht="24.75" customHeight="1">
      <c r="A16" s="74" t="s">
        <v>139</v>
      </c>
      <c r="B16" s="75">
        <v>5000</v>
      </c>
      <c r="C16" s="75">
        <v>577</v>
      </c>
      <c r="D16" s="75">
        <v>161</v>
      </c>
      <c r="E16" s="69">
        <v>411</v>
      </c>
      <c r="F16" s="75">
        <v>410</v>
      </c>
      <c r="G16" s="76">
        <v>-611</v>
      </c>
      <c r="H16" s="75">
        <f>SUM(B16:G16)</f>
        <v>5948</v>
      </c>
      <c r="I16" s="75">
        <v>116</v>
      </c>
      <c r="J16" s="2"/>
      <c r="Q16" s="25"/>
      <c r="R16" s="25"/>
    </row>
    <row r="17" spans="1:9" ht="28.5" customHeight="1">
      <c r="A17" s="82" t="s">
        <v>150</v>
      </c>
      <c r="B17" s="77"/>
      <c r="C17" s="77"/>
      <c r="D17" s="77"/>
      <c r="E17" s="77"/>
      <c r="F17" s="77"/>
      <c r="G17" s="76">
        <v>-151</v>
      </c>
      <c r="H17" s="76">
        <v>-151</v>
      </c>
      <c r="I17" s="77"/>
    </row>
    <row r="18" spans="1:9" s="25" customFormat="1" ht="24.75" customHeight="1">
      <c r="A18" s="78" t="s">
        <v>140</v>
      </c>
      <c r="B18" s="79"/>
      <c r="C18" s="79"/>
      <c r="D18" s="79"/>
      <c r="E18" s="80"/>
      <c r="F18" s="80">
        <v>-217</v>
      </c>
      <c r="G18" s="80">
        <v>217</v>
      </c>
      <c r="H18" s="75">
        <f>B18+C18+D18+E18+F18+G18</f>
        <v>0</v>
      </c>
      <c r="I18" s="79"/>
    </row>
    <row r="19" spans="1:9" s="25" customFormat="1" ht="36.75" customHeight="1">
      <c r="A19" s="83" t="s">
        <v>151</v>
      </c>
      <c r="B19" s="79"/>
      <c r="C19" s="79"/>
      <c r="D19" s="79"/>
      <c r="E19" s="80"/>
      <c r="F19" s="80"/>
      <c r="G19" s="76">
        <v>-5</v>
      </c>
      <c r="H19" s="76">
        <v>-5</v>
      </c>
      <c r="I19" s="79"/>
    </row>
    <row r="20" spans="1:9" ht="32.25" customHeight="1">
      <c r="A20" s="81" t="s">
        <v>141</v>
      </c>
      <c r="B20" s="62"/>
      <c r="C20" s="62"/>
      <c r="D20" s="62"/>
      <c r="E20" s="62"/>
      <c r="F20" s="62"/>
      <c r="G20" s="76"/>
      <c r="H20" s="76"/>
      <c r="I20" s="76">
        <v>14</v>
      </c>
    </row>
    <row r="21" spans="1:9" ht="26.25" customHeight="1">
      <c r="A21" s="74" t="s">
        <v>152</v>
      </c>
      <c r="B21" s="75">
        <f>B16+B17</f>
        <v>5000</v>
      </c>
      <c r="C21" s="75">
        <f>C16+C17</f>
        <v>577</v>
      </c>
      <c r="D21" s="75">
        <f>D16+D17</f>
        <v>161</v>
      </c>
      <c r="E21" s="75">
        <f>SUM(E16:E20)</f>
        <v>411</v>
      </c>
      <c r="F21" s="75">
        <f>SUM(F16:F20)</f>
        <v>193</v>
      </c>
      <c r="G21" s="69">
        <f>SUM(G16:G20)</f>
        <v>-550</v>
      </c>
      <c r="H21" s="75">
        <f>SUM(H16:H20)</f>
        <v>5792</v>
      </c>
      <c r="I21" s="75">
        <f>SUM(I16:I20)</f>
        <v>130</v>
      </c>
    </row>
    <row r="23" spans="1:9" ht="33.75" customHeight="1">
      <c r="A23" s="84"/>
      <c r="B23" s="84"/>
      <c r="C23" s="84"/>
      <c r="D23" s="84"/>
      <c r="E23" s="84"/>
      <c r="F23" s="84"/>
      <c r="G23" s="84"/>
      <c r="H23" s="84"/>
      <c r="I23" s="84"/>
    </row>
    <row r="24" spans="1:9" ht="12.75">
      <c r="A24" s="26"/>
      <c r="B24" s="26"/>
      <c r="C24" s="26"/>
      <c r="D24" s="26"/>
      <c r="E24" s="26"/>
      <c r="F24" s="26"/>
      <c r="G24" s="26"/>
      <c r="H24" s="26"/>
      <c r="I24" s="24"/>
    </row>
    <row r="25" spans="1:4" ht="12.75">
      <c r="A25" s="54" t="str">
        <f>баланс!A48</f>
        <v>Дата:  15.08.2011</v>
      </c>
      <c r="B25" s="54"/>
      <c r="C25" s="54"/>
      <c r="D25" s="54"/>
    </row>
    <row r="26" spans="1:4" ht="14.25" customHeight="1">
      <c r="A26" s="21"/>
      <c r="B26" s="21"/>
      <c r="C26" s="21"/>
      <c r="D26" s="21"/>
    </row>
    <row r="27" spans="1:8" ht="12.75">
      <c r="A27" s="22" t="s">
        <v>142</v>
      </c>
      <c r="B27" s="22"/>
      <c r="C27" s="22"/>
      <c r="D27" s="22"/>
      <c r="F27" s="22" t="s">
        <v>41</v>
      </c>
      <c r="G27" s="22"/>
      <c r="H27" s="22"/>
    </row>
    <row r="28" spans="1:8" ht="12.75">
      <c r="A28" s="22" t="s">
        <v>143</v>
      </c>
      <c r="B28" s="22"/>
      <c r="C28" s="22"/>
      <c r="D28" s="22"/>
      <c r="F28" s="22"/>
      <c r="G28" s="22" t="s">
        <v>43</v>
      </c>
      <c r="H28" s="22"/>
    </row>
    <row r="29" spans="1:4" ht="12.75">
      <c r="A29" s="86"/>
      <c r="B29" s="86"/>
      <c r="C29" s="86"/>
      <c r="D29" s="86"/>
    </row>
    <row r="30" spans="1:9" ht="14.25" customHeight="1">
      <c r="A30" s="21"/>
      <c r="B30" s="21"/>
      <c r="C30" s="21"/>
      <c r="D30" s="21"/>
      <c r="I30" s="24"/>
    </row>
    <row r="31" spans="1:4" ht="12.75">
      <c r="A31" s="22"/>
      <c r="B31" s="22"/>
      <c r="C31" s="22"/>
      <c r="D31" s="22"/>
    </row>
    <row r="32" spans="1:4" ht="12.75">
      <c r="A32" s="22"/>
      <c r="B32" s="22"/>
      <c r="C32" s="22"/>
      <c r="D32" s="22"/>
    </row>
    <row r="35" spans="1:5" ht="12.75">
      <c r="A35" s="24"/>
      <c r="C35" s="24"/>
      <c r="E35" s="24"/>
    </row>
    <row r="40" ht="12.75">
      <c r="I40" s="24"/>
    </row>
  </sheetData>
  <sheetProtection selectLockedCells="1" selectUnlockedCells="1"/>
  <mergeCells count="16">
    <mergeCell ref="A1:I1"/>
    <mergeCell ref="A2:I2"/>
    <mergeCell ref="A3:I3"/>
    <mergeCell ref="A7:H7"/>
    <mergeCell ref="A9:H9"/>
    <mergeCell ref="A10:H10"/>
    <mergeCell ref="A23:I23"/>
    <mergeCell ref="A29:D29"/>
    <mergeCell ref="A13:A15"/>
    <mergeCell ref="B13:H13"/>
    <mergeCell ref="I13:I15"/>
    <mergeCell ref="B14:B15"/>
    <mergeCell ref="C14:C15"/>
    <mergeCell ref="D14:F14"/>
    <mergeCell ref="G14:G15"/>
    <mergeCell ref="H14:H15"/>
  </mergeCells>
  <printOptions horizontalCentered="1"/>
  <pageMargins left="0.2" right="0.2361111111111111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Virtual PC</cp:lastModifiedBy>
  <cp:lastPrinted>2011-08-19T14:36:17Z</cp:lastPrinted>
  <dcterms:modified xsi:type="dcterms:W3CDTF">2011-08-19T14:54:26Z</dcterms:modified>
  <cp:category/>
  <cp:version/>
  <cp:contentType/>
  <cp:contentStatus/>
</cp:coreProperties>
</file>