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0" windowWidth="15270" windowHeight="9270" tabRatio="601" activeTab="1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</sheets>
  <externalReferences>
    <externalReference r:id="rId8"/>
  </externalReferences>
  <definedNames>
    <definedName name="AS2DocOpenMode" hidden="1">"AS2DocumentEdit"</definedName>
    <definedName name="_xlnm.Print_Area" localSheetId="1">'Balance Sheet'!$A$1:$P$67</definedName>
    <definedName name="_xlnm.Print_Titles" localSheetId="1">'Balance Sheet'!$1:$3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'Equity Statement '!$J:$O</definedName>
    <definedName name="Z_2BD2C2C3_AF9C_11D6_9CEF_00D009775214_.wvu.Cols" localSheetId="4" hidden="1">'Equity Statement '!$J:$O</definedName>
    <definedName name="Z_3DF3D3DF_0C20_498D_AC7F_CE0D39724717_.wvu.Cols" localSheetId="4" hidden="1">'Equity Statement '!$J:$O</definedName>
    <definedName name="Z_9656BBF7_C4A3_41EC_B0C6_A21B380E3C2F_.wvu.Cols" localSheetId="4" hidden="1">'Equity Statement '!$J:$O</definedName>
    <definedName name="Z_9656BBF7_C4A3_41EC_B0C6_A21B380E3C2F_.wvu.PrintArea" localSheetId="4" hidden="1">'Equity Statement '!$A$1:$X$15</definedName>
  </definedNames>
  <calcPr fullCalcOnLoad="1"/>
</workbook>
</file>

<file path=xl/sharedStrings.xml><?xml version="1.0" encoding="utf-8"?>
<sst xmlns="http://schemas.openxmlformats.org/spreadsheetml/2006/main" count="192" uniqueCount="127">
  <si>
    <t>Общо</t>
  </si>
  <si>
    <t>Собствен капитал</t>
  </si>
  <si>
    <t>BGN '000</t>
  </si>
  <si>
    <t>Приложения</t>
  </si>
  <si>
    <t>Изпълнителен директор:</t>
  </si>
  <si>
    <t>31 декември 2004</t>
  </si>
  <si>
    <t>СОБСТВЕН КАПИТАЛ И ПАСИВИ</t>
  </si>
  <si>
    <t>ОБЩО СОБСТВЕН КАПИТАЛ И ПАСИВИ</t>
  </si>
  <si>
    <t>ОБЩО АКТИВИ</t>
  </si>
  <si>
    <t>ОБЩО ПАСИВИ</t>
  </si>
  <si>
    <t>АКТИВИ</t>
  </si>
  <si>
    <t xml:space="preserve">ОТЧЕТ ЗА СОБСТВЕНИЯ КАПИТАЛ </t>
  </si>
  <si>
    <t>Разходи за външни услуги</t>
  </si>
  <si>
    <t>ОТЧЕТ ЗА ПАРИЧНИТЕ ПОТОЦИ</t>
  </si>
  <si>
    <t>Парични потоци от инвестиционна дейност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</si>
  <si>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</si>
  <si>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</si>
  <si>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</si>
  <si>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</si>
  <si>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Възстановени /платени/ предоставени заеми, в т.ч. по фин.лизинг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</si>
  <si>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</si>
  <si>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</si>
  <si>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</si>
  <si>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</si>
  <si>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</si>
  <si>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</si>
  <si>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>Платени краткосрочни заеми</t>
  </si>
  <si>
    <t>Платени дългосрочни заеми</t>
  </si>
  <si>
    <t>Платени лихви и такси по заеми с инвестиционно предназначение</t>
  </si>
  <si>
    <t>Платени задължения по финансов лизинг</t>
  </si>
  <si>
    <t>Изплатени дивиденти</t>
  </si>
  <si>
    <t>Други плащания</t>
  </si>
  <si>
    <t>Парични средства и парични еквиваленти</t>
  </si>
  <si>
    <t>Текущи задължения</t>
  </si>
  <si>
    <t xml:space="preserve">                                         / Лукан Луканов  /</t>
  </si>
  <si>
    <t>Съставител:</t>
  </si>
  <si>
    <t>ТУРИН ИМОТИ АДСИЦ</t>
  </si>
  <si>
    <t>Основен (регистриран) капитал</t>
  </si>
  <si>
    <r>
      <t>Парични потоци от</t>
    </r>
    <r>
      <rPr>
        <b/>
        <sz val="11"/>
        <color indexed="11"/>
        <rFont val="Times New Roman"/>
        <family val="1"/>
      </rPr>
      <t xml:space="preserve"> </t>
    </r>
    <r>
      <rPr>
        <b/>
        <sz val="11"/>
        <rFont val="Times New Roman"/>
        <family val="1"/>
      </rPr>
      <t>оперативна</t>
    </r>
    <r>
      <rPr>
        <b/>
        <sz val="11"/>
        <color indexed="8"/>
        <rFont val="Times New Roman"/>
        <family val="1"/>
      </rPr>
      <t xml:space="preserve"> дейност</t>
    </r>
  </si>
  <si>
    <t>Салдо на 31 декември 2007</t>
  </si>
  <si>
    <t>Текущи активи</t>
  </si>
  <si>
    <t xml:space="preserve">Общо </t>
  </si>
  <si>
    <t>Приложенията на страници от 5 до 12 са неразделна част от финансовия отчет.</t>
  </si>
  <si>
    <t xml:space="preserve">                                      / Анита Алексиева /</t>
  </si>
  <si>
    <t>Приходи от продажби</t>
  </si>
  <si>
    <t xml:space="preserve">Икономия от / (разход за) данъци върху печалбата </t>
  </si>
  <si>
    <t>Приложенията на страници от 5 до 32 са неразделна част от финансовия отчет.</t>
  </si>
  <si>
    <t>Нетекущи активи</t>
  </si>
  <si>
    <t>Земи</t>
  </si>
  <si>
    <t>Данъци за възстановяване</t>
  </si>
  <si>
    <t>Натрупани загуби ( печалби) от минали години</t>
  </si>
  <si>
    <t>Търговски задължения</t>
  </si>
  <si>
    <t>Постъпления от клиенти</t>
  </si>
  <si>
    <t>Плащания на доставчици</t>
  </si>
  <si>
    <t>Парични средства и парични еквиваленти на 01 януари</t>
  </si>
  <si>
    <t>Постъпления от емитиран капитал и ценни книжа</t>
  </si>
  <si>
    <t>Балансова стойност на продадените активи</t>
  </si>
  <si>
    <t>Финансови приходи / (разходи), нетно</t>
  </si>
  <si>
    <t>Разходи за персонала</t>
  </si>
  <si>
    <t>Плащания на персонала и за социалното осигуряване</t>
  </si>
  <si>
    <t>Платени данъци върху печалбата</t>
  </si>
  <si>
    <t>Платени / възстановени данъци (без данъци върху печалбата)</t>
  </si>
  <si>
    <t>Получени лихви</t>
  </si>
  <si>
    <t>Разходи за придобиване на дълготрайни материални активи</t>
  </si>
  <si>
    <t>Печалба( загуба) преди данъци върху печалбата</t>
  </si>
  <si>
    <t>Нетна печалба(загуба) за годината</t>
  </si>
  <si>
    <t>Други текущи задължения</t>
  </si>
  <si>
    <t>Получени/Платени лихви и банкови такси</t>
  </si>
  <si>
    <t>Салдо на 31 декември 2008</t>
  </si>
  <si>
    <t>Резерви</t>
  </si>
  <si>
    <t>хил. лв.</t>
  </si>
  <si>
    <t>Показатели</t>
  </si>
  <si>
    <t>Основен</t>
  </si>
  <si>
    <t>Финансов резултат</t>
  </si>
  <si>
    <t>собствен</t>
  </si>
  <si>
    <t>капитал</t>
  </si>
  <si>
    <t>печалба</t>
  </si>
  <si>
    <t>загуба</t>
  </si>
  <si>
    <t xml:space="preserve">Салдо на 15 август 2007 </t>
  </si>
  <si>
    <t>Изменение за сметка на собствениците:</t>
  </si>
  <si>
    <t>Увеличение от емитиран капитал</t>
  </si>
  <si>
    <t>Финансов резултат за текущия период</t>
  </si>
  <si>
    <t xml:space="preserve">Салдо на 01 януари 2008 </t>
  </si>
  <si>
    <t>-</t>
  </si>
  <si>
    <t>Ръководител:</t>
  </si>
  <si>
    <t xml:space="preserve">                                / Лукан Луканов / </t>
  </si>
  <si>
    <t xml:space="preserve">                                / Анита Алексиева / </t>
  </si>
  <si>
    <t>Получени лихви по срочни депозити</t>
  </si>
  <si>
    <t>Парични потоци, свързани с краткотрайни финансови активи</t>
  </si>
  <si>
    <t xml:space="preserve">Платени банкови такси и лихви </t>
  </si>
  <si>
    <t xml:space="preserve">                       / Анита Алексиева /</t>
  </si>
  <si>
    <t>Търговски и други вземания</t>
  </si>
  <si>
    <t>2009          BGN '000</t>
  </si>
  <si>
    <t>2009                  BGN '000</t>
  </si>
  <si>
    <t xml:space="preserve">Салдо на 01 януари 2009 </t>
  </si>
  <si>
    <t>Разходи за материали</t>
  </si>
  <si>
    <t>Стопански инвентар</t>
  </si>
  <si>
    <t>Разходи за амортизации</t>
  </si>
  <si>
    <t>Разпределение на печалба</t>
  </si>
  <si>
    <t>в т.ч. за дивиденти</t>
  </si>
  <si>
    <t>Други разходи</t>
  </si>
  <si>
    <t>Парични средства и парични еквиваленти на 31 декември</t>
  </si>
  <si>
    <t>Салдо на 31 декември 2009</t>
  </si>
  <si>
    <t xml:space="preserve">ОТЧЕТ ЗА ФИНАНСОВОТО СЪСТОЯНИЕ </t>
  </si>
  <si>
    <t>ОТЧЕТ ЗА ВСЕОБХВАТНИЯ ДОХОД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</si>
  <si>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</si>
  <si>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</si>
  <si>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t>Постъпления, свързани с имоти, машини и оборудване</t>
  </si>
  <si>
    <t>Плащания, свързани с имоти, машини и оборудване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</si>
  <si>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</si>
  <si>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</si>
  <si>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</si>
  <si>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</si>
  <si>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към 31 декември 2010 година</t>
  </si>
  <si>
    <t>Сгради и други активи за продажба</t>
  </si>
  <si>
    <t>Вземания от свързани лица</t>
  </si>
  <si>
    <t>Финансов резултат (загуба)/ печалба за годината</t>
  </si>
  <si>
    <t>Здължения за данъци и такси</t>
  </si>
  <si>
    <t>2010          BGN '000</t>
  </si>
  <si>
    <t>за 2010 година</t>
  </si>
  <si>
    <t>Дата: 28.01.2011 г.</t>
  </si>
  <si>
    <t>за периода 01 януари- 31 декември 2010 г.</t>
  </si>
  <si>
    <t>към 30 септември 2010 година</t>
  </si>
  <si>
    <t>Салдо на 01 януари 2010</t>
  </si>
  <si>
    <t>Салдо на 31 декември 2010</t>
  </si>
  <si>
    <t>Дата: 31.12.2010 г.</t>
  </si>
  <si>
    <t>Приложенията на страници от 5 до 14 са неразделна част от финансовия отчет.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</si>
</sst>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,&quot;#,##0_);\(&quot;,&quot;#,##0\)"/>
    <numFmt numFmtId="173" formatCode="&quot;,&quot;#,##0_);[Red]\(&quot;,&quot;#,##0\)"/>
    <numFmt numFmtId="174" formatCode="&quot;,&quot;#,##0.00_);\(&quot;,&quot;#,##0.00\)"/>
    <numFmt numFmtId="175" formatCode="&quot;,&quot;#,##0.00_);[Red]\(&quot;,&quot;#,##0.00\)"/>
    <numFmt numFmtId="176" formatCode="_(&quot;,&quot;* #,##0_);_(&quot;,&quot;* \(#,##0\);_(&quot;,&quot;* &quot;-&quot;_);_(@_)"/>
    <numFmt numFmtId="177" formatCode="_(&quot;,&quot;* #,##0.00_);_(&quot;,&quot;* \(#,##0.00\);_(&quot;,&quot;* &quot;-&quot;??_);_(@_)"/>
    <numFmt numFmtId="178" formatCode="&quot;,&quot;#&quot;,&quot;##0_);\(&quot;,&quot;#&quot;,&quot;##0\)"/>
    <numFmt numFmtId="179" formatCode="&quot;,&quot;#&quot;,&quot;##0_);[Red]\(&quot;,&quot;#&quot;,&quot;##0\)"/>
    <numFmt numFmtId="180" formatCode="&quot;,&quot;#&quot;,&quot;##0.00_);\(&quot;,&quot;#&quot;,&quot;##0.00\)"/>
    <numFmt numFmtId="181" formatCode="&quot;,&quot;#&quot;,&quot;##0.00_);[Red]\(&quot;,&quot;#&quot;,&quot;##0.00\)"/>
    <numFmt numFmtId="182" formatCode="_(&quot;,&quot;* #&quot;,&quot;##0_);_(&quot;,&quot;* \(#&quot;,&quot;##0\);_(&quot;,&quot;* &quot;-&quot;_);_(@_)"/>
    <numFmt numFmtId="183" formatCode="_(* #&quot;,&quot;##0_);_(* \(#&quot;,&quot;##0\);_(* &quot;-&quot;_);_(@_)"/>
    <numFmt numFmtId="184" formatCode="_(&quot;,&quot;* #&quot;,&quot;##0.00_);_(&quot;,&quot;* \(#&quot;,&quot;##0.00\);_(&quot;,&quot;* &quot;-&quot;??_);_(@_)"/>
    <numFmt numFmtId="185" formatCode="_(* #&quot;,&quot;##0.00_);_(* \(#&quot;,&quot;##0.00\);_(* &quot;-&quot;??_);_(@_)"/>
    <numFmt numFmtId="186" formatCode="&quot;$&quot;#&quot;,&quot;##0_);\(&quot;$&quot;#&quot;,&quot;##0\)"/>
    <numFmt numFmtId="187" formatCode="&quot;$&quot;#&quot;,&quot;##0_);[Red]\(&quot;$&quot;#&quot;,&quot;##0\)"/>
    <numFmt numFmtId="188" formatCode="&quot;$&quot;#&quot;,&quot;##0.00_);\(&quot;$&quot;#&quot;,&quot;##0.00\)"/>
    <numFmt numFmtId="189" formatCode="&quot;$&quot;#&quot;,&quot;##0.00_);[Red]\(&quot;$&quot;#&quot;,&quot;##0.00\)"/>
    <numFmt numFmtId="190" formatCode="_(&quot;$&quot;* #&quot;,&quot;##0_);_(&quot;$&quot;* \(#&quot;,&quot;##0\);_(&quot;$&quot;* &quot;-&quot;_);_(@_)"/>
    <numFmt numFmtId="191" formatCode="_(&quot;$&quot;* #&quot;,&quot;##0.00_);_(&quot;$&quot;* \(#&quot;,&quot;##0.00\);_(&quot;$&quot;* &quot;-&quot;??_);_(@_)"/>
    <numFmt numFmtId="192" formatCode="#&quot;,&quot;##0\ &quot;лв&quot;;\-#&quot;,&quot;##0\ &quot;лв&quot;"/>
    <numFmt numFmtId="193" formatCode="#&quot;,&quot;##0\ &quot;лв&quot;;[Red]\-#&quot;,&quot;##0\ &quot;лв&quot;"/>
    <numFmt numFmtId="194" formatCode="#&quot;,&quot;##0.00\ &quot;лв&quot;;\-#&quot;,&quot;##0.00\ &quot;лв&quot;"/>
    <numFmt numFmtId="195" formatCode="#&quot;,&quot;##0.00\ &quot;лв&quot;;[Red]\-#&quot;,&quot;##0.00\ &quot;лв&quot;"/>
    <numFmt numFmtId="196" formatCode="_-* #&quot;,&quot;##0\ &quot;лв&quot;_-;\-* #&quot;,&quot;##0\ &quot;лв&quot;_-;_-* &quot;-&quot;\ &quot;лв&quot;_-;_-@_-"/>
    <numFmt numFmtId="197" formatCode="_-* #&quot;,&quot;##0\ _л_в_-;\-* #&quot;,&quot;##0\ _л_в_-;_-* &quot;-&quot;\ _л_в_-;_-@_-"/>
    <numFmt numFmtId="198" formatCode="_-* #&quot;,&quot;##0.00\ &quot;лв&quot;_-;\-* #&quot;,&quot;##0.00\ &quot;лв&quot;_-;_-* &quot;-&quot;??\ &quot;лв&quot;_-;_-@_-"/>
    <numFmt numFmtId="199" formatCode="_-* #&quot;,&quot;##0.00\ _л_в_-;\-* #&quot;,&quot;##0.00\ _л_в_-;_-* &quot;-&quot;??\ _л_в_-;_-@_-"/>
    <numFmt numFmtId="200" formatCode="&quot;€&quot;#&quot;,&quot;##0_);\(&quot;€&quot;#&quot;,&quot;##0\)"/>
    <numFmt numFmtId="201" formatCode="&quot;€&quot;#&quot;,&quot;##0_);[Red]\(&quot;€&quot;#&quot;,&quot;##0\)"/>
    <numFmt numFmtId="202" formatCode="&quot;€&quot;#&quot;,&quot;##0.00_);\(&quot;€&quot;#&quot;,&quot;##0.00\)"/>
    <numFmt numFmtId="203" formatCode="&quot;€&quot;#&quot;,&quot;##0.00_);[Red]\(&quot;€&quot;#&quot;,&quot;##0.00\)"/>
    <numFmt numFmtId="204" formatCode="_(&quot;€&quot;* #&quot;,&quot;##0_);_(&quot;€&quot;* \(#&quot;,&quot;##0\);_(&quot;€&quot;* &quot;-&quot;_);_(@_)"/>
    <numFmt numFmtId="205" formatCode="_(&quot;€&quot;* #&quot;,&quot;##0.00_);_(&quot;€&quot;* \(#&quot;,&quot;##0.00\);_(&quot;€&quot;* &quot;-&quot;??_);_(@_)"/>
    <numFmt numFmtId="206" formatCode="&quot; &quot;#&quot;,&quot;##0_);\(&quot; &quot;#&quot;,&quot;##0\)"/>
    <numFmt numFmtId="207" formatCode="&quot; &quot;#&quot;,&quot;##0_);[Red]\(&quot; &quot;#&quot;,&quot;##0\)"/>
    <numFmt numFmtId="208" formatCode="&quot; &quot;#&quot;,&quot;##0.00_);\(&quot; &quot;#&quot;,&quot;##0.00\)"/>
    <numFmt numFmtId="209" formatCode="&quot; &quot;#&quot;,&quot;##0.00_);[Red]\(&quot; &quot;#&quot;,&quot;##0.00\)"/>
    <numFmt numFmtId="210" formatCode="_(&quot; &quot;* #&quot;,&quot;##0_);_(&quot; &quot;* \(#&quot;,&quot;##0\);_(&quot; &quot;* &quot;-&quot;_);_(@_)"/>
    <numFmt numFmtId="211" formatCode="_(&quot; &quot;* #&quot;,&quot;##0.00_);_(&quot; &quot;* \(#&quot;,&quot;##0.00\);_(&quot; &quot;* &quot;-&quot;??_);_(@_)"/>
    <numFmt numFmtId="212" formatCode="0_);\(0\)"/>
    <numFmt numFmtId="213" formatCode="_(* #&quot;,&quot;##0_);_(* \(#&quot;,&quot;##0\);_(* &quot;-&quot;??_);_(@_)"/>
    <numFmt numFmtId="214" formatCode="\(0\)"/>
    <numFmt numFmtId="215" formatCode="#&quot;,&quot;##0;[Red]\(#&quot;,&quot;##0\)"/>
    <numFmt numFmtId="216" formatCode="#&quot;,&quot;##0.000_);\(#&quot;,&quot;##0.000\)"/>
  </numFmts>
  <fonts count="2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i/>
      <sz val="11"/>
      <name val="Arial"/>
      <family val="2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1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sz val="14"/>
      <name val="Arial"/>
      <family val="0"/>
    </font>
    <font>
      <b/>
      <sz val="11"/>
      <name val="Arial"/>
      <family val="0"/>
    </font>
    <font>
      <i/>
      <sz val="11"/>
      <color indexed="8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1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21" applyFont="1" applyBorder="1" applyAlignment="1">
      <alignment vertical="center"/>
      <protection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83" fontId="5" fillId="0" borderId="0" xfId="25" applyNumberFormat="1" applyFont="1" applyFill="1" applyBorder="1" applyAlignment="1">
      <alignment vertical="center"/>
      <protection/>
    </xf>
    <xf numFmtId="183" fontId="5" fillId="2" borderId="2" xfId="25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21" applyFont="1" applyFill="1" applyBorder="1" applyAlignment="1">
      <alignment vertical="center"/>
      <protection/>
    </xf>
    <xf numFmtId="0" fontId="9" fillId="0" borderId="0" xfId="22" applyFont="1" applyFill="1">
      <alignment/>
      <protection/>
    </xf>
    <xf numFmtId="0" fontId="9" fillId="0" borderId="0" xfId="24" applyNumberFormat="1" applyFont="1" applyFill="1" applyBorder="1" applyAlignment="1" applyProtection="1">
      <alignment vertical="top"/>
      <protection/>
    </xf>
    <xf numFmtId="0" fontId="9" fillId="0" borderId="0" xfId="24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213" fontId="9" fillId="0" borderId="0" xfId="15" applyNumberFormat="1" applyFont="1" applyFill="1" applyBorder="1" applyAlignment="1" applyProtection="1">
      <alignment vertical="center"/>
      <protection/>
    </xf>
    <xf numFmtId="183" fontId="9" fillId="0" borderId="0" xfId="25" applyNumberFormat="1" applyFont="1" applyFill="1" applyBorder="1" applyAlignment="1">
      <alignment vertical="center"/>
      <protection/>
    </xf>
    <xf numFmtId="183" fontId="5" fillId="0" borderId="2" xfId="0" applyNumberFormat="1" applyFont="1" applyBorder="1" applyAlignment="1">
      <alignment/>
    </xf>
    <xf numFmtId="183" fontId="5" fillId="2" borderId="3" xfId="25" applyNumberFormat="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8" fillId="0" borderId="0" xfId="21" applyFont="1" applyFill="1" applyBorder="1" applyAlignment="1">
      <alignment vertical="center"/>
      <protection/>
    </xf>
    <xf numFmtId="183" fontId="5" fillId="0" borderId="1" xfId="0" applyNumberFormat="1" applyFont="1" applyBorder="1" applyAlignment="1">
      <alignment/>
    </xf>
    <xf numFmtId="183" fontId="9" fillId="0" borderId="0" xfId="25" applyNumberFormat="1" applyFont="1" applyFill="1" applyBorder="1" applyAlignment="1">
      <alignment/>
      <protection/>
    </xf>
    <xf numFmtId="0" fontId="1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21" applyFont="1" applyAlignment="1">
      <alignment vertical="center"/>
      <protection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3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5" fillId="0" borderId="0" xfId="26" applyFont="1" applyFill="1" applyBorder="1" applyAlignment="1">
      <alignment horizontal="center" vertical="center"/>
      <protection/>
    </xf>
    <xf numFmtId="0" fontId="9" fillId="0" borderId="0" xfId="22" applyFont="1" applyFill="1" applyBorder="1" applyAlignment="1">
      <alignment vertical="center"/>
      <protection/>
    </xf>
    <xf numFmtId="0" fontId="9" fillId="0" borderId="0" xfId="22" applyFont="1" applyFill="1" applyBorder="1" applyAlignment="1">
      <alignment horizontal="center"/>
      <protection/>
    </xf>
    <xf numFmtId="183" fontId="9" fillId="0" borderId="0" xfId="22" applyNumberFormat="1" applyFont="1" applyFill="1" applyBorder="1" applyAlignment="1">
      <alignment horizontal="right"/>
      <protection/>
    </xf>
    <xf numFmtId="183" fontId="9" fillId="0" borderId="0" xfId="22" applyNumberFormat="1" applyFont="1" applyFill="1" applyBorder="1">
      <alignment/>
      <protection/>
    </xf>
    <xf numFmtId="183" fontId="9" fillId="0" borderId="0" xfId="22" applyNumberFormat="1" applyFont="1" applyFill="1" applyBorder="1">
      <alignment/>
      <protection/>
    </xf>
    <xf numFmtId="183" fontId="9" fillId="0" borderId="0" xfId="22" applyNumberFormat="1" applyFont="1" applyFill="1">
      <alignment/>
      <protection/>
    </xf>
    <xf numFmtId="183" fontId="9" fillId="0" borderId="0" xfId="22" applyNumberFormat="1" applyFont="1" applyFill="1" applyBorder="1" applyAlignment="1">
      <alignment horizontal="right"/>
      <protection/>
    </xf>
    <xf numFmtId="0" fontId="9" fillId="0" borderId="0" xfId="22" applyFont="1" applyFill="1" applyBorder="1" applyAlignment="1">
      <alignment horizontal="center"/>
      <protection/>
    </xf>
    <xf numFmtId="183" fontId="9" fillId="0" borderId="0" xfId="22" applyNumberFormat="1" applyFont="1" applyFill="1">
      <alignment/>
      <protection/>
    </xf>
    <xf numFmtId="0" fontId="9" fillId="0" borderId="0" xfId="22" applyFont="1" applyFill="1">
      <alignment/>
      <protection/>
    </xf>
    <xf numFmtId="0" fontId="13" fillId="0" borderId="0" xfId="22" applyFont="1" applyFill="1">
      <alignment/>
      <protection/>
    </xf>
    <xf numFmtId="0" fontId="9" fillId="0" borderId="0" xfId="22" applyFont="1" applyFill="1" applyAlignment="1">
      <alignment horizontal="center"/>
      <protection/>
    </xf>
    <xf numFmtId="183" fontId="5" fillId="0" borderId="0" xfId="22" applyNumberFormat="1" applyFont="1" applyFill="1" applyBorder="1">
      <alignment/>
      <protection/>
    </xf>
    <xf numFmtId="183" fontId="5" fillId="0" borderId="0" xfId="22" applyNumberFormat="1" applyFont="1" applyFill="1" applyBorder="1" applyAlignment="1">
      <alignment horizontal="right"/>
      <protection/>
    </xf>
    <xf numFmtId="0" fontId="16" fillId="0" borderId="0" xfId="22" applyFont="1" applyBorder="1" applyAlignment="1">
      <alignment vertical="top" wrapText="1"/>
      <protection/>
    </xf>
    <xf numFmtId="0" fontId="16" fillId="0" borderId="0" xfId="22" applyFont="1" applyFill="1" applyBorder="1" applyAlignment="1">
      <alignment vertical="top" wrapText="1"/>
      <protection/>
    </xf>
    <xf numFmtId="0" fontId="16" fillId="0" borderId="0" xfId="22" applyFont="1" applyAlignment="1">
      <alignment vertical="top" wrapText="1"/>
      <protection/>
    </xf>
    <xf numFmtId="0" fontId="5" fillId="0" borderId="0" xfId="22" applyFont="1" applyFill="1" applyBorder="1" applyAlignment="1">
      <alignment horizontal="center"/>
      <protection/>
    </xf>
    <xf numFmtId="0" fontId="5" fillId="0" borderId="0" xfId="22" applyFont="1" applyFill="1">
      <alignment/>
      <protection/>
    </xf>
    <xf numFmtId="183" fontId="8" fillId="0" borderId="0" xfId="22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83" fontId="6" fillId="0" borderId="0" xfId="0" applyNumberFormat="1" applyFont="1" applyBorder="1" applyAlignment="1">
      <alignment horizontal="right"/>
    </xf>
    <xf numFmtId="0" fontId="17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183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183" fontId="9" fillId="0" borderId="0" xfId="0" applyNumberFormat="1" applyFont="1" applyFill="1" applyBorder="1" applyAlignment="1">
      <alignment horizontal="right"/>
    </xf>
    <xf numFmtId="0" fontId="5" fillId="0" borderId="0" xfId="26" applyFont="1" applyBorder="1" applyAlignment="1">
      <alignment horizontal="left" vertical="center"/>
      <protection/>
    </xf>
    <xf numFmtId="0" fontId="5" fillId="0" borderId="0" xfId="26" applyFont="1" applyBorder="1" applyAlignment="1">
      <alignment horizontal="right" vertical="center"/>
      <protection/>
    </xf>
    <xf numFmtId="0" fontId="5" fillId="0" borderId="0" xfId="26" applyFont="1" applyFill="1" applyBorder="1" applyAlignment="1">
      <alignment horizontal="right" vertical="center"/>
      <protection/>
    </xf>
    <xf numFmtId="183" fontId="19" fillId="0" borderId="0" xfId="24" applyNumberFormat="1" applyFont="1" applyFill="1" applyBorder="1" applyAlignment="1">
      <alignment horizontal="right" vertical="center" wrapText="1"/>
      <protection/>
    </xf>
    <xf numFmtId="49" fontId="19" fillId="0" borderId="0" xfId="24" applyNumberFormat="1" applyFont="1" applyFill="1" applyBorder="1" applyAlignment="1">
      <alignment horizontal="right" vertical="center" wrapText="1"/>
      <protection/>
    </xf>
    <xf numFmtId="0" fontId="9" fillId="0" borderId="0" xfId="26" applyFont="1" applyFill="1" applyBorder="1" applyAlignment="1" quotePrefix="1">
      <alignment horizontal="left" vertical="center"/>
      <protection/>
    </xf>
    <xf numFmtId="15" fontId="19" fillId="0" borderId="0" xfId="21" applyNumberFormat="1" applyFont="1" applyFill="1" applyBorder="1" applyAlignment="1">
      <alignment horizontal="center" vertical="center" wrapText="1"/>
      <protection/>
    </xf>
    <xf numFmtId="183" fontId="17" fillId="0" borderId="0" xfId="0" applyNumberFormat="1" applyFont="1" applyBorder="1" applyAlignment="1">
      <alignment horizontal="right" vertical="top" wrapText="1"/>
    </xf>
    <xf numFmtId="0" fontId="19" fillId="0" borderId="0" xfId="22" applyFont="1" applyFill="1" applyBorder="1" applyAlignment="1">
      <alignment vertical="top" wrapText="1"/>
      <protection/>
    </xf>
    <xf numFmtId="0" fontId="16" fillId="0" borderId="0" xfId="22" applyFont="1" applyFill="1" applyBorder="1" applyAlignment="1">
      <alignment vertical="top"/>
      <protection/>
    </xf>
    <xf numFmtId="0" fontId="19" fillId="0" borderId="0" xfId="22" applyFont="1" applyFill="1" applyBorder="1" applyAlignment="1">
      <alignment vertical="top"/>
      <protection/>
    </xf>
    <xf numFmtId="0" fontId="9" fillId="0" borderId="0" xfId="22" applyFont="1" applyFill="1" applyBorder="1">
      <alignment/>
      <protection/>
    </xf>
    <xf numFmtId="0" fontId="16" fillId="0" borderId="0" xfId="24" applyFont="1" applyBorder="1">
      <alignment/>
      <protection/>
    </xf>
    <xf numFmtId="0" fontId="5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21" fillId="0" borderId="1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83" fontId="5" fillId="2" borderId="0" xfId="25" applyNumberFormat="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left" vertical="center"/>
      <protection/>
    </xf>
    <xf numFmtId="0" fontId="14" fillId="0" borderId="1" xfId="22" applyFont="1" applyFill="1" applyBorder="1" applyAlignment="1">
      <alignment horizontal="center"/>
      <protection/>
    </xf>
    <xf numFmtId="183" fontId="14" fillId="0" borderId="1" xfId="22" applyNumberFormat="1" applyFont="1" applyFill="1" applyBorder="1" applyAlignment="1">
      <alignment horizontal="right"/>
      <protection/>
    </xf>
    <xf numFmtId="0" fontId="14" fillId="0" borderId="0" xfId="22" applyFont="1" applyFill="1" applyBorder="1" applyAlignment="1">
      <alignment horizontal="center"/>
      <protection/>
    </xf>
    <xf numFmtId="0" fontId="11" fillId="0" borderId="0" xfId="21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5" fillId="0" borderId="0" xfId="21" applyFont="1" applyFill="1" applyBorder="1" applyAlignment="1">
      <alignment vertical="center"/>
      <protection/>
    </xf>
    <xf numFmtId="3" fontId="26" fillId="0" borderId="0" xfId="0" applyNumberFormat="1" applyFont="1" applyBorder="1" applyAlignment="1">
      <alignment horizontal="right"/>
    </xf>
    <xf numFmtId="37" fontId="26" fillId="0" borderId="0" xfId="0" applyNumberFormat="1" applyFont="1" applyBorder="1" applyAlignment="1">
      <alignment horizontal="right"/>
    </xf>
    <xf numFmtId="37" fontId="5" fillId="0" borderId="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183" fontId="5" fillId="0" borderId="2" xfId="25" applyNumberFormat="1" applyFont="1" applyFill="1" applyBorder="1" applyAlignment="1">
      <alignment vertical="center"/>
      <protection/>
    </xf>
    <xf numFmtId="37" fontId="9" fillId="0" borderId="0" xfId="0" applyNumberFormat="1" applyFont="1" applyBorder="1" applyAlignment="1">
      <alignment horizontal="center"/>
    </xf>
    <xf numFmtId="37" fontId="9" fillId="0" borderId="0" xfId="22" applyNumberFormat="1" applyFont="1" applyFill="1" applyBorder="1" applyAlignment="1">
      <alignment horizontal="right"/>
      <protection/>
    </xf>
    <xf numFmtId="37" fontId="5" fillId="0" borderId="2" xfId="22" applyNumberFormat="1" applyFont="1" applyFill="1" applyBorder="1" applyAlignment="1">
      <alignment horizontal="right"/>
      <protection/>
    </xf>
    <xf numFmtId="37" fontId="9" fillId="0" borderId="0" xfId="22" applyNumberFormat="1" applyFont="1" applyFill="1" applyBorder="1">
      <alignment/>
      <protection/>
    </xf>
    <xf numFmtId="37" fontId="9" fillId="0" borderId="0" xfId="22" applyNumberFormat="1" applyFont="1" applyFill="1" applyBorder="1" applyAlignment="1">
      <alignment horizontal="right"/>
      <protection/>
    </xf>
    <xf numFmtId="37" fontId="9" fillId="0" borderId="0" xfId="22" applyNumberFormat="1" applyFont="1" applyFill="1" applyBorder="1">
      <alignment/>
      <protection/>
    </xf>
    <xf numFmtId="37" fontId="9" fillId="0" borderId="0" xfId="22" applyNumberFormat="1" applyFont="1" applyFill="1" applyAlignment="1">
      <alignment horizontal="right"/>
      <protection/>
    </xf>
    <xf numFmtId="37" fontId="9" fillId="0" borderId="0" xfId="22" applyNumberFormat="1" applyFont="1" applyFill="1" applyBorder="1" applyAlignment="1">
      <alignment horizontal="center"/>
      <protection/>
    </xf>
    <xf numFmtId="37" fontId="5" fillId="0" borderId="0" xfId="22" applyNumberFormat="1" applyFont="1" applyFill="1" applyBorder="1">
      <alignment/>
      <protection/>
    </xf>
    <xf numFmtId="37" fontId="9" fillId="0" borderId="0" xfId="22" applyNumberFormat="1" applyFont="1" applyFill="1" applyBorder="1" applyAlignment="1">
      <alignment horizontal="center"/>
      <protection/>
    </xf>
    <xf numFmtId="37" fontId="16" fillId="0" borderId="0" xfId="22" applyNumberFormat="1" applyFont="1" applyFill="1" applyBorder="1" applyAlignment="1">
      <alignment horizontal="right" vertical="top" wrapText="1"/>
      <protection/>
    </xf>
    <xf numFmtId="37" fontId="16" fillId="0" borderId="0" xfId="22" applyNumberFormat="1" applyFont="1" applyFill="1" applyBorder="1" applyAlignment="1">
      <alignment vertical="top" wrapText="1"/>
      <protection/>
    </xf>
    <xf numFmtId="37" fontId="5" fillId="0" borderId="0" xfId="22" applyNumberFormat="1" applyFont="1" applyFill="1" applyBorder="1" applyAlignment="1">
      <alignment horizontal="center"/>
      <protection/>
    </xf>
    <xf numFmtId="37" fontId="5" fillId="0" borderId="0" xfId="15" applyNumberFormat="1" applyFont="1" applyFill="1" applyBorder="1" applyAlignment="1" applyProtection="1">
      <alignment horizontal="right" vertical="center"/>
      <protection/>
    </xf>
    <xf numFmtId="37" fontId="5" fillId="0" borderId="0" xfId="15" applyNumberFormat="1" applyFont="1" applyFill="1" applyBorder="1" applyAlignment="1" applyProtection="1">
      <alignment vertical="center"/>
      <protection/>
    </xf>
    <xf numFmtId="37" fontId="9" fillId="0" borderId="0" xfId="15" applyNumberFormat="1" applyFont="1" applyFill="1" applyBorder="1" applyAlignment="1" applyProtection="1">
      <alignment vertical="center"/>
      <protection/>
    </xf>
    <xf numFmtId="15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37" fontId="9" fillId="0" borderId="0" xfId="25" applyNumberFormat="1" applyFont="1" applyFill="1" applyBorder="1" applyAlignment="1">
      <alignment vertical="center"/>
      <protection/>
    </xf>
    <xf numFmtId="37" fontId="5" fillId="0" borderId="2" xfId="0" applyNumberFormat="1" applyFont="1" applyBorder="1" applyAlignment="1">
      <alignment/>
    </xf>
    <xf numFmtId="37" fontId="5" fillId="0" borderId="3" xfId="25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wrapText="1"/>
    </xf>
    <xf numFmtId="37" fontId="5" fillId="0" borderId="1" xfId="0" applyNumberFormat="1" applyFont="1" applyBorder="1" applyAlignment="1">
      <alignment/>
    </xf>
    <xf numFmtId="0" fontId="5" fillId="0" borderId="0" xfId="22" applyFont="1" applyFill="1" applyBorder="1" applyAlignment="1">
      <alignment horizontal="center"/>
      <protection/>
    </xf>
    <xf numFmtId="0" fontId="9" fillId="0" borderId="0" xfId="26" applyFont="1" applyFill="1" applyBorder="1" applyAlignment="1">
      <alignment horizontal="center" vertical="center"/>
      <protection/>
    </xf>
    <xf numFmtId="0" fontId="5" fillId="0" borderId="0" xfId="22" applyFont="1" applyFill="1">
      <alignment/>
      <protection/>
    </xf>
    <xf numFmtId="37" fontId="9" fillId="0" borderId="0" xfId="22" applyNumberFormat="1" applyFont="1" applyFill="1" applyBorder="1" applyAlignment="1">
      <alignment horizontal="right" vertical="top"/>
      <protection/>
    </xf>
    <xf numFmtId="37" fontId="9" fillId="0" borderId="0" xfId="22" applyNumberFormat="1" applyFont="1" applyFill="1" applyBorder="1" applyAlignment="1">
      <alignment vertical="top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21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1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6" xfId="0" applyFont="1" applyBorder="1" applyAlignment="1">
      <alignment/>
    </xf>
    <xf numFmtId="0" fontId="18" fillId="0" borderId="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left" wrapText="1"/>
    </xf>
    <xf numFmtId="3" fontId="27" fillId="0" borderId="2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37" fontId="27" fillId="0" borderId="2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" xfId="0" applyNumberFormat="1" applyFont="1" applyBorder="1" applyAlignment="1">
      <alignment horizontal="center"/>
    </xf>
    <xf numFmtId="37" fontId="5" fillId="0" borderId="2" xfId="15" applyNumberFormat="1" applyFont="1" applyFill="1" applyBorder="1" applyAlignment="1" applyProtection="1">
      <alignment horizontal="center" vertical="center"/>
      <protection/>
    </xf>
    <xf numFmtId="37" fontId="5" fillId="0" borderId="0" xfId="15" applyNumberFormat="1" applyFont="1" applyFill="1" applyBorder="1" applyAlignment="1" applyProtection="1">
      <alignment horizontal="center" vertical="center"/>
      <protection/>
    </xf>
    <xf numFmtId="37" fontId="9" fillId="0" borderId="2" xfId="15" applyNumberFormat="1" applyFont="1" applyFill="1" applyBorder="1" applyAlignment="1" applyProtection="1">
      <alignment horizontal="center" vertical="center"/>
      <protection/>
    </xf>
    <xf numFmtId="37" fontId="9" fillId="0" borderId="1" xfId="15" applyNumberFormat="1" applyFont="1" applyFill="1" applyBorder="1" applyAlignment="1" applyProtection="1">
      <alignment horizontal="right" vertical="center"/>
      <protection/>
    </xf>
    <xf numFmtId="37" fontId="9" fillId="0" borderId="1" xfId="15" applyNumberFormat="1" applyFont="1" applyFill="1" applyBorder="1" applyAlignment="1" applyProtection="1">
      <alignment horizontal="center" vertical="center"/>
      <protection/>
    </xf>
    <xf numFmtId="37" fontId="5" fillId="0" borderId="1" xfId="15" applyNumberFormat="1" applyFont="1" applyFill="1" applyBorder="1" applyAlignment="1" applyProtection="1">
      <alignment horizontal="center" vertical="center"/>
      <protection/>
    </xf>
    <xf numFmtId="37" fontId="5" fillId="0" borderId="1" xfId="15" applyNumberFormat="1" applyFont="1" applyFill="1" applyBorder="1" applyAlignment="1" applyProtection="1">
      <alignment vertical="center"/>
      <protection/>
    </xf>
    <xf numFmtId="37" fontId="5" fillId="0" borderId="0" xfId="24" applyNumberFormat="1" applyFont="1" applyFill="1" applyBorder="1" applyAlignment="1" applyProtection="1">
      <alignment vertical="center"/>
      <protection/>
    </xf>
    <xf numFmtId="37" fontId="5" fillId="0" borderId="1" xfId="24" applyNumberFormat="1" applyFont="1" applyFill="1" applyBorder="1" applyAlignment="1" applyProtection="1">
      <alignment vertical="center"/>
      <protection/>
    </xf>
    <xf numFmtId="0" fontId="9" fillId="0" borderId="0" xfId="24" applyNumberFormat="1" applyFont="1" applyFill="1" applyBorder="1" applyAlignment="1" applyProtection="1">
      <alignment vertical="center" wrapText="1"/>
      <protection/>
    </xf>
    <xf numFmtId="37" fontId="9" fillId="0" borderId="0" xfId="15" applyNumberFormat="1" applyFont="1" applyFill="1" applyBorder="1" applyAlignment="1" applyProtection="1">
      <alignment horizontal="center" vertical="center"/>
      <protection/>
    </xf>
    <xf numFmtId="37" fontId="9" fillId="0" borderId="0" xfId="24" applyNumberFormat="1" applyFont="1" applyFill="1" applyBorder="1" applyAlignment="1" applyProtection="1">
      <alignment vertical="center"/>
      <protection/>
    </xf>
    <xf numFmtId="1" fontId="5" fillId="0" borderId="0" xfId="0" applyNumberFormat="1" applyFont="1" applyBorder="1" applyAlignment="1">
      <alignment horizontal="left" vertical="center" wrapText="1"/>
    </xf>
    <xf numFmtId="185" fontId="27" fillId="0" borderId="2" xfId="15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left" wrapText="1"/>
    </xf>
    <xf numFmtId="3" fontId="27" fillId="0" borderId="6" xfId="0" applyNumberFormat="1" applyFont="1" applyBorder="1" applyAlignment="1">
      <alignment horizontal="center"/>
    </xf>
    <xf numFmtId="215" fontId="27" fillId="0" borderId="0" xfId="0" applyNumberFormat="1" applyFont="1" applyBorder="1" applyAlignment="1">
      <alignment horizontal="center"/>
    </xf>
    <xf numFmtId="37" fontId="27" fillId="0" borderId="6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4" xfId="0" applyNumberFormat="1" applyFont="1" applyBorder="1" applyAlignment="1">
      <alignment horizontal="center"/>
    </xf>
    <xf numFmtId="215" fontId="27" fillId="0" borderId="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wrapText="1"/>
    </xf>
    <xf numFmtId="215" fontId="27" fillId="0" borderId="0" xfId="0" applyNumberFormat="1" applyFont="1" applyBorder="1" applyAlignment="1">
      <alignment horizontal="right"/>
    </xf>
    <xf numFmtId="37" fontId="27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26" fillId="0" borderId="0" xfId="0" applyFont="1" applyAlignment="1">
      <alignment horizontal="left"/>
    </xf>
    <xf numFmtId="1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 horizontal="center"/>
    </xf>
    <xf numFmtId="215" fontId="18" fillId="0" borderId="0" xfId="0" applyNumberFormat="1" applyFont="1" applyAlignment="1">
      <alignment horizontal="center"/>
    </xf>
    <xf numFmtId="37" fontId="9" fillId="0" borderId="0" xfId="15" applyNumberFormat="1" applyFont="1" applyFill="1" applyBorder="1" applyAlignment="1" applyProtection="1">
      <alignment horizontal="center" vertical="center"/>
      <protection/>
    </xf>
    <xf numFmtId="185" fontId="27" fillId="0" borderId="7" xfId="15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/>
    </xf>
    <xf numFmtId="215" fontId="27" fillId="0" borderId="7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37" fontId="5" fillId="0" borderId="0" xfId="25" applyNumberFormat="1" applyFont="1" applyFill="1" applyBorder="1" applyAlignment="1">
      <alignment vertical="center"/>
      <protection/>
    </xf>
    <xf numFmtId="0" fontId="19" fillId="0" borderId="0" xfId="23" applyFont="1" applyFill="1" applyBorder="1" applyAlignment="1">
      <alignment horizontal="left" wrapText="1"/>
      <protection/>
    </xf>
    <xf numFmtId="0" fontId="14" fillId="0" borderId="1" xfId="21" applyFont="1" applyBorder="1" applyAlignment="1">
      <alignment vertical="center" shrinkToFit="1"/>
      <protection/>
    </xf>
    <xf numFmtId="0" fontId="0" fillId="0" borderId="1" xfId="0" applyFont="1" applyBorder="1" applyAlignment="1">
      <alignment shrinkToFit="1"/>
    </xf>
    <xf numFmtId="0" fontId="11" fillId="0" borderId="0" xfId="21" applyFont="1" applyBorder="1" applyAlignment="1">
      <alignment vertical="center" shrinkToFit="1"/>
      <protection/>
    </xf>
    <xf numFmtId="0" fontId="0" fillId="0" borderId="0" xfId="0" applyBorder="1" applyAlignment="1">
      <alignment shrinkToFit="1"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11" fillId="0" borderId="0" xfId="21" applyFont="1" applyFill="1" applyBorder="1" applyAlignment="1">
      <alignment horizontal="left" vertical="center"/>
      <protection/>
    </xf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21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 2000 Alcomet 2" xfId="23"/>
    <cellStyle name="Normal_Financial statements_bg model 2002" xfId="24"/>
    <cellStyle name="Normal_P&amp;L" xfId="25"/>
    <cellStyle name="Normal_P&amp;L_Financial statements_bg model 200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S_TURIN30092010L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Balance Sheet"/>
      <sheetName val="Income Statement"/>
      <sheetName val="Cash Flow Statement"/>
      <sheetName val="Equity Statement "/>
    </sheetNames>
    <sheetDataSet>
      <sheetData sheetId="1">
        <row r="1">
          <cell r="A1" t="str">
            <v>ТУРИН ИМОТИ АДСИЦ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39"/>
  <sheetViews>
    <sheetView workbookViewId="0" topLeftCell="A1">
      <selection activeCell="E8" sqref="E8"/>
    </sheetView>
  </sheetViews>
  <sheetFormatPr defaultColWidth="9.28125" defaultRowHeight="12.75" customHeight="1" zeroHeight="1"/>
  <cols>
    <col min="1" max="2" width="9.28125" style="43" customWidth="1"/>
    <col min="3" max="3" width="11.57421875" style="43" customWidth="1"/>
    <col min="4" max="4" width="9.28125" style="43" customWidth="1"/>
    <col min="5" max="5" width="9.28125" style="51" customWidth="1"/>
    <col min="6" max="9" width="9.28125" style="43" customWidth="1"/>
    <col min="10" max="16384" width="9.28125" style="43" hidden="1" customWidth="1"/>
  </cols>
  <sheetData>
    <row r="1" spans="1:5" s="42" customFormat="1" ht="18.75">
      <c r="A1" s="237" t="s">
        <v>36</v>
      </c>
      <c r="B1" s="238"/>
      <c r="C1" s="238"/>
      <c r="D1" s="41"/>
      <c r="E1" s="61"/>
    </row>
    <row r="2" ht="12.75"/>
    <row r="3" ht="12.75"/>
    <row r="4" ht="12.75"/>
    <row r="5" ht="12.75"/>
    <row r="6" ht="12.75"/>
    <row r="7" spans="1:256" s="44" customFormat="1" ht="18.75">
      <c r="A7" s="239"/>
      <c r="B7" s="240"/>
      <c r="C7" s="240"/>
      <c r="E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8" customFormat="1" ht="17.25" customHeight="1">
      <c r="A8" s="47"/>
      <c r="B8" s="43"/>
      <c r="C8" s="43"/>
      <c r="E8" s="45"/>
      <c r="F8" s="45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4" customFormat="1" ht="18.75">
      <c r="A9" s="47"/>
      <c r="B9" s="43"/>
      <c r="C9" s="43"/>
      <c r="E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s="51" customFormat="1" ht="18.75">
      <c r="A10" s="47"/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51" customFormat="1" ht="15.75">
      <c r="A11" s="50"/>
      <c r="B11" s="43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7" s="51" customFormat="1" ht="18.75">
      <c r="A12" s="43"/>
      <c r="B12" s="43"/>
      <c r="C12" s="43"/>
      <c r="G12" s="52"/>
    </row>
    <row r="13" spans="1:7" s="51" customFormat="1" ht="18.75">
      <c r="A13" s="47"/>
      <c r="B13" s="37"/>
      <c r="C13" s="37"/>
      <c r="D13" s="45"/>
      <c r="E13" s="45"/>
      <c r="G13" s="52"/>
    </row>
    <row r="14" spans="1:7" s="51" customFormat="1" ht="18.75">
      <c r="A14" s="47"/>
      <c r="B14" s="43"/>
      <c r="C14" s="43"/>
      <c r="D14" s="45"/>
      <c r="E14" s="59"/>
      <c r="G14" s="52"/>
    </row>
    <row r="15" spans="1:7" s="51" customFormat="1" ht="18.75">
      <c r="A15" s="47"/>
      <c r="B15" s="43"/>
      <c r="C15" s="43"/>
      <c r="D15" s="45"/>
      <c r="E15" s="59"/>
      <c r="G15" s="52"/>
    </row>
    <row r="16" spans="1:7" s="51" customFormat="1" ht="18.75">
      <c r="A16" s="47"/>
      <c r="B16" s="43"/>
      <c r="C16" s="43"/>
      <c r="D16" s="45"/>
      <c r="E16" s="59"/>
      <c r="G16" s="52"/>
    </row>
    <row r="17" spans="1:256" s="48" customFormat="1" ht="18.75">
      <c r="A17" s="60"/>
      <c r="B17" s="51"/>
      <c r="C17" s="51"/>
      <c r="E17" s="45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7" s="51" customFormat="1" ht="18.75">
      <c r="A18" s="47"/>
      <c r="B18" s="43"/>
      <c r="C18" s="43"/>
      <c r="D18" s="45"/>
      <c r="E18" s="52"/>
      <c r="F18" s="59"/>
      <c r="G18" s="52"/>
    </row>
    <row r="19" spans="1:7" s="51" customFormat="1" ht="18.75">
      <c r="A19" s="47"/>
      <c r="B19" s="43"/>
      <c r="C19" s="43"/>
      <c r="D19" s="45"/>
      <c r="E19" s="52"/>
      <c r="F19" s="59"/>
      <c r="G19" s="52"/>
    </row>
    <row r="20" spans="1:256" s="48" customFormat="1" ht="19.5" customHeight="1">
      <c r="A20" s="54"/>
      <c r="B20" s="54"/>
      <c r="C20" s="54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49" customFormat="1" ht="18.75">
      <c r="A21" s="47"/>
      <c r="B21" s="43"/>
      <c r="C21" s="43"/>
      <c r="D21" s="48"/>
      <c r="E21" s="45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s="48" customFormat="1" ht="18.75">
      <c r="A22" s="47"/>
      <c r="B22" s="43"/>
      <c r="C22" s="43"/>
      <c r="D22" s="49"/>
      <c r="E22" s="45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="51" customFormat="1" ht="18.75">
      <c r="G23" s="52"/>
    </row>
    <row r="24" spans="1:6" s="51" customFormat="1" ht="18.75">
      <c r="A24" s="47"/>
      <c r="B24" s="43"/>
      <c r="C24" s="43"/>
      <c r="D24" s="45"/>
      <c r="F24" s="60"/>
    </row>
    <row r="25" spans="1:6" s="51" customFormat="1" ht="18.75">
      <c r="A25" s="47"/>
      <c r="B25" s="43"/>
      <c r="C25" s="43"/>
      <c r="D25" s="45"/>
      <c r="F25" s="60"/>
    </row>
    <row r="26" spans="1:8" s="51" customFormat="1" ht="18.75">
      <c r="A26" s="47"/>
      <c r="B26" s="43"/>
      <c r="C26" s="43"/>
      <c r="E26" s="45"/>
      <c r="G26" s="52"/>
      <c r="H26" s="52"/>
    </row>
    <row r="27" spans="1:9" s="51" customFormat="1" ht="18.75">
      <c r="A27" s="47"/>
      <c r="B27" s="43"/>
      <c r="C27" s="43"/>
      <c r="D27" s="55"/>
      <c r="E27" s="45"/>
      <c r="I27" s="52"/>
    </row>
    <row r="28" s="51" customFormat="1" ht="19.5" customHeight="1"/>
    <row r="29" s="51" customFormat="1" ht="17.25" customHeight="1"/>
    <row r="30" spans="1:6" ht="18.75">
      <c r="A30" s="47"/>
      <c r="D30" s="56"/>
      <c r="F30" s="60"/>
    </row>
    <row r="31" spans="1:9" ht="18.75">
      <c r="A31" s="47"/>
      <c r="E31" s="59"/>
      <c r="G31" s="51"/>
      <c r="H31" s="51"/>
      <c r="I31" s="51"/>
    </row>
    <row r="32" spans="1:6" ht="18.75">
      <c r="A32" s="47"/>
      <c r="F32" s="47"/>
    </row>
    <row r="33" spans="1:6" ht="18.75">
      <c r="A33" s="47"/>
      <c r="F33" s="47"/>
    </row>
    <row r="34" spans="1:6" ht="18.75">
      <c r="A34" s="47"/>
      <c r="F34" s="47"/>
    </row>
    <row r="35" spans="1:6" ht="18.75">
      <c r="A35" s="47"/>
      <c r="F35" s="47"/>
    </row>
    <row r="36" spans="1:6" ht="18.75">
      <c r="A36" s="47"/>
      <c r="F36" s="47"/>
    </row>
    <row r="37" spans="1:6" ht="18.75">
      <c r="A37" s="47"/>
      <c r="F37" s="47"/>
    </row>
    <row r="38" spans="1:6" ht="18.75">
      <c r="A38" s="47"/>
      <c r="F38" s="47"/>
    </row>
    <row r="39" spans="1:6" ht="18.75">
      <c r="A39" s="47"/>
      <c r="F39" s="47"/>
    </row>
    <row r="40" ht="12.75"/>
    <row r="41" ht="12.75"/>
    <row r="42" ht="12.75"/>
    <row r="43" ht="12.75"/>
    <row r="44" ht="12.75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mergeCells count="2">
    <mergeCell ref="A1:C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44"/>
  <sheetViews>
    <sheetView tabSelected="1" view="pageBreakPreview" zoomScaleSheetLayoutView="100" workbookViewId="0" topLeftCell="A36">
      <selection activeCell="I15" sqref="I15"/>
    </sheetView>
  </sheetViews>
  <sheetFormatPr defaultColWidth="9.140625" defaultRowHeight="12.75"/>
  <cols>
    <col min="1" max="1" width="48.8515625" style="5" customWidth="1"/>
    <col min="2" max="2" width="11.7109375" style="19" hidden="1" customWidth="1"/>
    <col min="3" max="3" width="11.7109375" style="19" customWidth="1"/>
    <col min="4" max="4" width="20.421875" style="117" customWidth="1"/>
    <col min="5" max="5" width="5.57421875" style="20" customWidth="1"/>
    <col min="6" max="6" width="17.57421875" style="5" customWidth="1"/>
    <col min="7" max="7" width="16.28125" style="5" hidden="1" customWidth="1"/>
    <col min="8" max="8" width="2.00390625" style="5" hidden="1" customWidth="1"/>
    <col min="9" max="9" width="9.140625" style="5" customWidth="1"/>
    <col min="10" max="10" width="1.57421875" style="5" customWidth="1"/>
    <col min="11" max="16384" width="9.140625" style="5" customWidth="1"/>
  </cols>
  <sheetData>
    <row r="1" spans="1:7" ht="18.75">
      <c r="A1" s="121" t="s">
        <v>36</v>
      </c>
      <c r="B1" s="4"/>
      <c r="C1" s="4"/>
      <c r="D1" s="113"/>
      <c r="E1" s="1"/>
      <c r="F1" s="1"/>
      <c r="G1" s="1"/>
    </row>
    <row r="2" spans="1:7" s="7" customFormat="1" ht="18.75">
      <c r="A2" s="125" t="s">
        <v>103</v>
      </c>
      <c r="B2" s="6"/>
      <c r="C2" s="6"/>
      <c r="D2" s="114"/>
      <c r="E2" s="2"/>
      <c r="F2" s="2"/>
      <c r="G2" s="2"/>
    </row>
    <row r="3" spans="1:7" ht="15" customHeight="1">
      <c r="A3" s="8" t="s">
        <v>113</v>
      </c>
      <c r="B3" s="9"/>
      <c r="C3" s="9"/>
      <c r="D3" s="115"/>
      <c r="E3" s="8"/>
      <c r="F3" s="8"/>
      <c r="G3" s="8"/>
    </row>
    <row r="4" spans="1:7" ht="15" customHeight="1">
      <c r="A4" s="10"/>
      <c r="B4" s="11"/>
      <c r="C4" s="11"/>
      <c r="D4" s="116"/>
      <c r="E4" s="10"/>
      <c r="F4" s="10"/>
      <c r="G4" s="10"/>
    </row>
    <row r="5" spans="2:7" s="14" customFormat="1" ht="29.25" customHeight="1">
      <c r="B5" s="126" t="s">
        <v>3</v>
      </c>
      <c r="C5" s="126" t="s">
        <v>3</v>
      </c>
      <c r="D5" s="154">
        <v>40543</v>
      </c>
      <c r="E5" s="13"/>
      <c r="F5" s="154">
        <v>40178</v>
      </c>
      <c r="G5" s="155" t="s">
        <v>5</v>
      </c>
    </row>
    <row r="6" spans="2:7" s="14" customFormat="1" ht="14.25" customHeight="1">
      <c r="B6" s="12"/>
      <c r="C6" s="12"/>
      <c r="D6" s="155" t="s">
        <v>2</v>
      </c>
      <c r="E6" s="13"/>
      <c r="F6" s="155" t="s">
        <v>2</v>
      </c>
      <c r="G6" s="155" t="s">
        <v>2</v>
      </c>
    </row>
    <row r="7" spans="1:7" ht="15" customHeight="1">
      <c r="A7" s="36" t="s">
        <v>10</v>
      </c>
      <c r="B7" s="16"/>
      <c r="C7" s="16"/>
      <c r="D7" s="17"/>
      <c r="E7" s="17"/>
      <c r="F7" s="17"/>
      <c r="G7" s="156"/>
    </row>
    <row r="8" spans="1:7" ht="9.75" customHeight="1">
      <c r="A8" s="36"/>
      <c r="B8" s="16"/>
      <c r="C8" s="16"/>
      <c r="D8" s="17"/>
      <c r="E8" s="17"/>
      <c r="F8" s="17"/>
      <c r="G8" s="156"/>
    </row>
    <row r="9" spans="1:7" ht="15">
      <c r="A9" s="136" t="s">
        <v>47</v>
      </c>
      <c r="B9" s="157"/>
      <c r="C9" s="157"/>
      <c r="D9" s="18"/>
      <c r="E9" s="18"/>
      <c r="F9" s="18"/>
      <c r="G9" s="32"/>
    </row>
    <row r="10" spans="1:9" ht="15">
      <c r="A10" s="129" t="s">
        <v>48</v>
      </c>
      <c r="B10" s="19">
        <v>10</v>
      </c>
      <c r="D10" s="158">
        <v>843</v>
      </c>
      <c r="E10" s="32"/>
      <c r="F10" s="158">
        <v>900</v>
      </c>
      <c r="G10" s="32">
        <v>1724</v>
      </c>
      <c r="H10" s="32"/>
      <c r="I10" s="32"/>
    </row>
    <row r="11" spans="1:9" ht="15">
      <c r="A11" s="129" t="s">
        <v>96</v>
      </c>
      <c r="D11" s="158">
        <v>13</v>
      </c>
      <c r="E11" s="32"/>
      <c r="F11" s="158">
        <v>18</v>
      </c>
      <c r="G11" s="32"/>
      <c r="H11" s="32"/>
      <c r="I11" s="32"/>
    </row>
    <row r="12" spans="1:9" ht="26.25" customHeight="1">
      <c r="A12" s="168" t="s">
        <v>63</v>
      </c>
      <c r="D12" s="158">
        <v>5</v>
      </c>
      <c r="E12" s="32"/>
      <c r="F12" s="158">
        <v>4</v>
      </c>
      <c r="G12" s="32"/>
      <c r="H12" s="32"/>
      <c r="I12" s="32"/>
    </row>
    <row r="13" spans="1:9" ht="15">
      <c r="A13" s="2" t="s">
        <v>41</v>
      </c>
      <c r="C13" s="19">
        <v>8</v>
      </c>
      <c r="D13" s="159">
        <f>SUM(D9:D12)</f>
        <v>861</v>
      </c>
      <c r="E13" s="21"/>
      <c r="F13" s="159">
        <f>SUM(F9:F12)</f>
        <v>922</v>
      </c>
      <c r="G13" s="137">
        <f>SUM(G10:G10)</f>
        <v>1724</v>
      </c>
      <c r="H13" s="21"/>
      <c r="I13" s="21"/>
    </row>
    <row r="14" spans="1:9" ht="15">
      <c r="A14" s="2"/>
      <c r="D14" s="18"/>
      <c r="E14" s="21"/>
      <c r="F14" s="18"/>
      <c r="G14" s="21"/>
      <c r="H14" s="21"/>
      <c r="I14" s="21"/>
    </row>
    <row r="15" spans="1:9" ht="19.5" customHeight="1">
      <c r="A15" s="2" t="s">
        <v>40</v>
      </c>
      <c r="B15" s="157"/>
      <c r="C15" s="157"/>
      <c r="D15" s="18"/>
      <c r="E15" s="18"/>
      <c r="F15" s="18"/>
      <c r="G15" s="21"/>
      <c r="I15" s="93"/>
    </row>
    <row r="16" spans="1:7" ht="15" hidden="1">
      <c r="A16" s="8" t="s">
        <v>49</v>
      </c>
      <c r="D16" s="158"/>
      <c r="F16" s="158"/>
      <c r="G16" s="32"/>
    </row>
    <row r="17" spans="1:8" ht="15">
      <c r="A17" s="8" t="s">
        <v>115</v>
      </c>
      <c r="B17" s="19">
        <v>13</v>
      </c>
      <c r="C17" s="19">
        <v>10</v>
      </c>
      <c r="D17" s="158">
        <v>316</v>
      </c>
      <c r="F17" s="158">
        <v>200</v>
      </c>
      <c r="G17" s="32"/>
      <c r="H17" s="14"/>
    </row>
    <row r="18" spans="1:8" ht="15">
      <c r="A18" s="8" t="s">
        <v>32</v>
      </c>
      <c r="B18" s="19">
        <v>15</v>
      </c>
      <c r="C18" s="19">
        <v>11</v>
      </c>
      <c r="D18" s="158">
        <v>6</v>
      </c>
      <c r="F18" s="158">
        <v>103</v>
      </c>
      <c r="G18" s="32"/>
      <c r="H18" s="14"/>
    </row>
    <row r="19" spans="1:8" ht="15">
      <c r="A19" s="8" t="s">
        <v>49</v>
      </c>
      <c r="C19" s="19">
        <v>12</v>
      </c>
      <c r="D19" s="158"/>
      <c r="F19" s="158">
        <v>8</v>
      </c>
      <c r="G19" s="32"/>
      <c r="H19" s="14"/>
    </row>
    <row r="20" spans="1:7" ht="15">
      <c r="A20" s="8" t="s">
        <v>91</v>
      </c>
      <c r="B20" s="19">
        <v>13</v>
      </c>
      <c r="D20" s="158"/>
      <c r="F20" s="158">
        <v>1</v>
      </c>
      <c r="G20" s="32">
        <v>0</v>
      </c>
    </row>
    <row r="21" spans="1:7" ht="15">
      <c r="A21" s="2" t="s">
        <v>0</v>
      </c>
      <c r="D21" s="159">
        <f>SUM(D16:D20)</f>
        <v>322</v>
      </c>
      <c r="F21" s="159">
        <f>SUM(F16:F20)</f>
        <v>312</v>
      </c>
      <c r="G21" s="33">
        <f>SUM(G20:G20)</f>
        <v>0</v>
      </c>
    </row>
    <row r="22" spans="1:6" ht="15">
      <c r="A22" s="2"/>
      <c r="D22" s="20"/>
      <c r="F22" s="20"/>
    </row>
    <row r="23" spans="1:6" ht="15">
      <c r="A23" s="136" t="s">
        <v>114</v>
      </c>
      <c r="B23" s="157"/>
      <c r="C23" s="19">
        <v>9</v>
      </c>
      <c r="D23" s="159">
        <v>1701</v>
      </c>
      <c r="F23" s="159">
        <f>1723+115+110</f>
        <v>1948</v>
      </c>
    </row>
    <row r="24" spans="1:6" ht="15">
      <c r="A24" s="2"/>
      <c r="D24" s="20"/>
      <c r="F24" s="20"/>
    </row>
    <row r="25" spans="1:7" ht="15.75" thickBot="1">
      <c r="A25" s="36" t="s">
        <v>8</v>
      </c>
      <c r="B25" s="157"/>
      <c r="C25" s="157"/>
      <c r="D25" s="160">
        <f>D13+D23+D21</f>
        <v>2884</v>
      </c>
      <c r="E25" s="18"/>
      <c r="F25" s="160">
        <f>F13+F23+F21</f>
        <v>3182</v>
      </c>
      <c r="G25" s="34" t="e">
        <f>G21+#REF!</f>
        <v>#REF!</v>
      </c>
    </row>
    <row r="26" spans="1:7" ht="15.75" thickTop="1">
      <c r="A26" s="36"/>
      <c r="B26" s="157"/>
      <c r="C26" s="157"/>
      <c r="D26" s="235"/>
      <c r="E26" s="18"/>
      <c r="F26" s="235"/>
      <c r="G26" s="120"/>
    </row>
    <row r="27" spans="1:7" ht="15">
      <c r="A27" s="36"/>
      <c r="B27" s="157"/>
      <c r="C27" s="157"/>
      <c r="D27" s="235"/>
      <c r="E27" s="18"/>
      <c r="F27" s="235"/>
      <c r="G27" s="120"/>
    </row>
    <row r="28" spans="1:6" ht="15">
      <c r="A28" s="8"/>
      <c r="D28" s="20"/>
      <c r="F28" s="20"/>
    </row>
    <row r="29" spans="1:7" s="14" customFormat="1" ht="15">
      <c r="A29" s="36" t="s">
        <v>6</v>
      </c>
      <c r="B29" s="12"/>
      <c r="C29" s="12"/>
      <c r="D29" s="13"/>
      <c r="E29" s="13"/>
      <c r="F29" s="13"/>
      <c r="G29" s="12"/>
    </row>
    <row r="30" spans="1:8" ht="11.25" customHeight="1">
      <c r="A30" s="15"/>
      <c r="B30" s="16"/>
      <c r="C30" s="16"/>
      <c r="D30" s="17"/>
      <c r="E30" s="17"/>
      <c r="F30" s="17"/>
      <c r="G30" s="23"/>
      <c r="H30" s="23"/>
    </row>
    <row r="31" spans="1:7" ht="18" customHeight="1">
      <c r="A31" s="2" t="s">
        <v>1</v>
      </c>
      <c r="B31" s="19">
        <v>16</v>
      </c>
      <c r="D31" s="18"/>
      <c r="E31" s="18"/>
      <c r="F31" s="18"/>
      <c r="G31" s="21"/>
    </row>
    <row r="32" spans="1:7" ht="15">
      <c r="A32" s="8" t="s">
        <v>37</v>
      </c>
      <c r="D32" s="158">
        <v>650</v>
      </c>
      <c r="F32" s="158">
        <v>650</v>
      </c>
      <c r="G32" s="32">
        <v>0</v>
      </c>
    </row>
    <row r="33" spans="1:7" ht="15">
      <c r="A33" s="8" t="s">
        <v>69</v>
      </c>
      <c r="D33" s="158">
        <v>240</v>
      </c>
      <c r="F33" s="158">
        <v>46</v>
      </c>
      <c r="G33" s="32"/>
    </row>
    <row r="34" spans="1:7" ht="16.5" customHeight="1">
      <c r="A34" s="8" t="s">
        <v>116</v>
      </c>
      <c r="D34" s="158">
        <v>-41</v>
      </c>
      <c r="F34" s="158">
        <v>2050</v>
      </c>
      <c r="G34" s="32">
        <v>0</v>
      </c>
    </row>
    <row r="35" spans="1:7" ht="15" hidden="1">
      <c r="A35" s="8" t="s">
        <v>50</v>
      </c>
      <c r="D35" s="158"/>
      <c r="F35" s="158"/>
      <c r="G35" s="32"/>
    </row>
    <row r="36" spans="1:7" ht="15">
      <c r="A36" s="2" t="s">
        <v>41</v>
      </c>
      <c r="B36" s="157"/>
      <c r="C36" s="157"/>
      <c r="D36" s="159">
        <f>SUM(D32:D35)</f>
        <v>849</v>
      </c>
      <c r="E36" s="88"/>
      <c r="F36" s="159">
        <f>SUM(F32:F35)</f>
        <v>2746</v>
      </c>
      <c r="G36" s="22">
        <f>SUM(G32:G35)</f>
        <v>0</v>
      </c>
    </row>
    <row r="37" spans="1:6" ht="15">
      <c r="A37" s="8"/>
      <c r="D37" s="20"/>
      <c r="F37" s="20"/>
    </row>
    <row r="38" spans="1:6" ht="15">
      <c r="A38" s="2"/>
      <c r="D38" s="20"/>
      <c r="F38" s="20"/>
    </row>
    <row r="39" spans="1:6" ht="17.25" customHeight="1">
      <c r="A39" s="2" t="s">
        <v>33</v>
      </c>
      <c r="B39" s="161"/>
      <c r="C39" s="161"/>
      <c r="D39" s="25"/>
      <c r="E39" s="25"/>
      <c r="F39" s="25"/>
    </row>
    <row r="40" spans="1:8" ht="18" customHeight="1">
      <c r="A40" s="9" t="s">
        <v>51</v>
      </c>
      <c r="C40" s="19">
        <v>13</v>
      </c>
      <c r="D40" s="158">
        <v>401</v>
      </c>
      <c r="F40" s="158">
        <f>381</f>
        <v>381</v>
      </c>
      <c r="G40" s="32">
        <v>0</v>
      </c>
      <c r="H40" s="14"/>
    </row>
    <row r="41" spans="1:8" ht="15" hidden="1">
      <c r="A41" s="9" t="s">
        <v>51</v>
      </c>
      <c r="D41" s="158"/>
      <c r="F41" s="158"/>
      <c r="G41" s="32"/>
      <c r="H41" s="14"/>
    </row>
    <row r="42" spans="1:8" ht="15">
      <c r="A42" s="9" t="s">
        <v>117</v>
      </c>
      <c r="B42" s="11">
        <v>23</v>
      </c>
      <c r="C42" s="11">
        <v>15</v>
      </c>
      <c r="D42" s="158">
        <v>50</v>
      </c>
      <c r="E42" s="57"/>
      <c r="F42" s="158">
        <v>12</v>
      </c>
      <c r="G42" s="40">
        <v>0</v>
      </c>
      <c r="H42" s="24"/>
    </row>
    <row r="43" spans="1:8" ht="15">
      <c r="A43" s="8" t="s">
        <v>66</v>
      </c>
      <c r="C43" s="19">
        <v>14</v>
      </c>
      <c r="D43" s="158">
        <v>1584</v>
      </c>
      <c r="F43" s="158">
        <v>43</v>
      </c>
      <c r="G43" s="32"/>
      <c r="H43" s="14"/>
    </row>
    <row r="44" spans="1:7" ht="15">
      <c r="A44" s="2" t="s">
        <v>0</v>
      </c>
      <c r="B44" s="157"/>
      <c r="C44" s="157"/>
      <c r="D44" s="159">
        <f>SUM(D40:D43)</f>
        <v>2035</v>
      </c>
      <c r="E44" s="88"/>
      <c r="F44" s="159">
        <f>SUM(F40:F43)</f>
        <v>436</v>
      </c>
      <c r="G44" s="22">
        <f>SUM(G40:G42)</f>
        <v>0</v>
      </c>
    </row>
    <row r="45" spans="1:6" ht="15">
      <c r="A45" s="8"/>
      <c r="D45" s="20"/>
      <c r="F45" s="20"/>
    </row>
    <row r="46" spans="1:7" ht="15">
      <c r="A46" s="36" t="s">
        <v>9</v>
      </c>
      <c r="D46" s="162">
        <f>D44</f>
        <v>2035</v>
      </c>
      <c r="E46" s="138"/>
      <c r="F46" s="162">
        <f>F44</f>
        <v>436</v>
      </c>
      <c r="G46" s="39" t="e">
        <f>G44+#REF!+#REF!</f>
        <v>#REF!</v>
      </c>
    </row>
    <row r="47" spans="1:6" ht="15">
      <c r="A47" s="8"/>
      <c r="D47" s="20"/>
      <c r="F47" s="20"/>
    </row>
    <row r="48" spans="1:7" ht="15.75" thickBot="1">
      <c r="A48" s="36" t="s">
        <v>7</v>
      </c>
      <c r="B48" s="157"/>
      <c r="C48" s="157"/>
      <c r="D48" s="160">
        <f>D46+D36</f>
        <v>2884</v>
      </c>
      <c r="E48" s="18"/>
      <c r="F48" s="160">
        <f>F46+F36</f>
        <v>3182</v>
      </c>
      <c r="G48" s="34" t="e">
        <f>G46+G36</f>
        <v>#REF!</v>
      </c>
    </row>
    <row r="49" spans="1:7" ht="15.75" thickTop="1">
      <c r="A49" s="36"/>
      <c r="B49" s="157"/>
      <c r="C49" s="157"/>
      <c r="D49" s="21"/>
      <c r="E49" s="88"/>
      <c r="F49" s="21"/>
      <c r="G49" s="120"/>
    </row>
    <row r="50" spans="1:7" ht="15">
      <c r="A50" s="36"/>
      <c r="B50" s="157"/>
      <c r="C50" s="157"/>
      <c r="D50" s="21"/>
      <c r="E50" s="88"/>
      <c r="F50" s="21"/>
      <c r="G50" s="120"/>
    </row>
    <row r="51" spans="1:7" ht="15">
      <c r="A51" s="36"/>
      <c r="B51" s="157"/>
      <c r="C51" s="157"/>
      <c r="D51" s="21"/>
      <c r="E51" s="88"/>
      <c r="F51" s="21"/>
      <c r="G51" s="120"/>
    </row>
    <row r="52" spans="1:4" ht="15">
      <c r="A52" s="130" t="s">
        <v>126</v>
      </c>
      <c r="D52" s="20"/>
    </row>
    <row r="53" spans="1:4" ht="15">
      <c r="A53" s="119"/>
      <c r="D53" s="20"/>
    </row>
    <row r="54" spans="1:4" ht="15">
      <c r="A54" s="132"/>
      <c r="D54" s="20"/>
    </row>
    <row r="55" spans="1:4" ht="15">
      <c r="A55" s="132" t="s">
        <v>120</v>
      </c>
      <c r="D55" s="20"/>
    </row>
    <row r="56" spans="1:4" ht="15">
      <c r="A56" s="3"/>
      <c r="D56" s="20"/>
    </row>
    <row r="57" spans="1:4" ht="15">
      <c r="A57" s="38" t="s">
        <v>4</v>
      </c>
      <c r="D57" s="20"/>
    </row>
    <row r="58" spans="1:4" ht="15">
      <c r="A58" s="38" t="s">
        <v>34</v>
      </c>
      <c r="D58" s="20"/>
    </row>
    <row r="59" spans="1:4" ht="15">
      <c r="A59" s="38"/>
      <c r="D59" s="20"/>
    </row>
    <row r="60" spans="1:4" ht="15">
      <c r="A60" s="38" t="s">
        <v>35</v>
      </c>
      <c r="D60" s="20"/>
    </row>
    <row r="61" spans="1:4" ht="15">
      <c r="A61" s="89" t="s">
        <v>43</v>
      </c>
      <c r="D61" s="20"/>
    </row>
    <row r="62" ht="15">
      <c r="D62" s="20"/>
    </row>
    <row r="63" ht="15">
      <c r="D63" s="20"/>
    </row>
    <row r="64" ht="15">
      <c r="D64" s="20"/>
    </row>
    <row r="65" ht="15">
      <c r="D65" s="20"/>
    </row>
    <row r="66" ht="15">
      <c r="D66" s="20"/>
    </row>
    <row r="67" ht="15">
      <c r="D67" s="20"/>
    </row>
    <row r="68" ht="15">
      <c r="D68" s="20"/>
    </row>
    <row r="69" ht="15">
      <c r="D69" s="20"/>
    </row>
    <row r="70" ht="15">
      <c r="D70" s="20"/>
    </row>
    <row r="71" ht="15">
      <c r="D71" s="20"/>
    </row>
    <row r="72" ht="15">
      <c r="D72" s="20"/>
    </row>
    <row r="73" ht="15">
      <c r="D73" s="20"/>
    </row>
    <row r="74" ht="15">
      <c r="D74" s="20"/>
    </row>
    <row r="75" ht="15">
      <c r="D75" s="20"/>
    </row>
    <row r="76" ht="15">
      <c r="D76" s="20"/>
    </row>
    <row r="77" ht="15">
      <c r="D77" s="20"/>
    </row>
    <row r="78" ht="15">
      <c r="D78" s="20"/>
    </row>
    <row r="79" ht="15">
      <c r="D79" s="20"/>
    </row>
    <row r="80" ht="15">
      <c r="D80" s="20"/>
    </row>
    <row r="81" ht="15">
      <c r="D81" s="20"/>
    </row>
    <row r="82" ht="15">
      <c r="D82" s="20"/>
    </row>
    <row r="83" ht="15">
      <c r="D83" s="20"/>
    </row>
    <row r="84" ht="15">
      <c r="D84" s="20"/>
    </row>
    <row r="85" ht="15">
      <c r="D85" s="20"/>
    </row>
    <row r="86" ht="15">
      <c r="D86" s="20"/>
    </row>
    <row r="87" ht="15">
      <c r="D87" s="20"/>
    </row>
    <row r="88" ht="15">
      <c r="D88" s="20"/>
    </row>
    <row r="89" ht="15">
      <c r="D89" s="20"/>
    </row>
    <row r="90" ht="15">
      <c r="D90" s="20"/>
    </row>
    <row r="91" ht="15">
      <c r="D91" s="20"/>
    </row>
    <row r="92" ht="15">
      <c r="D92" s="20"/>
    </row>
    <row r="93" ht="15">
      <c r="D93" s="20"/>
    </row>
    <row r="94" ht="15">
      <c r="D94" s="20"/>
    </row>
    <row r="95" ht="15">
      <c r="D95" s="20"/>
    </row>
    <row r="96" ht="15">
      <c r="D96" s="20"/>
    </row>
    <row r="97" ht="15">
      <c r="D97" s="20"/>
    </row>
    <row r="98" ht="15">
      <c r="D98" s="20"/>
    </row>
    <row r="99" ht="15">
      <c r="D99" s="20"/>
    </row>
    <row r="100" ht="15">
      <c r="D100" s="20"/>
    </row>
    <row r="101" ht="15">
      <c r="D101" s="20"/>
    </row>
    <row r="102" ht="15">
      <c r="D102" s="20"/>
    </row>
    <row r="103" ht="15">
      <c r="D103" s="20"/>
    </row>
    <row r="104" ht="15">
      <c r="D104" s="20"/>
    </row>
    <row r="105" ht="15">
      <c r="D105" s="20"/>
    </row>
    <row r="106" ht="15">
      <c r="D106" s="20"/>
    </row>
    <row r="107" ht="15">
      <c r="D107" s="20"/>
    </row>
    <row r="108" ht="15">
      <c r="D108" s="20"/>
    </row>
    <row r="109" ht="15">
      <c r="D109" s="20"/>
    </row>
    <row r="110" ht="15">
      <c r="D110" s="20"/>
    </row>
    <row r="111" ht="15">
      <c r="D111" s="20"/>
    </row>
    <row r="112" ht="15">
      <c r="D112" s="20"/>
    </row>
    <row r="113" ht="15">
      <c r="D113" s="20"/>
    </row>
    <row r="114" ht="15">
      <c r="D114" s="20"/>
    </row>
    <row r="115" ht="15">
      <c r="D115" s="20"/>
    </row>
    <row r="116" ht="15">
      <c r="D116" s="20"/>
    </row>
    <row r="117" ht="15">
      <c r="D117" s="20"/>
    </row>
    <row r="118" ht="15">
      <c r="D118" s="20"/>
    </row>
    <row r="119" ht="15">
      <c r="D119" s="20"/>
    </row>
    <row r="120" ht="15">
      <c r="D120" s="20"/>
    </row>
    <row r="121" ht="15">
      <c r="D121" s="20"/>
    </row>
    <row r="122" ht="15">
      <c r="D122" s="20"/>
    </row>
    <row r="123" ht="15">
      <c r="D123" s="20"/>
    </row>
    <row r="124" ht="15">
      <c r="D124" s="20"/>
    </row>
    <row r="125" ht="15">
      <c r="D125" s="20"/>
    </row>
    <row r="126" ht="15">
      <c r="D126" s="20"/>
    </row>
    <row r="127" ht="15">
      <c r="D127" s="20"/>
    </row>
    <row r="128" ht="15">
      <c r="D128" s="20"/>
    </row>
    <row r="129" ht="15">
      <c r="D129" s="20"/>
    </row>
    <row r="130" ht="15">
      <c r="D130" s="20"/>
    </row>
    <row r="131" ht="15">
      <c r="D131" s="20"/>
    </row>
    <row r="132" ht="15">
      <c r="D132" s="20"/>
    </row>
    <row r="133" ht="15">
      <c r="D133" s="20"/>
    </row>
    <row r="134" ht="15">
      <c r="D134" s="20"/>
    </row>
    <row r="135" ht="15">
      <c r="D135" s="20"/>
    </row>
    <row r="136" ht="15">
      <c r="D136" s="20"/>
    </row>
    <row r="137" ht="15">
      <c r="D137" s="20"/>
    </row>
    <row r="138" ht="15">
      <c r="D138" s="20"/>
    </row>
    <row r="139" ht="15">
      <c r="D139" s="20"/>
    </row>
    <row r="140" ht="15">
      <c r="D140" s="20"/>
    </row>
    <row r="141" ht="15">
      <c r="D141" s="20"/>
    </row>
    <row r="142" ht="15">
      <c r="D142" s="20"/>
    </row>
    <row r="143" ht="15">
      <c r="D143" s="20"/>
    </row>
    <row r="144" ht="15">
      <c r="D144" s="20"/>
    </row>
    <row r="145" ht="15">
      <c r="D145" s="20"/>
    </row>
    <row r="146" ht="15">
      <c r="D146" s="20"/>
    </row>
    <row r="147" ht="15">
      <c r="D147" s="20"/>
    </row>
    <row r="148" ht="15">
      <c r="D148" s="20"/>
    </row>
    <row r="149" ht="15">
      <c r="D149" s="20"/>
    </row>
    <row r="150" ht="15">
      <c r="D150" s="20"/>
    </row>
    <row r="151" ht="15">
      <c r="D151" s="20"/>
    </row>
    <row r="152" ht="15">
      <c r="D152" s="20"/>
    </row>
    <row r="153" ht="15">
      <c r="D153" s="20"/>
    </row>
    <row r="154" ht="15">
      <c r="D154" s="20"/>
    </row>
    <row r="155" ht="15">
      <c r="D155" s="20"/>
    </row>
    <row r="156" ht="15">
      <c r="D156" s="20"/>
    </row>
    <row r="157" ht="15">
      <c r="D157" s="20"/>
    </row>
    <row r="158" ht="15">
      <c r="D158" s="20"/>
    </row>
    <row r="159" ht="15">
      <c r="D159" s="20"/>
    </row>
    <row r="160" ht="15">
      <c r="D160" s="20"/>
    </row>
    <row r="161" ht="15">
      <c r="D161" s="20"/>
    </row>
    <row r="162" ht="15">
      <c r="D162" s="20"/>
    </row>
    <row r="163" ht="15">
      <c r="D163" s="20"/>
    </row>
    <row r="164" ht="15">
      <c r="D164" s="20"/>
    </row>
    <row r="165" ht="15">
      <c r="D165" s="20"/>
    </row>
    <row r="166" ht="15">
      <c r="D166" s="20"/>
    </row>
    <row r="167" ht="15">
      <c r="D167" s="20"/>
    </row>
    <row r="168" ht="15">
      <c r="D168" s="20"/>
    </row>
    <row r="169" ht="15">
      <c r="D169" s="20"/>
    </row>
    <row r="170" ht="15">
      <c r="D170" s="20"/>
    </row>
    <row r="171" ht="15">
      <c r="D171" s="20"/>
    </row>
    <row r="172" ht="15">
      <c r="D172" s="20"/>
    </row>
    <row r="173" ht="15">
      <c r="D173" s="20"/>
    </row>
    <row r="174" ht="15">
      <c r="D174" s="20"/>
    </row>
    <row r="175" ht="15">
      <c r="D175" s="20"/>
    </row>
    <row r="176" ht="15">
      <c r="D176" s="20"/>
    </row>
    <row r="177" ht="15">
      <c r="D177" s="20"/>
    </row>
    <row r="178" ht="15">
      <c r="D178" s="20"/>
    </row>
    <row r="179" ht="15">
      <c r="D179" s="20"/>
    </row>
    <row r="180" ht="15">
      <c r="D180" s="20"/>
    </row>
    <row r="181" ht="15">
      <c r="D181" s="20"/>
    </row>
    <row r="182" ht="15">
      <c r="D182" s="20"/>
    </row>
    <row r="183" ht="15">
      <c r="D183" s="20"/>
    </row>
    <row r="184" ht="15">
      <c r="D184" s="20"/>
    </row>
    <row r="185" ht="15">
      <c r="D185" s="20"/>
    </row>
    <row r="186" ht="15">
      <c r="D186" s="20"/>
    </row>
    <row r="187" ht="15">
      <c r="D187" s="20"/>
    </row>
    <row r="188" ht="15">
      <c r="D188" s="20"/>
    </row>
    <row r="189" ht="15">
      <c r="D189" s="20"/>
    </row>
    <row r="190" ht="15">
      <c r="D190" s="20"/>
    </row>
    <row r="191" ht="15">
      <c r="D191" s="20"/>
    </row>
    <row r="192" ht="15">
      <c r="D192" s="20"/>
    </row>
    <row r="193" ht="15">
      <c r="D193" s="20"/>
    </row>
    <row r="194" ht="15">
      <c r="D194" s="20"/>
    </row>
    <row r="195" ht="15">
      <c r="D195" s="20"/>
    </row>
    <row r="196" ht="15">
      <c r="D196" s="20"/>
    </row>
    <row r="197" ht="15">
      <c r="D197" s="20"/>
    </row>
    <row r="198" ht="15">
      <c r="D198" s="20"/>
    </row>
    <row r="199" ht="15">
      <c r="D199" s="20"/>
    </row>
    <row r="200" ht="15">
      <c r="D200" s="20"/>
    </row>
    <row r="201" ht="15">
      <c r="D201" s="20"/>
    </row>
    <row r="202" ht="15">
      <c r="D202" s="20"/>
    </row>
    <row r="203" ht="15">
      <c r="D203" s="20"/>
    </row>
    <row r="204" ht="15">
      <c r="D204" s="20"/>
    </row>
    <row r="205" ht="15">
      <c r="D205" s="20"/>
    </row>
    <row r="206" ht="15">
      <c r="D206" s="20"/>
    </row>
    <row r="207" ht="15">
      <c r="D207" s="20"/>
    </row>
    <row r="208" ht="15">
      <c r="D208" s="20"/>
    </row>
    <row r="209" ht="15">
      <c r="D209" s="20"/>
    </row>
    <row r="210" ht="15">
      <c r="D210" s="20"/>
    </row>
    <row r="211" ht="15">
      <c r="D211" s="20"/>
    </row>
    <row r="212" ht="15">
      <c r="D212" s="20"/>
    </row>
    <row r="213" ht="15">
      <c r="D213" s="20"/>
    </row>
    <row r="214" ht="15">
      <c r="D214" s="20"/>
    </row>
    <row r="215" ht="15">
      <c r="D215" s="20"/>
    </row>
    <row r="216" ht="15">
      <c r="D216" s="20"/>
    </row>
    <row r="217" ht="15">
      <c r="D217" s="20"/>
    </row>
    <row r="218" ht="15">
      <c r="D218" s="20"/>
    </row>
    <row r="219" ht="15">
      <c r="D219" s="20"/>
    </row>
    <row r="220" ht="15">
      <c r="D220" s="20"/>
    </row>
    <row r="221" ht="15">
      <c r="D221" s="20"/>
    </row>
    <row r="222" ht="15">
      <c r="D222" s="20"/>
    </row>
    <row r="223" ht="15">
      <c r="D223" s="20"/>
    </row>
    <row r="224" ht="15">
      <c r="D224" s="20"/>
    </row>
    <row r="225" ht="15">
      <c r="D225" s="20"/>
    </row>
    <row r="226" ht="15">
      <c r="D226" s="20"/>
    </row>
    <row r="227" ht="15">
      <c r="D227" s="20"/>
    </row>
    <row r="228" ht="15">
      <c r="D228" s="20"/>
    </row>
    <row r="229" ht="15">
      <c r="D229" s="20"/>
    </row>
    <row r="230" ht="15">
      <c r="D230" s="20"/>
    </row>
    <row r="231" ht="15">
      <c r="D231" s="20"/>
    </row>
    <row r="232" ht="15">
      <c r="D232" s="20"/>
    </row>
    <row r="233" ht="15">
      <c r="D233" s="20"/>
    </row>
    <row r="234" ht="15">
      <c r="D234" s="20"/>
    </row>
    <row r="235" ht="15">
      <c r="D235" s="20"/>
    </row>
    <row r="236" ht="15">
      <c r="D236" s="20"/>
    </row>
    <row r="237" ht="15">
      <c r="D237" s="20"/>
    </row>
    <row r="238" ht="15">
      <c r="D238" s="20"/>
    </row>
    <row r="239" ht="15">
      <c r="D239" s="20"/>
    </row>
    <row r="240" ht="15">
      <c r="D240" s="20"/>
    </row>
    <row r="241" ht="15">
      <c r="D241" s="20"/>
    </row>
    <row r="242" ht="15">
      <c r="D242" s="20"/>
    </row>
    <row r="243" ht="15">
      <c r="D243" s="20"/>
    </row>
    <row r="244" ht="15">
      <c r="D244" s="20"/>
    </row>
  </sheetData>
  <printOptions horizontalCentered="1"/>
  <pageMargins left="0.35433070866141736" right="0.35433070866141736" top="0.6299212598425197" bottom="0.29" header="0.35433070866141736" footer="0.2362204724409449"/>
  <pageSetup blackAndWhite="1" firstPageNumber="1" useFirstPageNumber="1" horizontalDpi="600" verticalDpi="600" orientation="portrait" paperSize="9" scale="85" r:id="rId1"/>
  <headerFooter alignWithMargins="0">
    <oddFooter>&amp;R&amp;"Times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F38"/>
  <sheetViews>
    <sheetView workbookViewId="0" topLeftCell="A9">
      <selection activeCell="A11" sqref="A11"/>
    </sheetView>
  </sheetViews>
  <sheetFormatPr defaultColWidth="9.140625" defaultRowHeight="12.75"/>
  <cols>
    <col min="1" max="1" width="55.57421875" style="62" customWidth="1"/>
    <col min="2" max="2" width="8.28125" style="63" customWidth="1"/>
    <col min="3" max="3" width="3.28125" style="65" customWidth="1"/>
    <col min="4" max="4" width="12.7109375" style="64" customWidth="1"/>
    <col min="5" max="5" width="2.28125" style="62" customWidth="1"/>
    <col min="6" max="6" width="10.57421875" style="62" customWidth="1"/>
    <col min="7" max="16384" width="9.140625" style="62" customWidth="1"/>
  </cols>
  <sheetData>
    <row r="1" spans="1:5" ht="18.75">
      <c r="A1" s="121" t="s">
        <v>36</v>
      </c>
      <c r="B1" s="121"/>
      <c r="C1" s="121"/>
      <c r="D1" s="121"/>
      <c r="E1" s="2"/>
    </row>
    <row r="2" spans="1:4" s="7" customFormat="1" ht="18.75">
      <c r="A2" s="243" t="s">
        <v>104</v>
      </c>
      <c r="B2" s="243"/>
      <c r="C2" s="244"/>
      <c r="D2" s="244"/>
    </row>
    <row r="3" spans="1:4" s="5" customFormat="1" ht="15.75" customHeight="1">
      <c r="A3" s="8" t="s">
        <v>119</v>
      </c>
      <c r="B3" s="127"/>
      <c r="C3" s="90"/>
      <c r="D3" s="91"/>
    </row>
    <row r="4" spans="1:4" s="5" customFormat="1" ht="15.75" customHeight="1">
      <c r="A4" s="8"/>
      <c r="B4" s="127"/>
      <c r="C4" s="90"/>
      <c r="D4" s="91"/>
    </row>
    <row r="5" spans="1:6" s="5" customFormat="1" ht="15" customHeight="1">
      <c r="A5" s="245" t="s">
        <v>3</v>
      </c>
      <c r="B5" s="246"/>
      <c r="C5" s="13"/>
      <c r="D5" s="241" t="s">
        <v>118</v>
      </c>
      <c r="F5" s="241" t="s">
        <v>92</v>
      </c>
    </row>
    <row r="6" spans="1:6" s="5" customFormat="1" ht="18.75" customHeight="1">
      <c r="A6" s="246"/>
      <c r="B6" s="246"/>
      <c r="C6" s="17"/>
      <c r="D6" s="242"/>
      <c r="F6" s="242"/>
    </row>
    <row r="7" spans="1:6" s="5" customFormat="1" ht="22.5" customHeight="1">
      <c r="A7" s="96"/>
      <c r="B7" s="128"/>
      <c r="C7" s="17"/>
      <c r="D7" s="92"/>
      <c r="F7" s="92"/>
    </row>
    <row r="8" spans="1:6" s="5" customFormat="1" ht="15">
      <c r="A8" s="2"/>
      <c r="B8" s="18"/>
      <c r="C8" s="18"/>
      <c r="D8" s="94"/>
      <c r="F8" s="94"/>
    </row>
    <row r="9" spans="1:6" s="5" customFormat="1" ht="18" customHeight="1">
      <c r="A9" s="129" t="s">
        <v>44</v>
      </c>
      <c r="B9" s="20">
        <v>3</v>
      </c>
      <c r="C9" s="18"/>
      <c r="D9" s="133">
        <v>430</v>
      </c>
      <c r="F9" s="133">
        <v>3123</v>
      </c>
    </row>
    <row r="10" spans="1:6" s="5" customFormat="1" ht="15">
      <c r="A10" s="129" t="s">
        <v>56</v>
      </c>
      <c r="B10" s="20">
        <v>6</v>
      </c>
      <c r="C10" s="18"/>
      <c r="D10" s="134">
        <v>-315</v>
      </c>
      <c r="F10" s="134">
        <v>-901</v>
      </c>
    </row>
    <row r="11" spans="1:6" s="5" customFormat="1" ht="15">
      <c r="A11" s="8" t="s">
        <v>95</v>
      </c>
      <c r="B11" s="20">
        <v>4</v>
      </c>
      <c r="C11" s="20"/>
      <c r="D11" s="134">
        <v>-7</v>
      </c>
      <c r="F11" s="134">
        <v>-17</v>
      </c>
    </row>
    <row r="12" spans="1:6" s="5" customFormat="1" ht="15">
      <c r="A12" s="8" t="s">
        <v>12</v>
      </c>
      <c r="B12" s="20">
        <v>4</v>
      </c>
      <c r="C12" s="20"/>
      <c r="D12" s="134">
        <v>-124</v>
      </c>
      <c r="F12" s="134">
        <v>-140</v>
      </c>
    </row>
    <row r="13" spans="1:6" s="5" customFormat="1" ht="15">
      <c r="A13" s="8" t="s">
        <v>97</v>
      </c>
      <c r="B13" s="20"/>
      <c r="C13" s="20"/>
      <c r="D13" s="134">
        <v>-5</v>
      </c>
      <c r="F13" s="134">
        <v>-3</v>
      </c>
    </row>
    <row r="14" spans="1:6" s="5" customFormat="1" ht="15">
      <c r="A14" s="8" t="s">
        <v>58</v>
      </c>
      <c r="B14" s="20">
        <v>5</v>
      </c>
      <c r="C14" s="20"/>
      <c r="D14" s="134">
        <v>-17</v>
      </c>
      <c r="F14" s="134">
        <v>-17</v>
      </c>
    </row>
    <row r="15" spans="1:6" s="5" customFormat="1" ht="15">
      <c r="A15" s="8" t="s">
        <v>100</v>
      </c>
      <c r="B15" s="20"/>
      <c r="C15" s="20"/>
      <c r="D15" s="134">
        <v>-2</v>
      </c>
      <c r="F15" s="134">
        <v>-2</v>
      </c>
    </row>
    <row r="16" spans="1:6" s="5" customFormat="1" ht="15">
      <c r="A16" s="8"/>
      <c r="B16" s="20"/>
      <c r="C16" s="20"/>
      <c r="D16" s="133"/>
      <c r="F16" s="133"/>
    </row>
    <row r="17" spans="1:6" s="5" customFormat="1" ht="15">
      <c r="A17" s="8" t="s">
        <v>57</v>
      </c>
      <c r="B17" s="20">
        <v>7</v>
      </c>
      <c r="C17" s="20"/>
      <c r="D17" s="134">
        <v>-1</v>
      </c>
      <c r="F17" s="134">
        <v>7</v>
      </c>
    </row>
    <row r="18" spans="1:6" s="5" customFormat="1" ht="15">
      <c r="A18" s="8"/>
      <c r="B18" s="20"/>
      <c r="C18" s="20"/>
      <c r="D18" s="97"/>
      <c r="F18" s="97"/>
    </row>
    <row r="19" spans="1:6" s="5" customFormat="1" ht="15">
      <c r="A19" s="2" t="s">
        <v>64</v>
      </c>
      <c r="B19" s="18"/>
      <c r="C19" s="18"/>
      <c r="D19" s="135">
        <f>SUM(D9:D17)</f>
        <v>-41</v>
      </c>
      <c r="F19" s="135">
        <f>SUM(F9:F17)</f>
        <v>2050</v>
      </c>
    </row>
    <row r="20" spans="2:6" s="5" customFormat="1" ht="15">
      <c r="B20" s="20"/>
      <c r="C20" s="20"/>
      <c r="D20" s="97"/>
      <c r="F20" s="97"/>
    </row>
    <row r="21" spans="1:6" s="5" customFormat="1" ht="15">
      <c r="A21" s="8" t="s">
        <v>45</v>
      </c>
      <c r="B21" s="20"/>
      <c r="C21" s="20"/>
      <c r="D21" s="97">
        <v>0</v>
      </c>
      <c r="F21" s="97">
        <v>0</v>
      </c>
    </row>
    <row r="22" spans="2:6" s="5" customFormat="1" ht="15">
      <c r="B22" s="20"/>
      <c r="C22" s="20"/>
      <c r="D22" s="97"/>
      <c r="F22" s="97"/>
    </row>
    <row r="23" spans="1:6" s="5" customFormat="1" ht="15">
      <c r="A23" s="131" t="s">
        <v>65</v>
      </c>
      <c r="B23" s="18"/>
      <c r="C23" s="18"/>
      <c r="D23" s="135">
        <f>D19+D21</f>
        <v>-41</v>
      </c>
      <c r="F23" s="135">
        <f>F19+F21</f>
        <v>2050</v>
      </c>
    </row>
    <row r="24" spans="2:6" s="5" customFormat="1" ht="15">
      <c r="B24" s="20"/>
      <c r="C24" s="20"/>
      <c r="D24" s="94"/>
      <c r="F24" s="94"/>
    </row>
    <row r="25" spans="1:6" ht="15">
      <c r="A25" s="234" t="s">
        <v>105</v>
      </c>
      <c r="B25" s="20"/>
      <c r="C25" s="20"/>
      <c r="D25" s="97">
        <v>0</v>
      </c>
      <c r="E25" s="5"/>
      <c r="F25" s="97">
        <v>0</v>
      </c>
    </row>
    <row r="26" spans="1:6" ht="15">
      <c r="A26" s="5"/>
      <c r="B26" s="20"/>
      <c r="C26" s="20"/>
      <c r="D26" s="97"/>
      <c r="F26" s="97"/>
    </row>
    <row r="27" spans="1:6" ht="15">
      <c r="A27" s="234" t="s">
        <v>106</v>
      </c>
      <c r="B27" s="20"/>
      <c r="C27" s="20"/>
      <c r="D27" s="135">
        <f>D23+D25</f>
        <v>-41</v>
      </c>
      <c r="E27" s="5"/>
      <c r="F27" s="135">
        <f>F23+F25</f>
        <v>2050</v>
      </c>
    </row>
    <row r="28" spans="1:6" ht="15" hidden="1">
      <c r="A28" s="132" t="s">
        <v>46</v>
      </c>
      <c r="B28" s="20"/>
      <c r="C28" s="20"/>
      <c r="D28" s="97"/>
      <c r="F28" s="97"/>
    </row>
    <row r="29" spans="1:6" ht="15">
      <c r="A29" s="132"/>
      <c r="B29" s="20"/>
      <c r="C29" s="20"/>
      <c r="D29" s="97"/>
      <c r="F29" s="97"/>
    </row>
    <row r="30" spans="1:4" ht="15">
      <c r="A30" s="132"/>
      <c r="B30" s="20"/>
      <c r="C30" s="20"/>
      <c r="D30" s="97"/>
    </row>
    <row r="31" spans="1:4" ht="15">
      <c r="A31" s="132"/>
      <c r="B31" s="20"/>
      <c r="C31" s="20"/>
      <c r="D31" s="97"/>
    </row>
    <row r="32" spans="1:4" ht="15">
      <c r="A32" s="132" t="s">
        <v>120</v>
      </c>
      <c r="B32" s="20"/>
      <c r="C32" s="20"/>
      <c r="D32" s="97"/>
    </row>
    <row r="33" spans="1:4" ht="15">
      <c r="A33" s="26"/>
      <c r="B33" s="20"/>
      <c r="C33" s="20"/>
      <c r="D33" s="97"/>
    </row>
    <row r="34" spans="1:4" ht="15">
      <c r="A34" s="38" t="s">
        <v>4</v>
      </c>
      <c r="B34" s="3"/>
      <c r="C34" s="20"/>
      <c r="D34" s="97"/>
    </row>
    <row r="35" spans="1:4" ht="15">
      <c r="A35" s="38" t="s">
        <v>34</v>
      </c>
      <c r="B35" s="3"/>
      <c r="C35" s="20"/>
      <c r="D35" s="97"/>
    </row>
    <row r="36" spans="1:4" ht="15">
      <c r="A36" s="38"/>
      <c r="B36" s="3"/>
      <c r="C36" s="20"/>
      <c r="D36" s="97"/>
    </row>
    <row r="37" spans="1:4" ht="15">
      <c r="A37" s="38" t="s">
        <v>35</v>
      </c>
      <c r="B37" s="95"/>
      <c r="C37" s="20"/>
      <c r="D37" s="97"/>
    </row>
    <row r="38" spans="1:4" ht="15">
      <c r="A38" s="89" t="s">
        <v>90</v>
      </c>
      <c r="B38" s="95"/>
      <c r="C38" s="20"/>
      <c r="D38" s="97"/>
    </row>
  </sheetData>
  <mergeCells count="4">
    <mergeCell ref="D5:D6"/>
    <mergeCell ref="A2:D2"/>
    <mergeCell ref="A5:B6"/>
    <mergeCell ref="F5:F6"/>
  </mergeCells>
  <printOptions horizontalCentered="1"/>
  <pageMargins left="0.25" right="0.17" top="0.57" bottom="0.5118" header="0.3543" footer="0.2562"/>
  <pageSetup horizontalDpi="600" verticalDpi="600" orientation="portrait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77"/>
  <sheetViews>
    <sheetView workbookViewId="0" topLeftCell="A19">
      <selection activeCell="A14" sqref="A14"/>
    </sheetView>
  </sheetViews>
  <sheetFormatPr defaultColWidth="9.140625" defaultRowHeight="0" customHeight="1" zeroHeight="1"/>
  <cols>
    <col min="1" max="1" width="65.28125" style="78" customWidth="1"/>
    <col min="2" max="2" width="9.28125" style="79" customWidth="1"/>
    <col min="3" max="3" width="13.57421875" style="74" customWidth="1"/>
    <col min="4" max="4" width="1.1484375" style="69" customWidth="1"/>
    <col min="5" max="5" width="15.00390625" style="69" customWidth="1"/>
    <col min="6" max="6" width="23.8515625" style="27" hidden="1" customWidth="1"/>
    <col min="7" max="7" width="10.57421875" style="27" hidden="1" customWidth="1"/>
    <col min="8" max="8" width="13.28125" style="27" hidden="1" customWidth="1"/>
    <col min="9" max="10" width="9.140625" style="27" hidden="1" customWidth="1"/>
    <col min="11" max="16384" width="7.8515625" style="27" hidden="1" customWidth="1"/>
  </cols>
  <sheetData>
    <row r="1" spans="1:4" ht="16.5" customHeight="1">
      <c r="A1" s="121" t="str">
        <f>'Balance Sheet'!A1</f>
        <v>ТУРИН ИМОТИ АДСИЦ</v>
      </c>
      <c r="B1" s="122"/>
      <c r="C1" s="123"/>
      <c r="D1" s="124"/>
    </row>
    <row r="2" spans="1:5" s="68" customFormat="1" ht="18" customHeight="1">
      <c r="A2" s="243" t="s">
        <v>13</v>
      </c>
      <c r="B2" s="244"/>
      <c r="C2" s="244"/>
      <c r="D2" s="244"/>
      <c r="E2" s="66"/>
    </row>
    <row r="3" spans="1:5" s="68" customFormat="1" ht="15">
      <c r="A3" s="8" t="s">
        <v>121</v>
      </c>
      <c r="B3" s="58"/>
      <c r="C3" s="66"/>
      <c r="D3" s="58"/>
      <c r="E3" s="66"/>
    </row>
    <row r="4" spans="1:5" s="68" customFormat="1" ht="15">
      <c r="A4" s="8"/>
      <c r="B4" s="58"/>
      <c r="C4" s="66"/>
      <c r="D4" s="58"/>
      <c r="E4" s="66"/>
    </row>
    <row r="5" spans="1:6" ht="28.5" customHeight="1">
      <c r="A5" s="245"/>
      <c r="B5" s="247"/>
      <c r="C5" s="101" t="s">
        <v>93</v>
      </c>
      <c r="D5" s="102"/>
      <c r="E5" s="101" t="s">
        <v>93</v>
      </c>
      <c r="F5" s="100"/>
    </row>
    <row r="6" spans="1:6" ht="23.25" customHeight="1">
      <c r="A6" s="103"/>
      <c r="B6" s="104"/>
      <c r="C6" s="105"/>
      <c r="D6" s="102"/>
      <c r="E6" s="105"/>
      <c r="F6" s="100"/>
    </row>
    <row r="7" spans="1:9" ht="13.5" customHeight="1">
      <c r="A7" s="106" t="s">
        <v>38</v>
      </c>
      <c r="B7" s="69"/>
      <c r="C7" s="70"/>
      <c r="D7" s="71"/>
      <c r="E7" s="70"/>
      <c r="F7" s="67"/>
      <c r="G7" s="72"/>
      <c r="H7" s="73" t="e">
        <f>+E7+G7+#REF!</f>
        <v>#REF!</v>
      </c>
      <c r="I7" s="73">
        <f>+E7+G7</f>
        <v>0</v>
      </c>
    </row>
    <row r="8" spans="1:9" ht="13.5" customHeight="1">
      <c r="A8" s="83" t="s">
        <v>52</v>
      </c>
      <c r="B8" s="69"/>
      <c r="C8" s="139">
        <v>4</v>
      </c>
      <c r="D8" s="71"/>
      <c r="E8" s="139"/>
      <c r="F8" s="67"/>
      <c r="G8" s="72"/>
      <c r="H8" s="73"/>
      <c r="I8" s="73"/>
    </row>
    <row r="9" spans="1:9" ht="13.5" customHeight="1">
      <c r="A9" s="83" t="s">
        <v>53</v>
      </c>
      <c r="B9" s="69"/>
      <c r="C9" s="139">
        <v>-95</v>
      </c>
      <c r="D9" s="71"/>
      <c r="E9" s="139">
        <v>-136</v>
      </c>
      <c r="F9" s="67"/>
      <c r="G9" s="72"/>
      <c r="H9" s="73"/>
      <c r="I9" s="73"/>
    </row>
    <row r="10" spans="1:12" ht="14.25" customHeight="1">
      <c r="A10" s="83" t="s">
        <v>59</v>
      </c>
      <c r="B10" s="69"/>
      <c r="C10" s="139">
        <v>-17</v>
      </c>
      <c r="D10" s="141"/>
      <c r="E10" s="139">
        <v>-16</v>
      </c>
      <c r="F10" s="71"/>
      <c r="G10" s="67"/>
      <c r="H10" s="72"/>
      <c r="I10" s="73"/>
      <c r="L10" s="73"/>
    </row>
    <row r="11" spans="1:9" s="165" customFormat="1" ht="13.5" customHeight="1" hidden="1">
      <c r="A11" s="83" t="s">
        <v>60</v>
      </c>
      <c r="B11" s="163"/>
      <c r="C11" s="142"/>
      <c r="D11" s="143"/>
      <c r="E11" s="142"/>
      <c r="F11" s="72"/>
      <c r="G11" s="164"/>
      <c r="H11" s="72"/>
      <c r="I11" s="73"/>
    </row>
    <row r="12" spans="1:9" s="165" customFormat="1" ht="13.5" customHeight="1">
      <c r="A12" s="83" t="s">
        <v>61</v>
      </c>
      <c r="B12" s="163"/>
      <c r="C12" s="142">
        <v>-171</v>
      </c>
      <c r="D12" s="143"/>
      <c r="E12" s="142">
        <v>150</v>
      </c>
      <c r="F12" s="72"/>
      <c r="G12" s="164"/>
      <c r="H12" s="72"/>
      <c r="I12" s="73"/>
    </row>
    <row r="13" spans="1:9" s="165" customFormat="1" ht="13.5" customHeight="1" hidden="1">
      <c r="A13" s="83" t="s">
        <v>62</v>
      </c>
      <c r="B13" s="163"/>
      <c r="C13" s="142"/>
      <c r="D13" s="143"/>
      <c r="E13" s="142"/>
      <c r="F13" s="72"/>
      <c r="G13" s="164"/>
      <c r="H13" s="72"/>
      <c r="I13" s="73"/>
    </row>
    <row r="14" spans="1:9" s="165" customFormat="1" ht="15" customHeight="1">
      <c r="A14" s="83" t="s">
        <v>89</v>
      </c>
      <c r="B14" s="163"/>
      <c r="C14" s="166">
        <v>-1</v>
      </c>
      <c r="D14" s="167"/>
      <c r="E14" s="166">
        <v>-1</v>
      </c>
      <c r="F14" s="72"/>
      <c r="G14" s="164"/>
      <c r="H14" s="72"/>
      <c r="I14" s="73"/>
    </row>
    <row r="15" spans="1:7" ht="13.5" customHeight="1">
      <c r="A15" s="83" t="s">
        <v>31</v>
      </c>
      <c r="B15" s="69"/>
      <c r="C15" s="139">
        <v>-9</v>
      </c>
      <c r="D15" s="72"/>
      <c r="E15" s="139">
        <v>-5</v>
      </c>
      <c r="F15" s="72"/>
      <c r="G15" s="73"/>
    </row>
    <row r="16" spans="1:7" ht="31.5" customHeight="1">
      <c r="A16" s="236" t="s">
        <v>109</v>
      </c>
      <c r="B16" s="69"/>
      <c r="C16" s="140">
        <f>SUM(C8:C15)</f>
        <v>-289</v>
      </c>
      <c r="D16" s="72"/>
      <c r="E16" s="140">
        <f>SUM(E8:E15)</f>
        <v>-8</v>
      </c>
      <c r="F16" s="72"/>
      <c r="G16" s="73"/>
    </row>
    <row r="17" spans="1:7" ht="13.5" customHeight="1">
      <c r="A17" s="83"/>
      <c r="B17" s="69"/>
      <c r="D17" s="72"/>
      <c r="E17" s="74"/>
      <c r="F17" s="72"/>
      <c r="G17" s="73"/>
    </row>
    <row r="18" spans="1:7" ht="13.5" customHeight="1">
      <c r="A18" s="106" t="s">
        <v>14</v>
      </c>
      <c r="B18" s="69"/>
      <c r="D18" s="72"/>
      <c r="E18" s="74"/>
      <c r="F18" s="72"/>
      <c r="G18" s="73"/>
    </row>
    <row r="19" spans="1:7" s="77" customFormat="1" ht="16.5" customHeight="1">
      <c r="A19" s="83" t="s">
        <v>107</v>
      </c>
      <c r="B19" s="75"/>
      <c r="C19" s="139">
        <v>233</v>
      </c>
      <c r="D19" s="141"/>
      <c r="E19" s="139">
        <v>1613</v>
      </c>
      <c r="F19" s="71"/>
      <c r="G19" s="76"/>
    </row>
    <row r="20" spans="1:7" s="77" customFormat="1" ht="14.25" customHeight="1">
      <c r="A20" s="83" t="s">
        <v>108</v>
      </c>
      <c r="B20" s="75"/>
      <c r="C20" s="139">
        <v>-30</v>
      </c>
      <c r="D20" s="141"/>
      <c r="E20" s="139">
        <v>-2297</v>
      </c>
      <c r="F20" s="71"/>
      <c r="G20" s="76"/>
    </row>
    <row r="21" spans="1:7" ht="13.5" customHeight="1">
      <c r="A21" s="83" t="s">
        <v>88</v>
      </c>
      <c r="B21" s="69"/>
      <c r="C21" s="142"/>
      <c r="D21" s="143"/>
      <c r="E21" s="142"/>
      <c r="F21" s="72"/>
      <c r="G21" s="73"/>
    </row>
    <row r="22" spans="1:8" ht="15" customHeight="1" hidden="1">
      <c r="A22" s="83" t="s">
        <v>15</v>
      </c>
      <c r="B22" s="69"/>
      <c r="C22" s="139"/>
      <c r="D22" s="141"/>
      <c r="E22" s="139"/>
      <c r="F22" s="72"/>
      <c r="G22" s="73"/>
      <c r="H22" s="73"/>
    </row>
    <row r="23" spans="1:7" s="77" customFormat="1" ht="15" customHeight="1" hidden="1">
      <c r="A23" s="83" t="s">
        <v>16</v>
      </c>
      <c r="B23" s="75"/>
      <c r="C23" s="139"/>
      <c r="D23" s="141"/>
      <c r="E23" s="139"/>
      <c r="F23" s="71"/>
      <c r="G23" s="76"/>
    </row>
    <row r="24" spans="1:5" ht="15" customHeight="1" hidden="1">
      <c r="A24" s="77"/>
      <c r="C24" s="144"/>
      <c r="D24" s="145"/>
      <c r="E24" s="144"/>
    </row>
    <row r="25" spans="1:5" ht="15" customHeight="1" hidden="1">
      <c r="A25" s="77"/>
      <c r="C25" s="144"/>
      <c r="D25" s="145"/>
      <c r="E25" s="144"/>
    </row>
    <row r="26" spans="1:8" ht="15" hidden="1">
      <c r="A26" s="107" t="s">
        <v>17</v>
      </c>
      <c r="B26" s="75"/>
      <c r="C26" s="139">
        <v>0</v>
      </c>
      <c r="D26" s="146"/>
      <c r="E26" s="139">
        <v>0</v>
      </c>
      <c r="F26" s="72"/>
      <c r="G26" s="73" t="e">
        <f>+#REF!+F26</f>
        <v>#REF!</v>
      </c>
      <c r="H26" s="73"/>
    </row>
    <row r="27" spans="1:8" ht="15" customHeight="1" hidden="1">
      <c r="A27" s="83" t="s">
        <v>18</v>
      </c>
      <c r="B27" s="69"/>
      <c r="C27" s="139"/>
      <c r="D27" s="141"/>
      <c r="E27" s="139"/>
      <c r="F27" s="72"/>
      <c r="G27" s="73"/>
      <c r="H27" s="73"/>
    </row>
    <row r="28" spans="1:7" ht="15" customHeight="1" hidden="1">
      <c r="A28" s="83" t="s">
        <v>19</v>
      </c>
      <c r="B28" s="69"/>
      <c r="C28" s="142"/>
      <c r="D28" s="143"/>
      <c r="E28" s="142"/>
      <c r="F28" s="72"/>
      <c r="G28" s="73" t="e">
        <f>+#REF!+F28</f>
        <v>#REF!</v>
      </c>
    </row>
    <row r="29" spans="1:7" ht="15.75" customHeight="1">
      <c r="A29" s="83" t="s">
        <v>87</v>
      </c>
      <c r="B29" s="69"/>
      <c r="C29" s="142"/>
      <c r="D29" s="143"/>
      <c r="E29" s="142">
        <v>12</v>
      </c>
      <c r="F29" s="72"/>
      <c r="G29" s="73"/>
    </row>
    <row r="30" spans="1:9" ht="13.5" customHeight="1" hidden="1">
      <c r="A30" s="83" t="s">
        <v>15</v>
      </c>
      <c r="B30" s="69"/>
      <c r="C30" s="142"/>
      <c r="D30" s="141"/>
      <c r="E30" s="142"/>
      <c r="F30" s="72"/>
      <c r="G30" s="73" t="e">
        <f>+#REF!+F30</f>
        <v>#REF!</v>
      </c>
      <c r="I30" s="27">
        <v>2658</v>
      </c>
    </row>
    <row r="31" spans="1:7" ht="13.5" customHeight="1" hidden="1">
      <c r="A31" s="83" t="s">
        <v>20</v>
      </c>
      <c r="B31" s="69"/>
      <c r="C31" s="142"/>
      <c r="D31" s="143"/>
      <c r="E31" s="142"/>
      <c r="F31" s="72"/>
      <c r="G31" s="73"/>
    </row>
    <row r="32" spans="1:7" ht="13.5" customHeight="1" hidden="1">
      <c r="A32" s="83" t="s">
        <v>21</v>
      </c>
      <c r="B32" s="69"/>
      <c r="C32" s="142"/>
      <c r="D32" s="143"/>
      <c r="E32" s="142"/>
      <c r="F32" s="72"/>
      <c r="G32" s="73"/>
    </row>
    <row r="33" spans="1:9" ht="13.5" customHeight="1" hidden="1">
      <c r="A33" s="83" t="s">
        <v>22</v>
      </c>
      <c r="B33" s="69"/>
      <c r="C33" s="139"/>
      <c r="D33" s="141"/>
      <c r="E33" s="139"/>
      <c r="F33" s="72"/>
      <c r="G33" s="73" t="e">
        <f>+#REF!+F33</f>
        <v>#REF!</v>
      </c>
      <c r="H33" s="73"/>
      <c r="I33" s="27" t="e">
        <f>+I30+#REF!</f>
        <v>#REF!</v>
      </c>
    </row>
    <row r="34" spans="1:5" ht="0" customHeight="1" hidden="1">
      <c r="A34" s="77"/>
      <c r="C34" s="144"/>
      <c r="D34" s="145"/>
      <c r="E34" s="144"/>
    </row>
    <row r="35" spans="1:7" ht="28.5" customHeight="1">
      <c r="A35" s="236" t="s">
        <v>110</v>
      </c>
      <c r="B35" s="69"/>
      <c r="C35" s="140">
        <f>SUM(C19:C33)</f>
        <v>203</v>
      </c>
      <c r="D35" s="143"/>
      <c r="E35" s="140">
        <f>SUM(E19:E33)</f>
        <v>-672</v>
      </c>
      <c r="F35" s="72"/>
      <c r="G35" s="73"/>
    </row>
    <row r="36" spans="1:7" ht="14.25" customHeight="1">
      <c r="A36" s="83"/>
      <c r="B36" s="69"/>
      <c r="D36" s="72"/>
      <c r="E36" s="74"/>
      <c r="F36" s="72"/>
      <c r="G36" s="73"/>
    </row>
    <row r="37" spans="1:8" ht="15">
      <c r="A37" s="108" t="s">
        <v>23</v>
      </c>
      <c r="B37" s="75"/>
      <c r="C37" s="81"/>
      <c r="D37" s="80"/>
      <c r="E37" s="81"/>
      <c r="F37" s="72"/>
      <c r="G37" s="73"/>
      <c r="H37" s="73"/>
    </row>
    <row r="38" spans="1:7" ht="13.5" customHeight="1" hidden="1">
      <c r="A38" s="83" t="s">
        <v>24</v>
      </c>
      <c r="B38" s="69"/>
      <c r="D38" s="72"/>
      <c r="E38" s="74"/>
      <c r="F38" s="72"/>
      <c r="G38" s="73"/>
    </row>
    <row r="39" spans="1:10" ht="15" customHeight="1" hidden="1">
      <c r="A39" s="83" t="s">
        <v>25</v>
      </c>
      <c r="B39" s="75"/>
      <c r="E39" s="74"/>
      <c r="F39" s="72"/>
      <c r="G39" s="73" t="e">
        <f>+#REF!+F39</f>
        <v>#REF!</v>
      </c>
      <c r="H39" s="27" t="e">
        <f>+G39-#REF!</f>
        <v>#REF!</v>
      </c>
      <c r="J39" s="73"/>
    </row>
    <row r="40" spans="1:8" ht="13.5" customHeight="1" hidden="1">
      <c r="A40" s="83" t="s">
        <v>26</v>
      </c>
      <c r="B40" s="69"/>
      <c r="C40" s="70"/>
      <c r="D40" s="71"/>
      <c r="E40" s="70"/>
      <c r="F40" s="72"/>
      <c r="G40" s="73" t="e">
        <f>+#REF!+F40</f>
        <v>#REF!</v>
      </c>
      <c r="H40" s="73"/>
    </row>
    <row r="41" spans="1:7" s="77" customFormat="1" ht="13.5" customHeight="1">
      <c r="A41" s="83" t="s">
        <v>30</v>
      </c>
      <c r="B41" s="75"/>
      <c r="C41" s="139">
        <v>-11</v>
      </c>
      <c r="D41" s="75"/>
      <c r="E41" s="139">
        <v>-225</v>
      </c>
      <c r="F41" s="71"/>
      <c r="G41" s="76"/>
    </row>
    <row r="42" spans="1:7" ht="13.5" customHeight="1">
      <c r="A42" s="83" t="s">
        <v>55</v>
      </c>
      <c r="B42" s="75"/>
      <c r="C42" s="142"/>
      <c r="D42" s="145"/>
      <c r="E42" s="142"/>
      <c r="F42" s="72"/>
      <c r="G42" s="73"/>
    </row>
    <row r="43" spans="1:5" ht="0" customHeight="1" hidden="1">
      <c r="A43" s="125"/>
      <c r="C43" s="144"/>
      <c r="D43" s="145"/>
      <c r="E43" s="144"/>
    </row>
    <row r="44" spans="1:5" ht="0" customHeight="1" hidden="1">
      <c r="A44" s="77"/>
      <c r="C44" s="144"/>
      <c r="D44" s="145"/>
      <c r="E44" s="144"/>
    </row>
    <row r="45" spans="1:5" ht="0" customHeight="1" hidden="1">
      <c r="A45" s="77"/>
      <c r="C45" s="144"/>
      <c r="D45" s="145"/>
      <c r="E45" s="144"/>
    </row>
    <row r="46" spans="1:5" ht="0" customHeight="1" hidden="1">
      <c r="A46" s="77"/>
      <c r="C46" s="144"/>
      <c r="D46" s="145"/>
      <c r="E46" s="144"/>
    </row>
    <row r="47" spans="1:5" ht="0" customHeight="1" hidden="1">
      <c r="A47" s="77"/>
      <c r="C47" s="144"/>
      <c r="D47" s="145"/>
      <c r="E47" s="144"/>
    </row>
    <row r="48" spans="1:8" ht="13.5" customHeight="1" hidden="1">
      <c r="A48" s="83" t="s">
        <v>29</v>
      </c>
      <c r="B48" s="69"/>
      <c r="C48" s="139"/>
      <c r="D48" s="141"/>
      <c r="E48" s="139"/>
      <c r="F48" s="72"/>
      <c r="G48" s="73"/>
      <c r="H48" s="73"/>
    </row>
    <row r="49" spans="1:7" s="77" customFormat="1" ht="13.5" customHeight="1" hidden="1">
      <c r="A49" s="83" t="s">
        <v>27</v>
      </c>
      <c r="B49" s="75"/>
      <c r="C49" s="139"/>
      <c r="D49" s="147"/>
      <c r="E49" s="139"/>
      <c r="F49" s="71"/>
      <c r="G49" s="76"/>
    </row>
    <row r="50" spans="1:5" ht="0" customHeight="1" hidden="1">
      <c r="A50" s="77"/>
      <c r="C50" s="144"/>
      <c r="D50" s="145"/>
      <c r="E50" s="144"/>
    </row>
    <row r="51" spans="1:5" ht="0" customHeight="1" hidden="1">
      <c r="A51" s="77"/>
      <c r="C51" s="144"/>
      <c r="D51" s="145"/>
      <c r="E51" s="144"/>
    </row>
    <row r="52" spans="1:5" ht="0" customHeight="1" hidden="1">
      <c r="A52" s="77"/>
      <c r="C52" s="144"/>
      <c r="D52" s="145"/>
      <c r="E52" s="144"/>
    </row>
    <row r="53" spans="1:5" ht="0" customHeight="1" hidden="1">
      <c r="A53" s="77"/>
      <c r="C53" s="144"/>
      <c r="D53" s="145"/>
      <c r="E53" s="144"/>
    </row>
    <row r="54" spans="1:5" ht="0" customHeight="1" hidden="1">
      <c r="A54" s="77"/>
      <c r="C54" s="144"/>
      <c r="D54" s="145"/>
      <c r="E54" s="144"/>
    </row>
    <row r="55" spans="1:10" ht="13.5" customHeight="1" hidden="1">
      <c r="A55" s="109" t="s">
        <v>28</v>
      </c>
      <c r="B55" s="69"/>
      <c r="C55" s="139"/>
      <c r="D55" s="141"/>
      <c r="E55" s="139"/>
      <c r="F55" s="72"/>
      <c r="G55" s="73" t="e">
        <f>+#REF!+F55</f>
        <v>#REF!</v>
      </c>
      <c r="J55" s="73"/>
    </row>
    <row r="56" spans="1:5" s="84" customFormat="1" ht="13.5" customHeight="1" hidden="1">
      <c r="A56" s="110" t="s">
        <v>30</v>
      </c>
      <c r="B56" s="82"/>
      <c r="C56" s="148"/>
      <c r="D56" s="149"/>
      <c r="E56" s="148"/>
    </row>
    <row r="57" spans="1:5" ht="13.5" customHeight="1" hidden="1">
      <c r="A57" s="109" t="s">
        <v>31</v>
      </c>
      <c r="B57" s="69"/>
      <c r="C57" s="142"/>
      <c r="D57" s="145"/>
      <c r="E57" s="142"/>
    </row>
    <row r="58" spans="1:5" ht="13.5" customHeight="1" hidden="1">
      <c r="A58" s="83" t="s">
        <v>67</v>
      </c>
      <c r="B58" s="69"/>
      <c r="C58" s="166"/>
      <c r="D58" s="145"/>
      <c r="E58" s="166"/>
    </row>
    <row r="59" spans="1:5" ht="33" customHeight="1">
      <c r="A59" s="236" t="s">
        <v>111</v>
      </c>
      <c r="B59" s="69"/>
      <c r="C59" s="140">
        <f>SUM(C41:C58)</f>
        <v>-11</v>
      </c>
      <c r="D59" s="145"/>
      <c r="E59" s="140">
        <f>SUM(E41:E58)</f>
        <v>-225</v>
      </c>
    </row>
    <row r="60" spans="1:5" ht="13.5" customHeight="1">
      <c r="A60" s="109"/>
      <c r="B60" s="69"/>
      <c r="E60" s="74"/>
    </row>
    <row r="61" spans="1:5" s="86" customFormat="1" ht="24.75" customHeight="1">
      <c r="A61" s="236" t="s">
        <v>112</v>
      </c>
      <c r="B61" s="85"/>
      <c r="C61" s="140">
        <f>SUM(C35,C16,C59)</f>
        <v>-97</v>
      </c>
      <c r="D61" s="150"/>
      <c r="E61" s="140">
        <f>SUM(E35,E16,E59)</f>
        <v>-905</v>
      </c>
    </row>
    <row r="62" spans="1:5" ht="13.5" customHeight="1">
      <c r="A62" s="109"/>
      <c r="B62" s="69"/>
      <c r="E62" s="74"/>
    </row>
    <row r="63" spans="1:5" ht="13.5" customHeight="1">
      <c r="A63" s="109" t="s">
        <v>54</v>
      </c>
      <c r="B63" s="69"/>
      <c r="C63" s="142">
        <v>103</v>
      </c>
      <c r="D63" s="142"/>
      <c r="E63" s="142">
        <v>1008</v>
      </c>
    </row>
    <row r="64" spans="1:5" ht="13.5" customHeight="1">
      <c r="A64" s="109"/>
      <c r="B64" s="69"/>
      <c r="E64" s="74"/>
    </row>
    <row r="65" spans="1:5" s="86" customFormat="1" ht="27.75" customHeight="1">
      <c r="A65" s="111" t="s">
        <v>101</v>
      </c>
      <c r="B65" s="19"/>
      <c r="C65" s="140">
        <f>SUM(C61,C63)</f>
        <v>6</v>
      </c>
      <c r="D65" s="146"/>
      <c r="E65" s="140">
        <f>SUM(E61,E63)</f>
        <v>103</v>
      </c>
    </row>
    <row r="66" spans="1:3" ht="19.5" customHeight="1">
      <c r="A66" s="112"/>
      <c r="B66" s="69"/>
      <c r="C66" s="87"/>
    </row>
    <row r="67" spans="1:3" ht="19.5" customHeight="1">
      <c r="A67" s="112"/>
      <c r="B67" s="69"/>
      <c r="C67" s="87"/>
    </row>
    <row r="68" ht="13.5" customHeight="1" hidden="1">
      <c r="A68" s="118" t="s">
        <v>42</v>
      </c>
    </row>
    <row r="69" ht="13.5" customHeight="1">
      <c r="A69" s="118"/>
    </row>
    <row r="70" ht="14.25" customHeight="1">
      <c r="A70" s="132" t="s">
        <v>120</v>
      </c>
    </row>
    <row r="71" ht="14.25" customHeight="1">
      <c r="A71" s="35"/>
    </row>
    <row r="72" ht="14.25" customHeight="1">
      <c r="A72" s="35"/>
    </row>
    <row r="73" spans="1:2" ht="13.5" customHeight="1">
      <c r="A73" s="38" t="s">
        <v>4</v>
      </c>
      <c r="B73" s="3"/>
    </row>
    <row r="74" spans="1:2" ht="13.5" customHeight="1">
      <c r="A74" s="38" t="s">
        <v>34</v>
      </c>
      <c r="B74" s="3"/>
    </row>
    <row r="75" spans="1:2" ht="13.5" customHeight="1">
      <c r="A75" s="3"/>
      <c r="B75" s="3"/>
    </row>
    <row r="76" spans="1:2" ht="13.5" customHeight="1">
      <c r="A76" s="38" t="s">
        <v>35</v>
      </c>
      <c r="B76" s="3"/>
    </row>
    <row r="77" ht="16.5" customHeight="1">
      <c r="A77" s="89" t="s">
        <v>90</v>
      </c>
    </row>
  </sheetData>
  <mergeCells count="2">
    <mergeCell ref="A2:D2"/>
    <mergeCell ref="A5:B5"/>
  </mergeCells>
  <printOptions/>
  <pageMargins left="0.76" right="0.39" top="0.77" bottom="0.42" header="0.5" footer="0.5"/>
  <pageSetup horizontalDpi="600" verticalDpi="600" orientation="portrait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A67"/>
  <sheetViews>
    <sheetView zoomScaleSheetLayoutView="100" workbookViewId="0" topLeftCell="A40">
      <selection activeCell="A62" sqref="A62"/>
    </sheetView>
  </sheetViews>
  <sheetFormatPr defaultColWidth="9.140625" defaultRowHeight="12.75"/>
  <cols>
    <col min="1" max="1" width="37.00390625" style="171" customWidth="1"/>
    <col min="2" max="2" width="9.140625" style="171" customWidth="1"/>
    <col min="3" max="3" width="4.8515625" style="171" customWidth="1"/>
    <col min="4" max="4" width="7.57421875" style="171" customWidth="1"/>
    <col min="5" max="5" width="3.57421875" style="171" customWidth="1"/>
    <col min="6" max="6" width="9.140625" style="171" customWidth="1"/>
    <col min="7" max="7" width="9.28125" style="171" customWidth="1"/>
    <col min="8" max="8" width="4.8515625" style="171" customWidth="1"/>
    <col min="9" max="9" width="11.140625" style="171" customWidth="1"/>
    <col min="10" max="16384" width="9.140625" style="171" customWidth="1"/>
  </cols>
  <sheetData>
    <row r="1" spans="1:24" s="28" customFormat="1" ht="18" customHeight="1">
      <c r="A1" s="121" t="str">
        <f>'[1]Balance Sheet'!A1</f>
        <v>ТУРИН ИМОТИ АДСИЦ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</row>
    <row r="2" spans="1:24" s="28" customFormat="1" ht="18" customHeight="1">
      <c r="A2" s="243" t="s">
        <v>11</v>
      </c>
      <c r="B2" s="243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s="28" customFormat="1" ht="16.5" customHeight="1">
      <c r="A3" s="248" t="s">
        <v>122</v>
      </c>
      <c r="B3" s="248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</row>
    <row r="4" spans="1:24" s="28" customFormat="1" ht="16.5" customHeight="1" hidden="1">
      <c r="A4" s="169"/>
      <c r="B4" s="169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</row>
    <row r="5" spans="1:7" ht="15.75" hidden="1" thickBot="1">
      <c r="A5" s="172"/>
      <c r="B5" s="173"/>
      <c r="C5" s="173"/>
      <c r="D5" s="174"/>
      <c r="E5" s="173"/>
      <c r="F5" s="173"/>
      <c r="G5" s="175" t="s">
        <v>70</v>
      </c>
    </row>
    <row r="6" spans="1:7" ht="14.25" customHeight="1" hidden="1">
      <c r="A6" s="176"/>
      <c r="B6" s="177"/>
      <c r="C6" s="178"/>
      <c r="E6" s="179"/>
      <c r="F6" s="180"/>
      <c r="G6" s="181" t="s">
        <v>0</v>
      </c>
    </row>
    <row r="7" spans="1:7" ht="14.25" hidden="1">
      <c r="A7" s="182" t="s">
        <v>71</v>
      </c>
      <c r="B7" s="178" t="s">
        <v>72</v>
      </c>
      <c r="C7" s="178"/>
      <c r="D7" s="183" t="s">
        <v>73</v>
      </c>
      <c r="E7" s="180"/>
      <c r="F7" s="180"/>
      <c r="G7" s="18" t="s">
        <v>74</v>
      </c>
    </row>
    <row r="8" spans="1:7" ht="42.75" hidden="1">
      <c r="A8" s="184"/>
      <c r="B8" s="185" t="s">
        <v>75</v>
      </c>
      <c r="C8" s="186"/>
      <c r="D8" s="185" t="s">
        <v>76</v>
      </c>
      <c r="E8" s="185" t="s">
        <v>77</v>
      </c>
      <c r="F8" s="186"/>
      <c r="G8" s="187" t="s">
        <v>75</v>
      </c>
    </row>
    <row r="9" spans="1:7" ht="15.75" hidden="1" thickBot="1">
      <c r="A9" s="188"/>
      <c r="B9" s="189">
        <v>1</v>
      </c>
      <c r="C9" s="190"/>
      <c r="D9" s="189">
        <v>3</v>
      </c>
      <c r="E9" s="189">
        <f>D9+1</f>
        <v>4</v>
      </c>
      <c r="F9" s="190"/>
      <c r="G9" s="189">
        <f>E9+1</f>
        <v>5</v>
      </c>
    </row>
    <row r="10" spans="1:7" ht="19.5" customHeight="1" hidden="1">
      <c r="A10" s="191" t="s">
        <v>78</v>
      </c>
      <c r="B10" s="192">
        <v>500</v>
      </c>
      <c r="C10" s="193"/>
      <c r="D10" s="192"/>
      <c r="E10" s="194"/>
      <c r="F10" s="195"/>
      <c r="G10" s="192">
        <f>B10+D10+E10</f>
        <v>500</v>
      </c>
    </row>
    <row r="11" spans="1:7" ht="7.5" customHeight="1" hidden="1">
      <c r="A11" s="191"/>
      <c r="B11" s="193"/>
      <c r="C11" s="193"/>
      <c r="D11" s="193"/>
      <c r="E11" s="196"/>
      <c r="F11" s="195"/>
      <c r="G11" s="193"/>
    </row>
    <row r="12" spans="1:27" s="30" customFormat="1" ht="31.5" customHeight="1" hidden="1" thickBot="1">
      <c r="A12" s="191" t="s">
        <v>79</v>
      </c>
      <c r="B12" s="197"/>
      <c r="C12" s="198"/>
      <c r="D12" s="199"/>
      <c r="E12" s="197"/>
      <c r="F12" s="198"/>
      <c r="G12" s="192">
        <f>SUM(B12:C12)</f>
        <v>0</v>
      </c>
      <c r="J12" s="151"/>
      <c r="K12" s="152"/>
      <c r="L12" s="152"/>
      <c r="M12" s="152"/>
      <c r="O12" s="152"/>
      <c r="P12" s="152"/>
      <c r="Q12" s="152"/>
      <c r="R12" s="152"/>
      <c r="S12" s="200"/>
      <c r="T12" s="151"/>
      <c r="U12" s="201">
        <v>0</v>
      </c>
      <c r="V12" s="151"/>
      <c r="W12" s="202">
        <v>0</v>
      </c>
      <c r="X12" s="151"/>
      <c r="Y12" s="203">
        <f>SUM(B12,D12,F12,J12,S12,U12,W12)</f>
        <v>0</v>
      </c>
      <c r="Z12" s="204"/>
      <c r="AA12" s="205">
        <f>B12</f>
        <v>0</v>
      </c>
    </row>
    <row r="13" spans="2:27" s="30" customFormat="1" ht="6.75" customHeight="1" hidden="1">
      <c r="B13" s="198"/>
      <c r="C13" s="198"/>
      <c r="D13" s="198"/>
      <c r="E13" s="198"/>
      <c r="F13" s="198"/>
      <c r="G13" s="198"/>
      <c r="J13" s="151"/>
      <c r="K13" s="152"/>
      <c r="L13" s="152"/>
      <c r="M13" s="152"/>
      <c r="O13" s="152"/>
      <c r="P13" s="152"/>
      <c r="Q13" s="152"/>
      <c r="R13" s="152"/>
      <c r="S13" s="151"/>
      <c r="T13" s="151"/>
      <c r="U13" s="151"/>
      <c r="V13" s="151"/>
      <c r="W13" s="151"/>
      <c r="X13" s="151"/>
      <c r="Y13" s="151"/>
      <c r="Z13" s="204"/>
      <c r="AA13" s="204"/>
    </row>
    <row r="14" spans="1:27" s="30" customFormat="1" ht="11.25" customHeight="1" hidden="1">
      <c r="A14" s="206" t="s">
        <v>80</v>
      </c>
      <c r="B14" s="207"/>
      <c r="C14" s="198"/>
      <c r="D14" s="198"/>
      <c r="E14" s="198"/>
      <c r="F14" s="198"/>
      <c r="G14" s="207">
        <f>SUM(B14:C14)</f>
        <v>0</v>
      </c>
      <c r="J14" s="151"/>
      <c r="K14" s="152"/>
      <c r="L14" s="152"/>
      <c r="M14" s="152"/>
      <c r="O14" s="152"/>
      <c r="P14" s="152"/>
      <c r="Q14" s="152"/>
      <c r="R14" s="152"/>
      <c r="S14" s="151"/>
      <c r="T14" s="151"/>
      <c r="U14" s="151"/>
      <c r="V14" s="151"/>
      <c r="W14" s="151"/>
      <c r="X14" s="151"/>
      <c r="Y14" s="153">
        <f>SUM(B14,D14,F14,J14,S14,U14,W14)</f>
        <v>0</v>
      </c>
      <c r="Z14" s="204"/>
      <c r="AA14" s="208">
        <f>B14</f>
        <v>0</v>
      </c>
    </row>
    <row r="15" spans="1:7" ht="35.25" customHeight="1" hidden="1">
      <c r="A15" s="209" t="s">
        <v>81</v>
      </c>
      <c r="B15" s="210">
        <v>0</v>
      </c>
      <c r="C15" s="211"/>
      <c r="D15" s="192"/>
      <c r="E15" s="194">
        <v>-10</v>
      </c>
      <c r="F15" s="211"/>
      <c r="G15" s="194">
        <f>SUM(B15:E15)</f>
        <v>-10</v>
      </c>
    </row>
    <row r="16" spans="1:7" ht="24" customHeight="1" hidden="1">
      <c r="A16" s="212" t="s">
        <v>39</v>
      </c>
      <c r="B16" s="213">
        <f>B15+B10+B14</f>
        <v>500</v>
      </c>
      <c r="C16" s="214"/>
      <c r="D16" s="213"/>
      <c r="E16" s="215">
        <f>E15+E10+E14</f>
        <v>-10</v>
      </c>
      <c r="F16" s="216"/>
      <c r="G16" s="217">
        <f>G15+G10+G14</f>
        <v>490</v>
      </c>
    </row>
    <row r="17" spans="1:21" s="29" customFormat="1" ht="15" hidden="1">
      <c r="A17" s="98"/>
      <c r="B17" s="98"/>
      <c r="C17" s="99"/>
      <c r="D17" s="10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9" ht="15.75" thickBot="1">
      <c r="A18" s="172"/>
      <c r="B18" s="173"/>
      <c r="C18" s="173"/>
      <c r="D18" s="173"/>
      <c r="E18" s="173"/>
      <c r="F18" s="174"/>
      <c r="G18" s="173"/>
      <c r="H18" s="173"/>
      <c r="I18" s="175" t="s">
        <v>70</v>
      </c>
    </row>
    <row r="19" spans="1:9" ht="14.25" customHeight="1">
      <c r="A19" s="176"/>
      <c r="B19" s="177"/>
      <c r="C19" s="178"/>
      <c r="D19" s="177"/>
      <c r="E19" s="178"/>
      <c r="G19" s="179"/>
      <c r="H19" s="180"/>
      <c r="I19" s="181" t="s">
        <v>0</v>
      </c>
    </row>
    <row r="20" spans="1:9" ht="14.25">
      <c r="A20" s="182" t="s">
        <v>71</v>
      </c>
      <c r="B20" s="178" t="s">
        <v>72</v>
      </c>
      <c r="C20" s="178"/>
      <c r="D20" s="178" t="s">
        <v>69</v>
      </c>
      <c r="E20" s="178"/>
      <c r="F20" s="183" t="s">
        <v>73</v>
      </c>
      <c r="G20" s="180"/>
      <c r="H20" s="180"/>
      <c r="I20" s="18" t="s">
        <v>74</v>
      </c>
    </row>
    <row r="21" spans="1:9" ht="14.25">
      <c r="A21" s="184"/>
      <c r="B21" s="185" t="s">
        <v>75</v>
      </c>
      <c r="C21" s="186"/>
      <c r="D21" s="185"/>
      <c r="E21" s="186"/>
      <c r="F21" s="185" t="s">
        <v>76</v>
      </c>
      <c r="G21" s="185" t="s">
        <v>77</v>
      </c>
      <c r="H21" s="186"/>
      <c r="I21" s="187" t="s">
        <v>75</v>
      </c>
    </row>
    <row r="22" spans="1:9" ht="15.75" thickBot="1">
      <c r="A22" s="188"/>
      <c r="B22" s="189">
        <v>1</v>
      </c>
      <c r="C22" s="190"/>
      <c r="D22" s="189">
        <v>2</v>
      </c>
      <c r="E22" s="190"/>
      <c r="F22" s="189">
        <v>3</v>
      </c>
      <c r="G22" s="189">
        <f>F22+1</f>
        <v>4</v>
      </c>
      <c r="H22" s="190"/>
      <c r="I22" s="189">
        <f>G22+1</f>
        <v>5</v>
      </c>
    </row>
    <row r="23" spans="1:9" ht="19.5" customHeight="1">
      <c r="A23" s="191" t="s">
        <v>82</v>
      </c>
      <c r="B23" s="192">
        <v>500</v>
      </c>
      <c r="C23" s="193"/>
      <c r="D23" s="192" t="s">
        <v>83</v>
      </c>
      <c r="E23" s="193"/>
      <c r="F23" s="192"/>
      <c r="G23" s="194">
        <v>-10</v>
      </c>
      <c r="H23" s="195"/>
      <c r="I23" s="192">
        <f>B23+F23+G23</f>
        <v>490</v>
      </c>
    </row>
    <row r="24" spans="1:9" ht="7.5" customHeight="1">
      <c r="A24" s="191"/>
      <c r="B24" s="193"/>
      <c r="C24" s="193"/>
      <c r="D24" s="193"/>
      <c r="E24" s="193"/>
      <c r="F24" s="193"/>
      <c r="G24" s="196"/>
      <c r="H24" s="195"/>
      <c r="I24" s="193"/>
    </row>
    <row r="25" spans="1:27" s="30" customFormat="1" ht="31.5" customHeight="1">
      <c r="A25" s="191" t="s">
        <v>79</v>
      </c>
      <c r="B25" s="197">
        <v>150</v>
      </c>
      <c r="C25" s="198"/>
      <c r="D25" s="197">
        <v>1</v>
      </c>
      <c r="E25" s="198"/>
      <c r="F25" s="199"/>
      <c r="G25" s="197"/>
      <c r="H25" s="198"/>
      <c r="I25" s="192">
        <f>SUM(B25:D25)</f>
        <v>151</v>
      </c>
      <c r="J25" s="151"/>
      <c r="K25" s="152"/>
      <c r="L25" s="152"/>
      <c r="M25" s="152"/>
      <c r="O25" s="152"/>
      <c r="P25" s="152"/>
      <c r="Q25" s="152"/>
      <c r="R25" s="152"/>
      <c r="S25" s="200"/>
      <c r="T25" s="151"/>
      <c r="U25" s="201">
        <v>0</v>
      </c>
      <c r="V25" s="151"/>
      <c r="W25" s="202">
        <v>0</v>
      </c>
      <c r="X25" s="151"/>
      <c r="Y25" s="203">
        <f>SUM(B25,F25,H25,J25,S25,U25,W25)</f>
        <v>150</v>
      </c>
      <c r="Z25" s="204"/>
      <c r="AA25" s="205">
        <f>B25</f>
        <v>150</v>
      </c>
    </row>
    <row r="26" spans="2:27" s="30" customFormat="1" ht="6.75" customHeight="1">
      <c r="B26" s="198"/>
      <c r="C26" s="198"/>
      <c r="D26" s="198"/>
      <c r="E26" s="198"/>
      <c r="F26" s="198"/>
      <c r="G26" s="198"/>
      <c r="H26" s="198"/>
      <c r="I26" s="198"/>
      <c r="J26" s="151"/>
      <c r="K26" s="152"/>
      <c r="L26" s="152"/>
      <c r="M26" s="152"/>
      <c r="O26" s="152"/>
      <c r="P26" s="152"/>
      <c r="Q26" s="152"/>
      <c r="R26" s="152"/>
      <c r="S26" s="151"/>
      <c r="T26" s="151"/>
      <c r="U26" s="151"/>
      <c r="V26" s="151"/>
      <c r="W26" s="151"/>
      <c r="X26" s="151"/>
      <c r="Y26" s="151"/>
      <c r="Z26" s="204"/>
      <c r="AA26" s="204"/>
    </row>
    <row r="27" spans="1:27" s="30" customFormat="1" ht="11.25" customHeight="1">
      <c r="A27" s="206" t="s">
        <v>80</v>
      </c>
      <c r="B27" s="207">
        <v>150</v>
      </c>
      <c r="C27" s="198"/>
      <c r="D27" s="207">
        <v>1</v>
      </c>
      <c r="E27" s="198"/>
      <c r="F27" s="198"/>
      <c r="G27" s="198"/>
      <c r="H27" s="198"/>
      <c r="I27" s="207">
        <f>SUM(B27:D27)</f>
        <v>151</v>
      </c>
      <c r="J27" s="151"/>
      <c r="K27" s="152"/>
      <c r="L27" s="152"/>
      <c r="M27" s="152"/>
      <c r="O27" s="152"/>
      <c r="P27" s="152"/>
      <c r="Q27" s="152"/>
      <c r="R27" s="152"/>
      <c r="S27" s="151"/>
      <c r="T27" s="151"/>
      <c r="U27" s="151"/>
      <c r="V27" s="151"/>
      <c r="W27" s="151"/>
      <c r="X27" s="151"/>
      <c r="Y27" s="153">
        <f>SUM(B27,F27,H27,J27,S27,U27,W27)</f>
        <v>150</v>
      </c>
      <c r="Z27" s="204"/>
      <c r="AA27" s="208">
        <f>B27</f>
        <v>150</v>
      </c>
    </row>
    <row r="28" spans="1:9" ht="35.25" customHeight="1">
      <c r="A28" s="209" t="s">
        <v>81</v>
      </c>
      <c r="B28" s="210">
        <v>0</v>
      </c>
      <c r="C28" s="211"/>
      <c r="D28" s="210"/>
      <c r="E28" s="211"/>
      <c r="F28" s="192">
        <v>440</v>
      </c>
      <c r="G28" s="218"/>
      <c r="H28" s="211"/>
      <c r="I28" s="192">
        <f>SUM(B28:G28)</f>
        <v>440</v>
      </c>
    </row>
    <row r="29" spans="1:9" ht="24" customHeight="1" thickBot="1">
      <c r="A29" s="212" t="s">
        <v>68</v>
      </c>
      <c r="B29" s="213">
        <f>B28+B23+B27</f>
        <v>650</v>
      </c>
      <c r="C29" s="214"/>
      <c r="D29" s="213">
        <f>D21+D24+D27</f>
        <v>1</v>
      </c>
      <c r="E29" s="214"/>
      <c r="F29" s="213">
        <f>F28+F23+F27</f>
        <v>440</v>
      </c>
      <c r="G29" s="215">
        <f>G28+G23+G27</f>
        <v>-10</v>
      </c>
      <c r="H29" s="216"/>
      <c r="I29" s="217">
        <f>I28+I23+I27</f>
        <v>1081</v>
      </c>
    </row>
    <row r="30" spans="1:9" ht="24" customHeight="1">
      <c r="A30" s="219"/>
      <c r="B30" s="193"/>
      <c r="C30" s="214"/>
      <c r="D30" s="193"/>
      <c r="E30" s="214"/>
      <c r="F30" s="193"/>
      <c r="G30" s="195"/>
      <c r="H30" s="216"/>
      <c r="I30" s="216"/>
    </row>
    <row r="31" spans="1:9" ht="14.25">
      <c r="A31" s="219"/>
      <c r="B31" s="220"/>
      <c r="C31" s="220"/>
      <c r="D31" s="220"/>
      <c r="E31" s="220"/>
      <c r="F31" s="220"/>
      <c r="G31" s="221"/>
      <c r="H31" s="221"/>
      <c r="I31" s="220"/>
    </row>
    <row r="32" spans="1:9" ht="15.75" thickBot="1">
      <c r="A32" s="172"/>
      <c r="B32" s="173"/>
      <c r="C32" s="173"/>
      <c r="D32" s="173"/>
      <c r="E32" s="173"/>
      <c r="F32" s="174"/>
      <c r="G32" s="173"/>
      <c r="H32" s="173"/>
      <c r="I32" s="175" t="s">
        <v>70</v>
      </c>
    </row>
    <row r="33" spans="1:9" ht="14.25" customHeight="1">
      <c r="A33" s="176"/>
      <c r="B33" s="177"/>
      <c r="C33" s="178"/>
      <c r="D33" s="177"/>
      <c r="E33" s="178"/>
      <c r="G33" s="179"/>
      <c r="H33" s="180"/>
      <c r="I33" s="181" t="s">
        <v>0</v>
      </c>
    </row>
    <row r="34" spans="1:9" ht="14.25">
      <c r="A34" s="182" t="s">
        <v>71</v>
      </c>
      <c r="B34" s="178" t="s">
        <v>72</v>
      </c>
      <c r="C34" s="178"/>
      <c r="D34" s="178" t="s">
        <v>69</v>
      </c>
      <c r="E34" s="178"/>
      <c r="F34" s="183" t="s">
        <v>73</v>
      </c>
      <c r="G34" s="180"/>
      <c r="H34" s="180"/>
      <c r="I34" s="18" t="s">
        <v>74</v>
      </c>
    </row>
    <row r="35" spans="1:9" ht="14.25">
      <c r="A35" s="184"/>
      <c r="B35" s="185" t="s">
        <v>75</v>
      </c>
      <c r="C35" s="186"/>
      <c r="D35" s="185"/>
      <c r="E35" s="186"/>
      <c r="F35" s="185" t="s">
        <v>76</v>
      </c>
      <c r="G35" s="185" t="s">
        <v>77</v>
      </c>
      <c r="H35" s="186"/>
      <c r="I35" s="187" t="s">
        <v>75</v>
      </c>
    </row>
    <row r="36" spans="1:9" ht="15.75" thickBot="1">
      <c r="A36" s="188"/>
      <c r="B36" s="189">
        <v>1</v>
      </c>
      <c r="C36" s="190"/>
      <c r="D36" s="189">
        <v>2</v>
      </c>
      <c r="E36" s="190"/>
      <c r="F36" s="189">
        <v>3</v>
      </c>
      <c r="G36" s="189">
        <f>F36+1</f>
        <v>4</v>
      </c>
      <c r="H36" s="190"/>
      <c r="I36" s="189">
        <f>G36+1</f>
        <v>5</v>
      </c>
    </row>
    <row r="37" spans="1:9" ht="19.5" customHeight="1">
      <c r="A37" s="191" t="s">
        <v>94</v>
      </c>
      <c r="B37" s="192">
        <v>650</v>
      </c>
      <c r="C37" s="193"/>
      <c r="D37" s="192">
        <v>1</v>
      </c>
      <c r="E37" s="193"/>
      <c r="F37" s="192">
        <v>440</v>
      </c>
      <c r="G37" s="194">
        <v>-10</v>
      </c>
      <c r="H37" s="195"/>
      <c r="I37" s="192">
        <v>1081</v>
      </c>
    </row>
    <row r="38" spans="1:9" ht="7.5" customHeight="1">
      <c r="A38" s="191"/>
      <c r="B38" s="193"/>
      <c r="C38" s="193"/>
      <c r="D38" s="193"/>
      <c r="E38" s="193"/>
      <c r="F38" s="193"/>
      <c r="G38" s="196"/>
      <c r="H38" s="195"/>
      <c r="I38" s="193"/>
    </row>
    <row r="39" spans="1:27" s="30" customFormat="1" ht="31.5" customHeight="1">
      <c r="A39" s="191" t="s">
        <v>98</v>
      </c>
      <c r="B39" s="197"/>
      <c r="C39" s="198"/>
      <c r="D39" s="192">
        <v>45</v>
      </c>
      <c r="E39" s="198"/>
      <c r="F39" s="194">
        <f>-386-44-10</f>
        <v>-440</v>
      </c>
      <c r="G39" s="192">
        <v>10</v>
      </c>
      <c r="H39" s="198"/>
      <c r="I39" s="194">
        <f>SUM(B39:G39)</f>
        <v>-385</v>
      </c>
      <c r="J39" s="151"/>
      <c r="K39" s="152"/>
      <c r="L39" s="152"/>
      <c r="M39" s="152"/>
      <c r="O39" s="152"/>
      <c r="P39" s="152"/>
      <c r="Q39" s="152"/>
      <c r="R39" s="152"/>
      <c r="S39" s="200"/>
      <c r="T39" s="151"/>
      <c r="U39" s="201">
        <v>0</v>
      </c>
      <c r="V39" s="151"/>
      <c r="W39" s="202">
        <v>0</v>
      </c>
      <c r="X39" s="151"/>
      <c r="Y39" s="203">
        <f>SUM(B39,F39,H39,J39,S39,U39,W39)</f>
        <v>-440</v>
      </c>
      <c r="Z39" s="204"/>
      <c r="AA39" s="205">
        <f>B39</f>
        <v>0</v>
      </c>
    </row>
    <row r="40" spans="2:27" s="30" customFormat="1" ht="9.75" customHeight="1">
      <c r="B40" s="198"/>
      <c r="C40" s="198"/>
      <c r="D40" s="198"/>
      <c r="E40" s="198"/>
      <c r="F40" s="198"/>
      <c r="G40" s="198"/>
      <c r="H40" s="198"/>
      <c r="I40" s="198"/>
      <c r="J40" s="151"/>
      <c r="K40" s="152"/>
      <c r="L40" s="152"/>
      <c r="M40" s="152"/>
      <c r="O40" s="152"/>
      <c r="P40" s="152"/>
      <c r="Q40" s="152"/>
      <c r="R40" s="152"/>
      <c r="S40" s="151"/>
      <c r="T40" s="151"/>
      <c r="U40" s="151"/>
      <c r="V40" s="151"/>
      <c r="W40" s="151"/>
      <c r="X40" s="151"/>
      <c r="Y40" s="151"/>
      <c r="Z40" s="204"/>
      <c r="AA40" s="204"/>
    </row>
    <row r="41" spans="1:27" s="30" customFormat="1" ht="23.25" customHeight="1">
      <c r="A41" s="206" t="s">
        <v>99</v>
      </c>
      <c r="B41" s="207"/>
      <c r="C41" s="198"/>
      <c r="D41" s="207"/>
      <c r="E41" s="198"/>
      <c r="F41" s="230">
        <v>-385</v>
      </c>
      <c r="G41" s="198"/>
      <c r="H41" s="198"/>
      <c r="I41" s="230">
        <f>SUM(B41:G41)</f>
        <v>-385</v>
      </c>
      <c r="J41" s="151"/>
      <c r="K41" s="152"/>
      <c r="L41" s="152"/>
      <c r="M41" s="152"/>
      <c r="O41" s="152"/>
      <c r="P41" s="152"/>
      <c r="Q41" s="152"/>
      <c r="R41" s="152"/>
      <c r="S41" s="151"/>
      <c r="T41" s="151"/>
      <c r="U41" s="151"/>
      <c r="V41" s="151"/>
      <c r="W41" s="151"/>
      <c r="X41" s="151"/>
      <c r="Y41" s="153">
        <f>SUM(B41,F41,H41,J41,S41,U41,W41)</f>
        <v>-385</v>
      </c>
      <c r="Z41" s="204"/>
      <c r="AA41" s="208">
        <f>B41</f>
        <v>0</v>
      </c>
    </row>
    <row r="42" spans="1:9" ht="35.25" customHeight="1">
      <c r="A42" s="209" t="s">
        <v>81</v>
      </c>
      <c r="B42" s="210">
        <v>0</v>
      </c>
      <c r="C42" s="211"/>
      <c r="D42" s="210"/>
      <c r="E42" s="211"/>
      <c r="F42" s="192">
        <v>2050</v>
      </c>
      <c r="G42" s="194"/>
      <c r="H42" s="211"/>
      <c r="I42" s="194">
        <f>SUM(B42:G42)</f>
        <v>2050</v>
      </c>
    </row>
    <row r="43" spans="1:9" ht="11.25" customHeight="1">
      <c r="A43" s="209"/>
      <c r="B43" s="231"/>
      <c r="C43" s="211"/>
      <c r="D43" s="231"/>
      <c r="E43" s="211"/>
      <c r="F43" s="232"/>
      <c r="G43" s="233"/>
      <c r="H43" s="211"/>
      <c r="I43" s="192"/>
    </row>
    <row r="44" spans="1:9" ht="24" customHeight="1" thickBot="1">
      <c r="A44" s="212" t="s">
        <v>102</v>
      </c>
      <c r="B44" s="213">
        <f>B42+B37+B41</f>
        <v>650</v>
      </c>
      <c r="C44" s="214"/>
      <c r="D44" s="213">
        <f>D42+D37+D39</f>
        <v>46</v>
      </c>
      <c r="E44" s="214"/>
      <c r="F44" s="215">
        <f>F42+F37+F39</f>
        <v>2050</v>
      </c>
      <c r="G44" s="215">
        <f>G42+G37+G39</f>
        <v>0</v>
      </c>
      <c r="H44" s="216"/>
      <c r="I44" s="213">
        <f>SUM(B44:G44)</f>
        <v>2746</v>
      </c>
    </row>
    <row r="45" spans="1:9" ht="15.75" customHeight="1">
      <c r="A45" s="219"/>
      <c r="B45" s="220"/>
      <c r="C45" s="220"/>
      <c r="D45" s="220"/>
      <c r="E45" s="220"/>
      <c r="F45" s="220"/>
      <c r="G45" s="221"/>
      <c r="H45" s="221"/>
      <c r="I45" s="220"/>
    </row>
    <row r="46" spans="1:9" ht="15.75" customHeight="1">
      <c r="A46" s="219"/>
      <c r="B46" s="220"/>
      <c r="C46" s="220"/>
      <c r="D46" s="220"/>
      <c r="E46" s="220"/>
      <c r="F46" s="220"/>
      <c r="G46" s="221"/>
      <c r="H46" s="221"/>
      <c r="I46" s="220"/>
    </row>
    <row r="47" spans="1:9" ht="15" thickBot="1">
      <c r="A47" s="219"/>
      <c r="B47" s="220"/>
      <c r="C47" s="220"/>
      <c r="D47" s="220"/>
      <c r="E47" s="220"/>
      <c r="F47" s="220"/>
      <c r="G47" s="221"/>
      <c r="H47" s="221"/>
      <c r="I47" s="220"/>
    </row>
    <row r="48" spans="1:9" ht="14.25" customHeight="1">
      <c r="A48" s="176"/>
      <c r="B48" s="177"/>
      <c r="C48" s="178"/>
      <c r="D48" s="177"/>
      <c r="E48" s="178"/>
      <c r="G48" s="179"/>
      <c r="H48" s="180"/>
      <c r="I48" s="181" t="s">
        <v>0</v>
      </c>
    </row>
    <row r="49" spans="1:9" ht="14.25">
      <c r="A49" s="182" t="s">
        <v>71</v>
      </c>
      <c r="B49" s="178" t="s">
        <v>72</v>
      </c>
      <c r="C49" s="178"/>
      <c r="D49" s="178" t="s">
        <v>69</v>
      </c>
      <c r="E49" s="178"/>
      <c r="F49" s="183" t="s">
        <v>73</v>
      </c>
      <c r="G49" s="180"/>
      <c r="H49" s="180"/>
      <c r="I49" s="18" t="s">
        <v>74</v>
      </c>
    </row>
    <row r="50" spans="1:9" ht="14.25">
      <c r="A50" s="184"/>
      <c r="B50" s="185" t="s">
        <v>75</v>
      </c>
      <c r="C50" s="186"/>
      <c r="D50" s="185"/>
      <c r="E50" s="186"/>
      <c r="F50" s="185" t="s">
        <v>76</v>
      </c>
      <c r="G50" s="185" t="s">
        <v>77</v>
      </c>
      <c r="H50" s="186"/>
      <c r="I50" s="187" t="s">
        <v>75</v>
      </c>
    </row>
    <row r="51" spans="1:9" ht="15.75" thickBot="1">
      <c r="A51" s="188"/>
      <c r="B51" s="189">
        <v>1</v>
      </c>
      <c r="C51" s="190"/>
      <c r="D51" s="189">
        <v>2</v>
      </c>
      <c r="E51" s="190"/>
      <c r="F51" s="189">
        <v>3</v>
      </c>
      <c r="G51" s="189">
        <f>F51+1</f>
        <v>4</v>
      </c>
      <c r="H51" s="190"/>
      <c r="I51" s="189">
        <f>G51+1</f>
        <v>5</v>
      </c>
    </row>
    <row r="52" spans="1:9" ht="19.5" customHeight="1">
      <c r="A52" s="191" t="s">
        <v>123</v>
      </c>
      <c r="B52" s="192">
        <v>650</v>
      </c>
      <c r="C52" s="193"/>
      <c r="D52" s="192">
        <v>46</v>
      </c>
      <c r="E52" s="193"/>
      <c r="F52" s="192">
        <v>2050</v>
      </c>
      <c r="G52" s="194"/>
      <c r="H52" s="195"/>
      <c r="I52" s="192">
        <f>SUM(B52:G52)</f>
        <v>2746</v>
      </c>
    </row>
    <row r="53" spans="1:9" ht="7.5" customHeight="1">
      <c r="A53" s="191"/>
      <c r="B53" s="193"/>
      <c r="C53" s="193"/>
      <c r="D53" s="193"/>
      <c r="E53" s="193"/>
      <c r="F53" s="193"/>
      <c r="G53" s="196"/>
      <c r="H53" s="195"/>
      <c r="I53" s="193"/>
    </row>
    <row r="54" spans="1:27" s="30" customFormat="1" ht="31.5" customHeight="1">
      <c r="A54" s="191" t="s">
        <v>98</v>
      </c>
      <c r="B54" s="197"/>
      <c r="C54" s="198"/>
      <c r="D54" s="192">
        <v>194</v>
      </c>
      <c r="E54" s="198"/>
      <c r="F54" s="194">
        <v>-2050</v>
      </c>
      <c r="G54" s="192"/>
      <c r="H54" s="198"/>
      <c r="I54" s="194">
        <f>SUM(B54:G54)</f>
        <v>-1856</v>
      </c>
      <c r="J54" s="151"/>
      <c r="K54" s="152"/>
      <c r="L54" s="152"/>
      <c r="M54" s="152"/>
      <c r="O54" s="152"/>
      <c r="P54" s="152"/>
      <c r="Q54" s="152"/>
      <c r="R54" s="152"/>
      <c r="S54" s="200"/>
      <c r="T54" s="151"/>
      <c r="U54" s="201">
        <v>0</v>
      </c>
      <c r="V54" s="151"/>
      <c r="W54" s="202">
        <v>0</v>
      </c>
      <c r="X54" s="151"/>
      <c r="Y54" s="203">
        <f>SUM(B54,F54,H54,J54,S54,U54,W54)</f>
        <v>-2050</v>
      </c>
      <c r="Z54" s="204"/>
      <c r="AA54" s="205">
        <f>B54</f>
        <v>0</v>
      </c>
    </row>
    <row r="55" spans="2:27" s="30" customFormat="1" ht="9.75" customHeight="1">
      <c r="B55" s="198"/>
      <c r="C55" s="198"/>
      <c r="D55" s="198"/>
      <c r="E55" s="198"/>
      <c r="F55" s="198"/>
      <c r="G55" s="198"/>
      <c r="H55" s="198"/>
      <c r="I55" s="198"/>
      <c r="J55" s="151"/>
      <c r="K55" s="152"/>
      <c r="L55" s="152"/>
      <c r="M55" s="152"/>
      <c r="O55" s="152"/>
      <c r="P55" s="152"/>
      <c r="Q55" s="152"/>
      <c r="R55" s="152"/>
      <c r="S55" s="151"/>
      <c r="T55" s="151"/>
      <c r="U55" s="151"/>
      <c r="V55" s="151"/>
      <c r="W55" s="151"/>
      <c r="X55" s="151"/>
      <c r="Y55" s="151"/>
      <c r="Z55" s="204"/>
      <c r="AA55" s="204"/>
    </row>
    <row r="56" spans="1:27" s="30" customFormat="1" ht="23.25" customHeight="1">
      <c r="A56" s="206" t="s">
        <v>99</v>
      </c>
      <c r="B56" s="207"/>
      <c r="C56" s="198"/>
      <c r="D56" s="207"/>
      <c r="E56" s="198"/>
      <c r="F56" s="230">
        <v>-1856</v>
      </c>
      <c r="G56" s="198"/>
      <c r="H56" s="198"/>
      <c r="I56" s="230">
        <f>SUM(B56:G56)</f>
        <v>-1856</v>
      </c>
      <c r="J56" s="151"/>
      <c r="K56" s="152"/>
      <c r="L56" s="152"/>
      <c r="M56" s="152"/>
      <c r="O56" s="152"/>
      <c r="P56" s="152"/>
      <c r="Q56" s="152"/>
      <c r="R56" s="152"/>
      <c r="S56" s="151"/>
      <c r="T56" s="151"/>
      <c r="U56" s="151"/>
      <c r="V56" s="151"/>
      <c r="W56" s="151"/>
      <c r="X56" s="151"/>
      <c r="Y56" s="153">
        <f>SUM(B56,F56,H56,J56,S56,U56,W56)</f>
        <v>-1856</v>
      </c>
      <c r="Z56" s="204"/>
      <c r="AA56" s="208">
        <f>B56</f>
        <v>0</v>
      </c>
    </row>
    <row r="57" spans="1:9" ht="35.25" customHeight="1">
      <c r="A57" s="209" t="s">
        <v>81</v>
      </c>
      <c r="B57" s="210"/>
      <c r="C57" s="211"/>
      <c r="D57" s="210"/>
      <c r="E57" s="211"/>
      <c r="F57" s="192"/>
      <c r="G57" s="194">
        <v>-41</v>
      </c>
      <c r="H57" s="211"/>
      <c r="I57" s="194">
        <f>SUM(B57:G57)</f>
        <v>-41</v>
      </c>
    </row>
    <row r="58" spans="1:9" ht="11.25" customHeight="1">
      <c r="A58" s="209"/>
      <c r="B58" s="231"/>
      <c r="C58" s="211"/>
      <c r="D58" s="231"/>
      <c r="E58" s="211"/>
      <c r="F58" s="232"/>
      <c r="G58" s="233"/>
      <c r="H58" s="211"/>
      <c r="I58" s="192"/>
    </row>
    <row r="59" spans="1:9" ht="24" customHeight="1" thickBot="1">
      <c r="A59" s="212" t="s">
        <v>124</v>
      </c>
      <c r="B59" s="213">
        <f>B57+B52+B56</f>
        <v>650</v>
      </c>
      <c r="C59" s="214"/>
      <c r="D59" s="213">
        <f>D57+D52+D54</f>
        <v>240</v>
      </c>
      <c r="E59" s="214"/>
      <c r="F59" s="215">
        <f>F57+F52+F54</f>
        <v>0</v>
      </c>
      <c r="G59" s="215">
        <f>G57+G52+G54</f>
        <v>-41</v>
      </c>
      <c r="H59" s="216"/>
      <c r="I59" s="213">
        <f>SUM(B59:G59)</f>
        <v>849</v>
      </c>
    </row>
    <row r="60" spans="1:9" ht="24" customHeight="1">
      <c r="A60" s="219"/>
      <c r="B60" s="193"/>
      <c r="C60" s="214"/>
      <c r="D60" s="193"/>
      <c r="E60" s="214"/>
      <c r="F60" s="195"/>
      <c r="G60" s="195"/>
      <c r="H60" s="216"/>
      <c r="I60" s="193"/>
    </row>
    <row r="61" spans="1:9" ht="15">
      <c r="A61" s="132" t="s">
        <v>125</v>
      </c>
      <c r="B61" s="223"/>
      <c r="C61" s="223"/>
      <c r="D61" s="223"/>
      <c r="E61" s="223"/>
      <c r="F61" s="173"/>
      <c r="G61" s="173"/>
      <c r="H61" s="173"/>
      <c r="I61" s="173"/>
    </row>
    <row r="62" spans="1:9" ht="15">
      <c r="A62" s="222"/>
      <c r="B62" s="223"/>
      <c r="C62" s="223"/>
      <c r="D62" s="223"/>
      <c r="E62" s="223"/>
      <c r="G62" s="224"/>
      <c r="H62" s="224"/>
      <c r="I62" s="173"/>
    </row>
    <row r="63" spans="1:9" ht="15">
      <c r="A63" s="225" t="s">
        <v>84</v>
      </c>
      <c r="B63" s="226"/>
      <c r="C63" s="226"/>
      <c r="D63" s="226"/>
      <c r="E63" s="226"/>
      <c r="F63" s="220"/>
      <c r="G63" s="220"/>
      <c r="H63" s="220"/>
      <c r="I63" s="220"/>
    </row>
    <row r="64" spans="1:9" ht="15">
      <c r="A64" s="222" t="s">
        <v>85</v>
      </c>
      <c r="B64" s="226"/>
      <c r="C64" s="226"/>
      <c r="D64" s="226"/>
      <c r="E64" s="226"/>
      <c r="F64" s="173"/>
      <c r="G64" s="173"/>
      <c r="H64" s="173"/>
      <c r="I64" s="173"/>
    </row>
    <row r="65" spans="1:9" ht="15">
      <c r="A65" s="227"/>
      <c r="B65" s="226"/>
      <c r="C65" s="226"/>
      <c r="D65" s="226"/>
      <c r="E65" s="226"/>
      <c r="F65" s="228"/>
      <c r="G65" s="228"/>
      <c r="H65" s="228"/>
      <c r="I65" s="228"/>
    </row>
    <row r="66" spans="1:9" ht="15">
      <c r="A66" s="222" t="s">
        <v>35</v>
      </c>
      <c r="B66" s="173"/>
      <c r="C66" s="173"/>
      <c r="D66" s="173"/>
      <c r="E66" s="173"/>
      <c r="F66" s="229"/>
      <c r="G66" s="229"/>
      <c r="H66" s="229"/>
      <c r="I66" s="229"/>
    </row>
    <row r="67" spans="1:9" ht="15">
      <c r="A67" s="222" t="s">
        <v>86</v>
      </c>
      <c r="B67" s="173"/>
      <c r="C67" s="173"/>
      <c r="D67" s="173"/>
      <c r="E67" s="173"/>
      <c r="F67" s="173"/>
      <c r="G67" s="173"/>
      <c r="H67" s="173"/>
      <c r="I67" s="173"/>
    </row>
  </sheetData>
  <mergeCells count="2">
    <mergeCell ref="A2:X2"/>
    <mergeCell ref="A3:X3"/>
  </mergeCells>
  <printOptions horizontalCentered="1"/>
  <pageMargins left="0.16" right="0.34" top="0.38" bottom="0.590551181102362" header="0.25" footer="0.511811023622047"/>
  <pageSetup blackAndWhite="1" firstPageNumber="2" useFirstPageNumber="1" horizontalDpi="600" verticalDpi="600" orientation="portrait" paperSize="9" scale="85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BYordanova</cp:lastModifiedBy>
  <cp:lastPrinted>2010-03-31T13:27:16Z</cp:lastPrinted>
  <dcterms:created xsi:type="dcterms:W3CDTF">2003-02-07T14:36:34Z</dcterms:created>
  <dcterms:modified xsi:type="dcterms:W3CDTF">2011-01-31T10:51:29Z</dcterms:modified>
  <cp:category/>
  <cp:version/>
  <cp:contentType/>
  <cp:contentStatus/>
</cp:coreProperties>
</file>