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<sst xmlns="http://schemas.openxmlformats.org/spreadsheetml/2006/main" count="4318" uniqueCount="999">
  <si>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</si>
  <si>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</si>
  <si>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</si>
  <si>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</si>
  <si>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</si>
  <si>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</si>
  <si>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</si>
  <si>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</si>
  <si>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</si>
  <si>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</si>
  <si>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</si>
  <si>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</si>
  <si>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</si>
  <si>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</si>
  <si>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</si>
  <si>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</si>
  <si>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</si>
  <si>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</si>
  <si>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</si>
  <si>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</si>
  <si>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</si>
  <si>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</si>
  <si>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</si>
  <si>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</si>
  <si>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</si>
  <si>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</si>
  <si>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</si>
  <si>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</si>
  <si>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</si>
  <si>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</si>
  <si>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</si>
  <si>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</si>
  <si>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</si>
  <si>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</si>
  <si>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</si>
  <si>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</si>
  <si>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</si>
  <si>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</si>
  <si>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</si>
  <si>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</si>
  <si>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</si>
  <si>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</si>
  <si>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</si>
  <si>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</si>
  <si>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</si>
  <si>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</si>
  <si>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</si>
  <si>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</si>
  <si>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</si>
  <si>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</si>
  <si>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</si>
  <si>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</si>
  <si>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</si>
  <si>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</si>
  <si>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</si>
  <si>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</si>
  <si>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</si>
  <si>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</si>
  <si>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</si>
  <si>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</si>
  <si>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</si>
  <si>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</si>
  <si>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</si>
  <si>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</si>
  <si>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</si>
  <si>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</si>
  <si>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</si>
  <si>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</si>
  <si>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</si>
  <si>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</si>
  <si>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</si>
  <si>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</si>
  <si>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</si>
  <si>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</si>
  <si>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</si>
  <si>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</si>
  <si>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</si>
  <si>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</si>
  <si>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</si>
  <si>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</si>
  <si>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</si>
  <si>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</si>
  <si>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</si>
  <si>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</si>
  <si>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</si>
  <si>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</si>
  <si>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</si>
  <si>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</si>
  <si>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</si>
  <si>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</si>
  <si>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</si>
  <si>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</si>
  <si>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</si>
  <si>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</si>
  <si>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</si>
  <si>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</si>
  <si>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</si>
  <si>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</si>
  <si>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</si>
  <si>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</si>
  <si>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</si>
  <si>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</si>
  <si>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</si>
  <si>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</si>
  <si>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</si>
  <si>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</si>
  <si>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</si>
  <si>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</si>
  <si>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</si>
  <si>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</si>
  <si>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</si>
  <si>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</si>
  <si>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</si>
  <si>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</si>
  <si>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</si>
  <si>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</si>
  <si>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</si>
  <si>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</si>
  <si>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</si>
  <si>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</si>
  <si>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</si>
  <si>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</si>
  <si>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</si>
  <si>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</si>
  <si>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</si>
  <si>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</si>
  <si>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</si>
  <si>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</si>
  <si>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</si>
  <si>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</si>
  <si>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</si>
  <si>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</si>
  <si>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</si>
  <si>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</si>
  <si>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</si>
  <si>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</si>
  <si>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</si>
  <si>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</si>
  <si>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</si>
  <si>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</si>
  <si>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</si>
  <si>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</si>
  <si>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</si>
  <si>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</si>
  <si>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</si>
  <si>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</si>
  <si>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</si>
  <si>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</si>
  <si>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</si>
  <si>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</si>
  <si>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</si>
  <si>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</si>
  <si>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</si>
  <si>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</si>
  <si>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</si>
  <si>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</si>
  <si>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</si>
  <si>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</si>
  <si>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</si>
  <si>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</si>
  <si>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</si>
  <si>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</si>
  <si>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</si>
  <si>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</si>
  <si>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</si>
  <si>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</si>
  <si>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</si>
  <si>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</si>
  <si>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</si>
  <si>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</si>
  <si>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</si>
  <si>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</si>
  <si>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</si>
  <si>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</si>
  <si>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</si>
  <si>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</si>
  <si>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</si>
  <si>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</si>
  <si>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</si>
  <si>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</si>
  <si>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</si>
  <si>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</si>
  <si>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</si>
  <si>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</si>
  <si>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</si>
  <si>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</si>
  <si>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</si>
  <si>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</si>
  <si>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</si>
  <si>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</si>
  <si>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</si>
  <si>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</si>
  <si>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</si>
  <si>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</si>
  <si>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</si>
  <si>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</si>
  <si>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</si>
  <si>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</si>
  <si>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</si>
  <si>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</si>
  <si>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</si>
  <si>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</si>
  <si>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</si>
  <si>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</si>
  <si>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</si>
  <si>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</si>
  <si>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</si>
  <si>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</si>
  <si>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</si>
  <si>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</si>
  <si>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</si>
  <si>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</si>
  <si>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</si>
  <si>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</si>
  <si>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</si>
  <si>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</si>
  <si>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</si>
  <si>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</si>
  <si>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</si>
  <si>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</si>
  <si>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</si>
  <si>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</si>
  <si>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</si>
  <si>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</si>
  <si>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</si>
  <si>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</si>
  <si>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</si>
  <si>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</si>
  <si>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</si>
  <si>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</si>
  <si>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</si>
  <si>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</si>
  <si>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</si>
  <si>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</si>
  <si>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</si>
  <si>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</si>
  <si>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</si>
  <si>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</si>
  <si>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</si>
  <si>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</si>
  <si>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</si>
  <si>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</si>
  <si>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</si>
  <si>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</si>
  <si>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</si>
  <si>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</si>
  <si>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</si>
  <si>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</si>
  <si>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</si>
  <si>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</si>
  <si>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</si>
  <si>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</si>
  <si>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</si>
  <si>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</si>
  <si>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</si>
  <si>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</si>
  <si>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</si>
  <si>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</si>
  <si>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</si>
  <si>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</si>
  <si>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</si>
  <si>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</si>
  <si>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</si>
  <si>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</si>
  <si>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</si>
  <si>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</si>
  <si>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</si>
  <si>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</si>
  <si>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</si>
  <si>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</si>
  <si>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</si>
  <si>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</si>
  <si>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</si>
  <si>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</si>
  <si>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</si>
  <si>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</si>
  <si>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</si>
  <si>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</si>
  <si>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</si>
  <si>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</si>
  <si>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</si>
  <si>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</si>
  <si>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</si>
  <si>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</si>
  <si>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</si>
  <si>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</si>
  <si>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</si>
  <si>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</si>
  <si>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</si>
  <si>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</si>
  <si>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</si>
  <si>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</si>
  <si>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</si>
  <si>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</si>
  <si>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</si>
  <si>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</si>
  <si>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</si>
  <si>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</si>
  <si>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</si>
  <si>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</si>
  <si>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</si>
  <si>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</si>
  <si>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</si>
  <si>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</si>
  <si>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</si>
  <si>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</si>
  <si>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</si>
  <si>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</si>
  <si>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</si>
  <si>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</si>
  <si>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</si>
  <si>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</si>
  <si>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</si>
  <si>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</si>
  <si>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</si>
  <si>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</si>
  <si>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</si>
  <si>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</si>
  <si>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</si>
  <si>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</si>
  <si>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</si>
  <si>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</si>
  <si>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</si>
  <si>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</si>
  <si>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</si>
  <si>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</si>
  <si>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</si>
  <si>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</si>
  <si>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</si>
  <si>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</si>
  <si>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</si>
  <si>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</si>
  <si>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</si>
  <si>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</si>
  <si>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</si>
  <si>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</si>
  <si>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</si>
  <si>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</si>
  <si>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</si>
  <si>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</si>
  <si>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</si>
  <si>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</si>
  <si>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</si>
  <si>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</si>
  <si>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</si>
  <si>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</si>
  <si>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</si>
  <si>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</si>
  <si>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</si>
  <si>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</si>
  <si>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</si>
  <si>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</si>
  <si>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</si>
  <si>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</si>
  <si>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</si>
  <si>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</si>
  <si>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</si>
  <si>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</si>
  <si>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</si>
  <si>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</si>
  <si>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</si>
  <si>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</si>
  <si>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</si>
  <si>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</si>
  <si>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</si>
  <si>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</si>
  <si>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</si>
  <si>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</si>
  <si>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</si>
  <si>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</si>
  <si>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</si>
  <si>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</si>
  <si>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</si>
  <si>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</si>
  <si>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</si>
  <si>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</si>
  <si>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</si>
  <si>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</si>
  <si>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</si>
  <si>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</si>
  <si>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</si>
  <si>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</si>
  <si>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</si>
  <si>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</si>
  <si>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</si>
  <si>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</si>
  <si>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</si>
  <si>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</si>
  <si>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</si>
  <si>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</si>
  <si>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</si>
  <si>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</si>
  <si>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</si>
  <si>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</si>
  <si>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</si>
  <si>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</si>
  <si>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</si>
  <si>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</si>
  <si>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</si>
  <si>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</si>
  <si>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</si>
  <si>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</si>
  <si>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</si>
  <si>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</si>
  <si>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</si>
  <si>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</si>
  <si>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</si>
  <si>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</si>
  <si>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</si>
  <si>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</si>
  <si>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</si>
  <si>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</si>
  <si>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</si>
  <si>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</si>
  <si>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</si>
  <si>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</si>
  <si>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</si>
  <si>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</si>
  <si>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</si>
  <si>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</si>
  <si>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</si>
  <si>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</si>
  <si>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</si>
  <si>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</si>
  <si>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</si>
  <si>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</si>
  <si>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</si>
  <si>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</si>
  <si>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</si>
  <si>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</si>
  <si>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</si>
  <si>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</si>
  <si>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</si>
  <si>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</si>
  <si>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</si>
  <si>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</si>
  <si>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</si>
  <si>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</si>
  <si>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</si>
  <si>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</si>
  <si>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</si>
  <si>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</si>
  <si>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</si>
  <si>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</si>
  <si>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</si>
  <si>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</si>
  <si>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</si>
  <si>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</si>
  <si>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</si>
  <si>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</si>
  <si>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</si>
  <si>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</si>
  <si>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</si>
  <si>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</si>
  <si>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</si>
  <si>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</si>
  <si>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</si>
  <si>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</si>
  <si>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</si>
  <si>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</si>
  <si>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</si>
  <si>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</si>
  <si>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</si>
  <si>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</si>
  <si>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</si>
  <si>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</si>
  <si>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</si>
  <si>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</si>
  <si>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</si>
  <si>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</si>
  <si>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</si>
  <si>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</si>
  <si>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</si>
  <si>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</si>
  <si>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</si>
  <si>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</si>
  <si>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</si>
  <si>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</si>
  <si>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</si>
  <si>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</si>
  <si>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</si>
  <si>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</si>
  <si>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</si>
  <si>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</si>
  <si>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</si>
  <si>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</si>
  <si>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</si>
  <si>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</si>
  <si>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</si>
  <si>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</si>
  <si>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</si>
  <si>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</si>
  <si>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</si>
  <si>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</si>
  <si>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</si>
  <si>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</si>
  <si>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</si>
  <si>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</si>
  <si>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</si>
  <si>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</si>
  <si>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</si>
  <si>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</si>
  <si>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</si>
  <si>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</si>
  <si>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</si>
  <si>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</si>
  <si>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</si>
  <si>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</si>
  <si>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</si>
  <si>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</si>
  <si>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</si>
  <si>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</si>
  <si>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</si>
  <si>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</si>
  <si>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</si>
  <si>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</si>
  <si>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</si>
  <si>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</si>
  <si>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</si>
  <si>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</si>
  <si>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</si>
  <si>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</si>
  <si>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</si>
  <si>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</si>
  <si>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</si>
  <si>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</si>
  <si>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</si>
  <si>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</si>
  <si>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</si>
  <si>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</si>
  <si>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</si>
  <si>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</si>
  <si>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</si>
  <si>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</si>
  <si>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</si>
  <si>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</si>
  <si>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</si>
  <si>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</si>
  <si>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</si>
  <si>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</si>
  <si>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</si>
  <si>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</si>
  <si>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</si>
  <si>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</si>
  <si>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</si>
  <si>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</si>
  <si>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</si>
  <si>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</si>
  <si>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</si>
  <si>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</si>
  <si>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</si>
  <si>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</si>
  <si>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</si>
  <si>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</si>
  <si>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</si>
  <si>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</si>
  <si>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</si>
  <si>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</si>
  <si>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</si>
  <si>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</si>
  <si>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</si>
  <si>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</si>
  <si>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</si>
  <si>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</si>
  <si>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</si>
  <si>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</si>
  <si>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</si>
  <si>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</si>
  <si>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</si>
  <si>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</si>
  <si>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</si>
  <si>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</si>
  <si>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</si>
  <si>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</si>
  <si>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</si>
  <si>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</si>
  <si>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</si>
  <si>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</si>
  <si>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</si>
  <si>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</si>
  <si>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</si>
  <si>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</si>
  <si>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</si>
  <si>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</si>
  <si>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</si>
  <si>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</si>
  <si>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</si>
  <si>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</si>
  <si>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</si>
  <si>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</si>
  <si>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</si>
  <si>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</si>
  <si>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</si>
  <si>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</si>
  <si>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</si>
  <si>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</si>
  <si>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</si>
  <si>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</si>
  <si>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</si>
  <si>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</si>
  <si>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</si>
  <si>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</si>
  <si>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</si>
  <si>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</si>
  <si>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</si>
  <si>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</si>
  <si>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</si>
  <si>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</si>
  <si>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</si>
  <si>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</si>
  <si>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</si>
  <si>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</si>
  <si>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</si>
  <si>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</si>
  <si>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</si>
  <si>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</si>
  <si>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</si>
  <si>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</si>
  <si>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</si>
  <si>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</si>
  <si>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</si>
  <si>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</si>
  <si>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</si>
  <si>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</si>
  <si>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</si>
  <si>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</si>
  <si>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</si>
  <si>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</si>
  <si>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</si>
  <si>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</si>
  <si>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</si>
  <si>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</si>
  <si>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</si>
  <si>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</si>
  <si>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</si>
  <si>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</si>
  <si>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</si>
  <si>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</si>
  <si>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</si>
  <si>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</si>
  <si>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</si>
  <si>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</si>
  <si>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</si>
  <si>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</si>
  <si>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</si>
  <si>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</si>
  <si>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</si>
  <si>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</si>
  <si>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</si>
  <si>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</si>
  <si>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</si>
  <si>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</si>
  <si>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</si>
  <si>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</si>
  <si>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</si>
  <si>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</si>
  <si>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</si>
  <si>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</si>
  <si>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</si>
  <si>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</si>
  <si>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</si>
  <si>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</si>
  <si>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</si>
  <si>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</si>
  <si>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</si>
  <si>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</si>
  <si>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</si>
  <si>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</si>
  <si>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</si>
  <si>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</si>
  <si>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</si>
  <si>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</si>
  <si>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</si>
  <si>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</si>
  <si>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</si>
  <si>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</si>
  <si>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</si>
  <si>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</si>
  <si>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</si>
  <si>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</si>
  <si>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</si>
  <si>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</si>
  <si>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</si>
  <si>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</si>
  <si>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</si>
  <si>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</si>
  <si>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</si>
  <si>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</si>
  <si>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</si>
  <si>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</si>
  <si>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</si>
  <si>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</si>
  <si>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</si>
  <si>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</si>
  <si>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</si>
  <si>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</si>
  <si>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</si>
  <si>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</si>
  <si>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</si>
  <si>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</si>
  <si>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</si>
  <si>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</si>
  <si>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</si>
  <si>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</si>
  <si>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</si>
  <si>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</si>
  <si>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</si>
  <si>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</si>
  <si>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</si>
  <si>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</si>
  <si>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</si>
  <si>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</si>
  <si>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</si>
  <si>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</si>
  <si>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</si>
  <si>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</si>
  <si>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</si>
  <si>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</si>
  <si>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</si>
  <si>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</si>
  <si>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</si>
  <si>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</si>
  <si>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</si>
  <si>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</si>
  <si>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</si>
  <si>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</si>
  <si>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</si>
  <si>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</si>
  <si>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</si>
  <si>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</si>
  <si>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</si>
  <si>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</si>
  <si>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</si>
  <si>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</si>
  <si>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</si>
  <si>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</si>
  <si>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</si>
  <si>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</si>
  <si>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</si>
  <si>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</si>
  <si>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</si>
  <si>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</si>
  <si>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</si>
  <si>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</si>
  <si>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</si>
  <si>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</si>
  <si>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</si>
  <si>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</si>
  <si>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</si>
  <si>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</si>
  <si>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</si>
  <si>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</si>
  <si>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</si>
  <si>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</si>
  <si>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</si>
  <si>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</si>
  <si>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</si>
  <si>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</si>
  <si>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</si>
  <si>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</si>
  <si>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</si>
  <si>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</si>
  <si>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</si>
  <si>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</si>
  <si>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</si>
  <si>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</si>
  <si>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</si>
  <si>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</si>
  <si>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</si>
  <si>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</si>
  <si>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</si>
  <si>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</si>
  <si>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</si>
  <si>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</si>
  <si>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</si>
  <si>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</si>
  <si>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</si>
  <si>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</si>
  <si>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</si>
  <si>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</si>
  <si>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</si>
  <si>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</si>
  <si>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</si>
  <si>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</si>
  <si>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</si>
  <si>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</si>
  <si>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</si>
  <si>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</si>
  <si>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</si>
  <si>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</si>
  <si>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</si>
  <si>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</si>
  <si>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</si>
  <si>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</si>
  <si>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</si>
  <si>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</si>
  <si>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</si>
  <si>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</si>
  <si>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</si>
  <si>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</si>
  <si>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</si>
  <si>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</si>
  <si>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</si>
  <si>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</si>
  <si>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</si>
  <si>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</si>
  <si>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</si>
  <si>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</si>
  <si>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</si>
  <si>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</si>
  <si>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</si>
  <si>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</si>
  <si>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</si>
  <si>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</si>
  <si>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</si>
  <si>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</si>
  <si>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</si>
  <si>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</si>
  <si>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</si>
  <si>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</si>
  <si>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</si>
  <si>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</si>
  <si>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</si>
  <si>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</si>
  <si>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</si>
  <si>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</si>
  <si>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</si>
  <si>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</si>
  <si>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</si>
  <si>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</si>
  <si>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</si>
  <si>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</si>
  <si>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</si>
  <si>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</si>
  <si>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</si>
  <si>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</si>
  <si>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</si>
  <si>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</si>
  <si>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</si>
  <si>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</si>
  <si>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</si>
  <si>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</si>
  <si>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</si>
  <si>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</si>
  <si>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</si>
  <si>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</si>
  <si>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</si>
  <si>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</si>
  <si>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</si>
  <si>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</si>
  <si>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</si>
  <si>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</si>
  <si>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</si>
  <si>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</si>
  <si>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</si>
  <si>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</si>
  <si>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</si>
  <si>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</si>
  <si>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</si>
  <si>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</si>
  <si>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</si>
  <si>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</si>
  <si>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</si>
  <si>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</si>
  <si>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</si>
  <si>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</si>
  <si>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</si>
  <si>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</si>
  <si>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</si>
  <si>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</si>
  <si>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</si>
  <si>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</si>
  <si>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</si>
  <si>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</si>
  <si>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</si>
  <si>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</si>
  <si>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</si>
  <si>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</si>
  <si>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</si>
  <si>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</si>
  <si>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</si>
  <si>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</si>
  <si>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</si>
  <si>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</si>
  <si>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</si>
  <si>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</si>
  <si>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</si>
  <si>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</si>
  <si>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</si>
  <si>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</si>
  <si>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</si>
  <si>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</si>
  <si>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</si>
  <si>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</si>
  <si>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</si>
  <si>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</si>
  <si>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</si>
  <si>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</si>
  <si>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</si>
  <si>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</si>
  <si>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</si>
  <si>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</si>
  <si>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</si>
  <si>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</si>
  <si>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</si>
  <si>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</si>
  <si>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</si>
  <si>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</si>
  <si>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</si>
  <si>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</si>
  <si>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</si>
  <si>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</si>
  <si>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</si>
  <si>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</si>
  <si>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</si>
  <si>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</si>
  <si>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</si>
  <si>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</si>
  <si>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</si>
  <si>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</si>
  <si>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</si>
  <si>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</si>
  <si>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</si>
  <si>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</si>
  <si>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</si>
  <si>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</si>
  <si>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</si>
  <si>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</si>
  <si>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</si>
  <si>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</si>
  <si>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</si>
  <si>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</si>
  <si>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</si>
  <si>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</si>
  <si>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</si>
  <si>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</si>
  <si>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</si>
  <si>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</si>
  <si>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</si>
  <si>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</si>
  <si>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</si>
  <si>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</si>
  <si>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</si>
  <si>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</si>
  <si>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</si>
  <si>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</si>
  <si>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</si>
  <si>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</si>
  <si>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</si>
  <si>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</si>
  <si>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</si>
  <si>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</si>
  <si>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</si>
  <si>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</si>
  <si>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</si>
  <si>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</si>
  <si>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</si>
  <si>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</si>
  <si>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</si>
  <si>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</si>
  <si>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</si>
  <si>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</si>
  <si>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</si>
  <si>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</si>
  <si>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</si>
  <si>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</si>
  <si>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</si>
  <si>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</si>
  <si>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</si>
  <si>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</si>
  <si>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</si>
  <si>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</si>
  <si>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</si>
  <si>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</si>
  <si>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</si>
  <si>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</si>
  <si>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</si>
  <si>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</si>
  <si>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</si>
  <si>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</si>
  <si>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</si>
  <si>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</si>
  <si>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</si>
  <si>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</si>
  <si>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</si>
  <si>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</si>
  <si>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</si>
  <si>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</si>
  <si>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</si>
  <si>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203645531</t>
  </si>
  <si>
    <t>ЕДНОЛИЧНО И ПООТДЕЛНО</t>
  </si>
  <si>
    <t>ГЛАВЕН СЧЕТОВОДИТЕЛ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</si>
  <si>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</si>
  <si>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</si>
  <si>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</si>
  <si>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+359 (0)2 8681374</t>
  </si>
  <si>
    <t>iro@bpdplc.com</t>
  </si>
  <si>
    <t>bpdreit.com</t>
  </si>
  <si>
    <t>ЕЛЕНА ЛАЗАРОВА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</si>
</sst>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43646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43672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ЕЛЕНА ЛАЗАРОВА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804</v>
      </c>
      <c r="D6" s="674">
        <f aca="true" t="shared" si="0" ref="D6:D15">C6-E6</f>
        <v>0</v>
      </c>
      <c r="E6" s="673">
        <f>'1-Баланс'!G95</f>
        <v>804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803</v>
      </c>
      <c r="D7" s="674">
        <f t="shared" si="0"/>
        <v>153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-17</v>
      </c>
      <c r="D8" s="674">
        <f t="shared" si="0"/>
        <v>0</v>
      </c>
      <c r="E8" s="673">
        <f>ABS('2-Отчет за доходите'!C44)-ABS('2-Отчет за доходите'!G44)</f>
        <v>-17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818</v>
      </c>
      <c r="D9" s="674">
        <f t="shared" si="0"/>
        <v>0</v>
      </c>
      <c r="E9" s="673">
        <f>'3-Отчет за паричния поток'!C45</f>
        <v>818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150</v>
      </c>
      <c r="D10" s="674">
        <f t="shared" si="0"/>
        <v>0</v>
      </c>
      <c r="E10" s="673">
        <f>'3-Отчет за паричния поток'!C46</f>
        <v>150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803</v>
      </c>
      <c r="D11" s="674">
        <f t="shared" si="0"/>
        <v>0</v>
      </c>
      <c r="E11" s="673">
        <f>'4-Отчет за собствения капитал'!L34</f>
        <v>803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-0.021170610211706103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-0.021144278606965175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152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152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150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150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0.0012453300124533001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0.0012437810945273632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650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652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150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150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152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804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276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276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-106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-106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-123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803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-18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-650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-650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-668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818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150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150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276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276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276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276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-123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-123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820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820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803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803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4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650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650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650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654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650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654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2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2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2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650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652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6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276</v>
      </c>
      <c r="H20" s="196">
        <v>276</v>
      </c>
    </row>
    <row r="21" spans="1:8" ht="15.75">
      <c r="A21" s="100" t="s">
        <v>56</v>
      </c>
      <c r="B21" s="96" t="s">
        <v>57</v>
      </c>
      <c r="C21" s="476">
        <v>650</v>
      </c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276</v>
      </c>
      <c r="H26" s="598">
        <f>H20+H21+H22</f>
        <v>276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-106</v>
      </c>
      <c r="H28" s="596">
        <f>SUM(H29:H31)</f>
        <v>-68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-106</v>
      </c>
      <c r="H30" s="196">
        <v>-68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>
        <v>-38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-123</v>
      </c>
      <c r="H34" s="598">
        <f>H28+H32+H33</f>
        <v>-106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803</v>
      </c>
      <c r="H37" s="600">
        <f>H26+H18+H34</f>
        <v>820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652</v>
      </c>
      <c r="D56" s="602">
        <f>D20+D21+D22+D28+D33+D46+D52+D54+D55</f>
        <v>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150</v>
      </c>
      <c r="D89" s="196">
        <v>818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150</v>
      </c>
      <c r="D92" s="598">
        <f>SUM(D88:D91)</f>
        <v>818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152</v>
      </c>
      <c r="D94" s="602">
        <f>D65+D76+D85+D92+D93</f>
        <v>819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804</v>
      </c>
      <c r="D95" s="604">
        <f>D94+D56</f>
        <v>821</v>
      </c>
      <c r="E95" s="229" t="s">
        <v>942</v>
      </c>
      <c r="F95" s="489" t="s">
        <v>268</v>
      </c>
      <c r="G95" s="603">
        <f>G37+G40+G56+G79</f>
        <v>804</v>
      </c>
      <c r="H95" s="604">
        <f>H37+H40+H56+H79</f>
        <v>821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0">
        <f>pdeReportingDate</f>
        <v>43672</v>
      </c>
      <c r="C98" s="700"/>
      <c r="D98" s="700"/>
      <c r="E98" s="700"/>
      <c r="F98" s="700"/>
      <c r="G98" s="700"/>
      <c r="H98" s="70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1" t="str">
        <f>authorName</f>
        <v>ЕЛЕНА ЛАЗАРОВА</v>
      </c>
      <c r="C100" s="701"/>
      <c r="D100" s="701"/>
      <c r="E100" s="701"/>
      <c r="F100" s="701"/>
      <c r="G100" s="701"/>
      <c r="H100" s="70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2"/>
      <c r="B103" s="699" t="s">
        <v>979</v>
      </c>
      <c r="C103" s="699"/>
      <c r="D103" s="699"/>
      <c r="E103" s="699"/>
      <c r="M103" s="98"/>
    </row>
    <row r="104" spans="1:5" ht="21.75" customHeight="1">
      <c r="A104" s="692"/>
      <c r="B104" s="699" t="s">
        <v>979</v>
      </c>
      <c r="C104" s="699"/>
      <c r="D104" s="699"/>
      <c r="E104" s="699"/>
    </row>
    <row r="105" spans="1:13" ht="21.75" customHeight="1">
      <c r="A105" s="692"/>
      <c r="B105" s="699" t="s">
        <v>979</v>
      </c>
      <c r="C105" s="699"/>
      <c r="D105" s="699"/>
      <c r="E105" s="699"/>
      <c r="M105" s="98"/>
    </row>
    <row r="106" spans="1:5" ht="21.75" customHeight="1">
      <c r="A106" s="692"/>
      <c r="B106" s="699" t="s">
        <v>979</v>
      </c>
      <c r="C106" s="699"/>
      <c r="D106" s="699"/>
      <c r="E106" s="699"/>
    </row>
    <row r="107" spans="1:13" ht="21.75" customHeight="1">
      <c r="A107" s="692"/>
      <c r="B107" s="699"/>
      <c r="C107" s="699"/>
      <c r="D107" s="699"/>
      <c r="E107" s="699"/>
      <c r="M107" s="98"/>
    </row>
    <row r="108" spans="1:5" ht="21.75" customHeight="1">
      <c r="A108" s="692"/>
      <c r="B108" s="699"/>
      <c r="C108" s="699"/>
      <c r="D108" s="699"/>
      <c r="E108" s="699"/>
    </row>
    <row r="109" spans="1:13" ht="21.75" customHeight="1">
      <c r="A109" s="692"/>
      <c r="B109" s="699"/>
      <c r="C109" s="699"/>
      <c r="D109" s="699"/>
      <c r="E109" s="69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</v>
      </c>
      <c r="D31" s="635">
        <f>D29+D22</f>
        <v>21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21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21</v>
      </c>
    </row>
    <row r="45" spans="1:8" ht="16.5" thickBot="1">
      <c r="A45" s="270" t="s">
        <v>371</v>
      </c>
      <c r="B45" s="271" t="s">
        <v>372</v>
      </c>
      <c r="C45" s="630">
        <f>C36+C38+C42</f>
        <v>17</v>
      </c>
      <c r="D45" s="631">
        <f>D36+D38+D42</f>
        <v>21</v>
      </c>
      <c r="E45" s="270" t="s">
        <v>373</v>
      </c>
      <c r="F45" s="272" t="s">
        <v>374</v>
      </c>
      <c r="G45" s="630">
        <f>G42+G36</f>
        <v>17</v>
      </c>
      <c r="H45" s="631">
        <f>H42+H36</f>
        <v>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978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0">
        <f>pdeReportingDate</f>
        <v>43672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1" t="str">
        <f>authorName</f>
        <v>ЕЛЕНА ЛАЗАРОВА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2"/>
      <c r="B55" s="699" t="s">
        <v>979</v>
      </c>
      <c r="C55" s="699"/>
      <c r="D55" s="699"/>
      <c r="E55" s="699"/>
      <c r="F55" s="574"/>
      <c r="G55" s="45"/>
      <c r="H55" s="42"/>
    </row>
    <row r="56" spans="1:8" ht="15.75" customHeight="1">
      <c r="A56" s="692"/>
      <c r="B56" s="699" t="s">
        <v>979</v>
      </c>
      <c r="C56" s="699"/>
      <c r="D56" s="699"/>
      <c r="E56" s="699"/>
      <c r="F56" s="574"/>
      <c r="G56" s="45"/>
      <c r="H56" s="42"/>
    </row>
    <row r="57" spans="1:8" ht="15.75" customHeight="1">
      <c r="A57" s="692"/>
      <c r="B57" s="699" t="s">
        <v>979</v>
      </c>
      <c r="C57" s="699"/>
      <c r="D57" s="699"/>
      <c r="E57" s="699"/>
      <c r="F57" s="574"/>
      <c r="G57" s="45"/>
      <c r="H57" s="42"/>
    </row>
    <row r="58" spans="1:8" ht="15.75" customHeight="1">
      <c r="A58" s="692"/>
      <c r="B58" s="699" t="s">
        <v>979</v>
      </c>
      <c r="C58" s="699"/>
      <c r="D58" s="699"/>
      <c r="E58" s="699"/>
      <c r="F58" s="574"/>
      <c r="G58" s="45"/>
      <c r="H58" s="42"/>
    </row>
    <row r="59" spans="1:8" ht="15.75">
      <c r="A59" s="692"/>
      <c r="B59" s="699"/>
      <c r="C59" s="699"/>
      <c r="D59" s="699"/>
      <c r="E59" s="699"/>
      <c r="F59" s="574"/>
      <c r="G59" s="45"/>
      <c r="H59" s="42"/>
    </row>
    <row r="60" spans="1:8" ht="15.75">
      <c r="A60" s="692"/>
      <c r="B60" s="699"/>
      <c r="C60" s="699"/>
      <c r="D60" s="699"/>
      <c r="E60" s="699"/>
      <c r="F60" s="574"/>
      <c r="G60" s="45"/>
      <c r="H60" s="42"/>
    </row>
    <row r="61" spans="1:8" ht="15.75">
      <c r="A61" s="692"/>
      <c r="B61" s="699"/>
      <c r="C61" s="699"/>
      <c r="D61" s="699"/>
      <c r="E61" s="69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-18</v>
      </c>
      <c r="D21" s="659">
        <f>SUM(D11:D20)</f>
        <v>-30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-650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-650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-49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-668</v>
      </c>
      <c r="D44" s="307">
        <f>D43+D33+D21</f>
        <v>-79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818</v>
      </c>
      <c r="D45" s="309">
        <v>637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150</v>
      </c>
      <c r="D46" s="311">
        <f>D45+D44</f>
        <v>558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150</v>
      </c>
      <c r="D47" s="298">
        <v>558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0">
        <f>pdeReportingDate</f>
        <v>43672</v>
      </c>
      <c r="C54" s="700"/>
      <c r="D54" s="700"/>
      <c r="E54" s="700"/>
      <c r="F54" s="693"/>
      <c r="G54" s="693"/>
      <c r="H54" s="693"/>
      <c r="M54" s="98"/>
    </row>
    <row r="55" spans="1:13" s="42" customFormat="1" ht="15.75">
      <c r="A55" s="690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1" t="s">
        <v>8</v>
      </c>
      <c r="B56" s="701" t="str">
        <f>authorName</f>
        <v>ЕЛЕНА ЛАЗАРОВА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1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1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2"/>
      <c r="B59" s="699" t="s">
        <v>979</v>
      </c>
      <c r="C59" s="699"/>
      <c r="D59" s="699"/>
      <c r="E59" s="699"/>
      <c r="F59" s="574"/>
      <c r="G59" s="45"/>
      <c r="H59" s="42"/>
    </row>
    <row r="60" spans="1:8" ht="15.75">
      <c r="A60" s="692"/>
      <c r="B60" s="699" t="s">
        <v>979</v>
      </c>
      <c r="C60" s="699"/>
      <c r="D60" s="699"/>
      <c r="E60" s="699"/>
      <c r="F60" s="574"/>
      <c r="G60" s="45"/>
      <c r="H60" s="42"/>
    </row>
    <row r="61" spans="1:8" ht="15.75">
      <c r="A61" s="692"/>
      <c r="B61" s="699" t="s">
        <v>979</v>
      </c>
      <c r="C61" s="699"/>
      <c r="D61" s="699"/>
      <c r="E61" s="699"/>
      <c r="F61" s="574"/>
      <c r="G61" s="45"/>
      <c r="H61" s="42"/>
    </row>
    <row r="62" spans="1:8" ht="15.75">
      <c r="A62" s="692"/>
      <c r="B62" s="699" t="s">
        <v>979</v>
      </c>
      <c r="C62" s="699"/>
      <c r="D62" s="699"/>
      <c r="E62" s="699"/>
      <c r="F62" s="574"/>
      <c r="G62" s="45"/>
      <c r="H62" s="42"/>
    </row>
    <row r="63" spans="1:8" ht="15.75">
      <c r="A63" s="692"/>
      <c r="B63" s="699"/>
      <c r="C63" s="699"/>
      <c r="D63" s="699"/>
      <c r="E63" s="699"/>
      <c r="F63" s="574"/>
      <c r="G63" s="45"/>
      <c r="H63" s="42"/>
    </row>
    <row r="64" spans="1:8" ht="15.75">
      <c r="A64" s="692"/>
      <c r="B64" s="699"/>
      <c r="C64" s="699"/>
      <c r="D64" s="699"/>
      <c r="E64" s="699"/>
      <c r="F64" s="574"/>
      <c r="G64" s="45"/>
      <c r="H64" s="42"/>
    </row>
    <row r="65" spans="1:8" ht="15.75">
      <c r="A65" s="692"/>
      <c r="B65" s="699"/>
      <c r="C65" s="699"/>
      <c r="D65" s="699"/>
      <c r="E65" s="69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G33" sqref="G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1"/>
      <c r="B9" s="714"/>
      <c r="C9" s="706"/>
      <c r="D9" s="708" t="s">
        <v>826</v>
      </c>
      <c r="E9" s="708" t="s">
        <v>456</v>
      </c>
      <c r="F9" s="535" t="s">
        <v>457</v>
      </c>
      <c r="G9" s="535"/>
      <c r="H9" s="535"/>
      <c r="I9" s="709" t="s">
        <v>458</v>
      </c>
      <c r="J9" s="709" t="s">
        <v>459</v>
      </c>
      <c r="K9" s="706"/>
      <c r="L9" s="706"/>
      <c r="M9" s="536" t="s">
        <v>825</v>
      </c>
      <c r="N9" s="532"/>
    </row>
    <row r="10" spans="1:14" s="533" customFormat="1" ht="31.5">
      <c r="A10" s="712"/>
      <c r="B10" s="715"/>
      <c r="C10" s="707"/>
      <c r="D10" s="708"/>
      <c r="E10" s="708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276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-106</v>
      </c>
      <c r="K13" s="585"/>
      <c r="L13" s="584">
        <f>SUM(C13:K13)</f>
        <v>820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276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-106</v>
      </c>
      <c r="K17" s="653">
        <f t="shared" si="2"/>
        <v>0</v>
      </c>
      <c r="L17" s="584">
        <f t="shared" si="1"/>
        <v>820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276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-123</v>
      </c>
      <c r="K31" s="653">
        <f t="shared" si="6"/>
        <v>0</v>
      </c>
      <c r="L31" s="584">
        <f t="shared" si="1"/>
        <v>803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276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-123</v>
      </c>
      <c r="K34" s="587">
        <f t="shared" si="7"/>
        <v>0</v>
      </c>
      <c r="L34" s="651">
        <f t="shared" si="1"/>
        <v>803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0">
        <f>pdeReportingDate</f>
        <v>43672</v>
      </c>
      <c r="C38" s="700"/>
      <c r="D38" s="700"/>
      <c r="E38" s="700"/>
      <c r="F38" s="700"/>
      <c r="G38" s="700"/>
      <c r="H38" s="70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1" t="str">
        <f>authorName</f>
        <v>ЕЛЕНА ЛАЗАРОВА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2"/>
      <c r="B43" s="699" t="s">
        <v>979</v>
      </c>
      <c r="C43" s="699"/>
      <c r="D43" s="699"/>
      <c r="E43" s="699"/>
      <c r="F43" s="574"/>
      <c r="G43" s="45"/>
      <c r="H43" s="42"/>
      <c r="M43" s="169"/>
    </row>
    <row r="44" spans="1:13" ht="15.75">
      <c r="A44" s="692"/>
      <c r="B44" s="699" t="s">
        <v>979</v>
      </c>
      <c r="C44" s="699"/>
      <c r="D44" s="699"/>
      <c r="E44" s="699"/>
      <c r="F44" s="574"/>
      <c r="G44" s="45"/>
      <c r="H44" s="42"/>
      <c r="M44" s="169"/>
    </row>
    <row r="45" spans="1:13" ht="15.75">
      <c r="A45" s="692"/>
      <c r="B45" s="699" t="s">
        <v>979</v>
      </c>
      <c r="C45" s="699"/>
      <c r="D45" s="699"/>
      <c r="E45" s="699"/>
      <c r="F45" s="574"/>
      <c r="G45" s="45"/>
      <c r="H45" s="42"/>
      <c r="M45" s="169"/>
    </row>
    <row r="46" spans="1:13" ht="15.75">
      <c r="A46" s="692"/>
      <c r="B46" s="699" t="s">
        <v>979</v>
      </c>
      <c r="C46" s="699"/>
      <c r="D46" s="699"/>
      <c r="E46" s="699"/>
      <c r="F46" s="574"/>
      <c r="G46" s="45"/>
      <c r="H46" s="42"/>
      <c r="M46" s="169"/>
    </row>
    <row r="47" spans="1:13" ht="15.75">
      <c r="A47" s="692"/>
      <c r="B47" s="699"/>
      <c r="C47" s="699"/>
      <c r="D47" s="699"/>
      <c r="E47" s="699"/>
      <c r="F47" s="574"/>
      <c r="G47" s="45"/>
      <c r="H47" s="42"/>
      <c r="M47" s="169"/>
    </row>
    <row r="48" spans="1:13" ht="15.75">
      <c r="A48" s="692"/>
      <c r="B48" s="699"/>
      <c r="C48" s="699"/>
      <c r="D48" s="699"/>
      <c r="E48" s="699"/>
      <c r="F48" s="574"/>
      <c r="G48" s="45"/>
      <c r="H48" s="42"/>
      <c r="M48" s="169"/>
    </row>
    <row r="49" spans="1:13" ht="15.75">
      <c r="A49" s="692"/>
      <c r="B49" s="699"/>
      <c r="C49" s="699"/>
      <c r="D49" s="699"/>
      <c r="E49" s="69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B42:H42"/>
    <mergeCell ref="A8:A10"/>
    <mergeCell ref="B8:B10"/>
    <mergeCell ref="C8:C10"/>
    <mergeCell ref="I9:I10"/>
    <mergeCell ref="L8:L10"/>
    <mergeCell ref="D9:D10"/>
    <mergeCell ref="E9:E10"/>
    <mergeCell ref="J9:J10"/>
    <mergeCell ref="K8:K10"/>
    <mergeCell ref="B38:H38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D78" sqref="D7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0">
        <f>pdeReportingDate</f>
        <v>43672</v>
      </c>
      <c r="C151" s="700"/>
      <c r="D151" s="700"/>
      <c r="E151" s="700"/>
      <c r="F151" s="700"/>
      <c r="G151" s="700"/>
      <c r="H151" s="70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1" t="str">
        <f>authorName</f>
        <v>ЕЛЕНА ЛАЗАРОВА</v>
      </c>
      <c r="C153" s="701"/>
      <c r="D153" s="701"/>
      <c r="E153" s="701"/>
      <c r="F153" s="701"/>
      <c r="G153" s="701"/>
      <c r="H153" s="70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2"/>
      <c r="B156" s="699" t="s">
        <v>979</v>
      </c>
      <c r="C156" s="699"/>
      <c r="D156" s="699"/>
      <c r="E156" s="699"/>
      <c r="F156" s="574"/>
      <c r="G156" s="45"/>
      <c r="H156" s="42"/>
    </row>
    <row r="157" spans="1:8" ht="15.75">
      <c r="A157" s="692"/>
      <c r="B157" s="699" t="s">
        <v>979</v>
      </c>
      <c r="C157" s="699"/>
      <c r="D157" s="699"/>
      <c r="E157" s="699"/>
      <c r="F157" s="574"/>
      <c r="G157" s="45"/>
      <c r="H157" s="42"/>
    </row>
    <row r="158" spans="1:8" ht="15.75">
      <c r="A158" s="692"/>
      <c r="B158" s="699" t="s">
        <v>979</v>
      </c>
      <c r="C158" s="699"/>
      <c r="D158" s="699"/>
      <c r="E158" s="699"/>
      <c r="F158" s="574"/>
      <c r="G158" s="45"/>
      <c r="H158" s="42"/>
    </row>
    <row r="159" spans="1:8" ht="15.75">
      <c r="A159" s="692"/>
      <c r="B159" s="699" t="s">
        <v>979</v>
      </c>
      <c r="C159" s="699"/>
      <c r="D159" s="699"/>
      <c r="E159" s="699"/>
      <c r="F159" s="574"/>
      <c r="G159" s="45"/>
      <c r="H159" s="42"/>
    </row>
    <row r="160" spans="1:8" ht="15.75">
      <c r="A160" s="692"/>
      <c r="B160" s="699"/>
      <c r="C160" s="699"/>
      <c r="D160" s="699"/>
      <c r="E160" s="699"/>
      <c r="F160" s="574"/>
      <c r="G160" s="45"/>
      <c r="H160" s="42"/>
    </row>
    <row r="161" spans="1:8" ht="15.75">
      <c r="A161" s="692"/>
      <c r="B161" s="699"/>
      <c r="C161" s="699"/>
      <c r="D161" s="699"/>
      <c r="E161" s="699"/>
      <c r="F161" s="574"/>
      <c r="G161" s="45"/>
      <c r="H161" s="42"/>
    </row>
    <row r="162" spans="1:8" ht="15.75">
      <c r="A162" s="692"/>
      <c r="B162" s="699"/>
      <c r="C162" s="699"/>
      <c r="D162" s="699"/>
      <c r="E162" s="69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K27" sqref="K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650</v>
      </c>
      <c r="F20" s="328"/>
      <c r="G20" s="329">
        <f t="shared" si="2"/>
        <v>650</v>
      </c>
      <c r="H20" s="328"/>
      <c r="I20" s="328"/>
      <c r="J20" s="329">
        <f t="shared" si="3"/>
        <v>650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650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2</v>
      </c>
      <c r="L26" s="328"/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2</v>
      </c>
      <c r="L27" s="332">
        <f t="shared" si="5"/>
        <v>0</v>
      </c>
      <c r="M27" s="332">
        <f t="shared" si="5"/>
        <v>0</v>
      </c>
      <c r="N27" s="333">
        <f t="shared" si="4"/>
        <v>2</v>
      </c>
      <c r="O27" s="332">
        <f t="shared" si="5"/>
        <v>0</v>
      </c>
      <c r="P27" s="332">
        <f t="shared" si="5"/>
        <v>0</v>
      </c>
      <c r="Q27" s="333">
        <f t="shared" si="0"/>
        <v>2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</v>
      </c>
      <c r="E42" s="349">
        <f>E19+E20+E21+E27+E40+E41</f>
        <v>650</v>
      </c>
      <c r="F42" s="349">
        <f aca="true" t="shared" si="11" ref="F42:R42">F19+F20+F21+F27+F40+F41</f>
        <v>0</v>
      </c>
      <c r="G42" s="349">
        <f t="shared" si="11"/>
        <v>654</v>
      </c>
      <c r="H42" s="349">
        <f t="shared" si="11"/>
        <v>0</v>
      </c>
      <c r="I42" s="349">
        <f t="shared" si="11"/>
        <v>0</v>
      </c>
      <c r="J42" s="349">
        <f t="shared" si="11"/>
        <v>654</v>
      </c>
      <c r="K42" s="349">
        <f t="shared" si="11"/>
        <v>2</v>
      </c>
      <c r="L42" s="349">
        <f t="shared" si="11"/>
        <v>0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652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0">
        <f>pdeReportingDate</f>
        <v>43672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1" t="str">
        <f>authorName</f>
        <v>ЕЛЕНА ЛАЗАРОВА</v>
      </c>
      <c r="D47" s="701"/>
      <c r="E47" s="701"/>
      <c r="F47" s="701"/>
      <c r="G47" s="701"/>
      <c r="H47" s="701"/>
      <c r="I47" s="701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2"/>
      <c r="C50" s="699" t="s">
        <v>979</v>
      </c>
      <c r="D50" s="699"/>
      <c r="E50" s="699"/>
      <c r="F50" s="699"/>
      <c r="G50" s="574"/>
      <c r="H50" s="45"/>
      <c r="I50" s="42"/>
    </row>
    <row r="51" spans="2:9" ht="15.75">
      <c r="B51" s="692"/>
      <c r="C51" s="699" t="s">
        <v>979</v>
      </c>
      <c r="D51" s="699"/>
      <c r="E51" s="699"/>
      <c r="F51" s="699"/>
      <c r="G51" s="574"/>
      <c r="H51" s="45"/>
      <c r="I51" s="42"/>
    </row>
    <row r="52" spans="2:9" ht="15.75">
      <c r="B52" s="692"/>
      <c r="C52" s="699" t="s">
        <v>979</v>
      </c>
      <c r="D52" s="699"/>
      <c r="E52" s="699"/>
      <c r="F52" s="699"/>
      <c r="G52" s="574"/>
      <c r="H52" s="45"/>
      <c r="I52" s="42"/>
    </row>
    <row r="53" spans="2:9" ht="15.75">
      <c r="B53" s="692"/>
      <c r="C53" s="699" t="s">
        <v>979</v>
      </c>
      <c r="D53" s="699"/>
      <c r="E53" s="699"/>
      <c r="F53" s="699"/>
      <c r="G53" s="574"/>
      <c r="H53" s="45"/>
      <c r="I53" s="42"/>
    </row>
    <row r="54" spans="2:9" ht="15.75">
      <c r="B54" s="692"/>
      <c r="C54" s="699"/>
      <c r="D54" s="699"/>
      <c r="E54" s="699"/>
      <c r="F54" s="699"/>
      <c r="G54" s="574"/>
      <c r="H54" s="45"/>
      <c r="I54" s="42"/>
    </row>
    <row r="55" spans="2:9" ht="15.75">
      <c r="B55" s="692"/>
      <c r="C55" s="699"/>
      <c r="D55" s="699"/>
      <c r="E55" s="699"/>
      <c r="F55" s="699"/>
      <c r="G55" s="574"/>
      <c r="H55" s="45"/>
      <c r="I55" s="42"/>
    </row>
    <row r="56" spans="2:9" ht="15.75">
      <c r="B56" s="692"/>
      <c r="C56" s="699"/>
      <c r="D56" s="699"/>
      <c r="E56" s="699"/>
      <c r="F56" s="69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38" sqref="D3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0">
        <f>pdeReportingDate</f>
        <v>43672</v>
      </c>
      <c r="C111" s="700"/>
      <c r="D111" s="700"/>
      <c r="E111" s="700"/>
      <c r="F111" s="700"/>
      <c r="G111" s="52"/>
      <c r="H111" s="52"/>
    </row>
    <row r="112" spans="1:8" ht="15.75">
      <c r="A112" s="690"/>
      <c r="B112" s="700"/>
      <c r="C112" s="700"/>
      <c r="D112" s="700"/>
      <c r="E112" s="700"/>
      <c r="F112" s="700"/>
      <c r="G112" s="52"/>
      <c r="H112" s="52"/>
    </row>
    <row r="113" spans="1:8" ht="15.75">
      <c r="A113" s="691" t="s">
        <v>8</v>
      </c>
      <c r="B113" s="701" t="str">
        <f>authorName</f>
        <v>ЕЛЕНА ЛАЗАРОВА</v>
      </c>
      <c r="C113" s="701"/>
      <c r="D113" s="701"/>
      <c r="E113" s="701"/>
      <c r="F113" s="701"/>
      <c r="G113" s="80"/>
      <c r="H113" s="80"/>
    </row>
    <row r="114" spans="1:8" ht="15.75">
      <c r="A114" s="691"/>
      <c r="B114" s="701"/>
      <c r="C114" s="701"/>
      <c r="D114" s="701"/>
      <c r="E114" s="701"/>
      <c r="F114" s="701"/>
      <c r="G114" s="80"/>
      <c r="H114" s="80"/>
    </row>
    <row r="115" spans="1:8" ht="15.75">
      <c r="A115" s="691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2"/>
      <c r="B116" s="699" t="s">
        <v>979</v>
      </c>
      <c r="C116" s="699"/>
      <c r="D116" s="699"/>
      <c r="E116" s="699"/>
      <c r="F116" s="699"/>
      <c r="G116" s="692"/>
      <c r="H116" s="692"/>
    </row>
    <row r="117" spans="1:8" ht="15.75" customHeight="1">
      <c r="A117" s="692"/>
      <c r="B117" s="699" t="s">
        <v>979</v>
      </c>
      <c r="C117" s="699"/>
      <c r="D117" s="699"/>
      <c r="E117" s="699"/>
      <c r="F117" s="699"/>
      <c r="G117" s="692"/>
      <c r="H117" s="692"/>
    </row>
    <row r="118" spans="1:8" ht="15.75" customHeight="1">
      <c r="A118" s="692"/>
      <c r="B118" s="699" t="s">
        <v>979</v>
      </c>
      <c r="C118" s="699"/>
      <c r="D118" s="699"/>
      <c r="E118" s="699"/>
      <c r="F118" s="699"/>
      <c r="G118" s="692"/>
      <c r="H118" s="692"/>
    </row>
    <row r="119" spans="1:8" ht="15.75" customHeight="1">
      <c r="A119" s="692"/>
      <c r="B119" s="699" t="s">
        <v>979</v>
      </c>
      <c r="C119" s="699"/>
      <c r="D119" s="699"/>
      <c r="E119" s="699"/>
      <c r="F119" s="699"/>
      <c r="G119" s="692"/>
      <c r="H119" s="692"/>
    </row>
    <row r="120" spans="1:8" ht="15.75">
      <c r="A120" s="692"/>
      <c r="B120" s="699"/>
      <c r="C120" s="699"/>
      <c r="D120" s="699"/>
      <c r="E120" s="699"/>
      <c r="F120" s="699"/>
      <c r="G120" s="692"/>
      <c r="H120" s="692"/>
    </row>
    <row r="121" spans="1:8" ht="15.75">
      <c r="A121" s="692"/>
      <c r="B121" s="699"/>
      <c r="C121" s="699"/>
      <c r="D121" s="699"/>
      <c r="E121" s="699"/>
      <c r="F121" s="699"/>
      <c r="G121" s="692"/>
      <c r="H121" s="692"/>
    </row>
    <row r="122" spans="1:8" ht="15.75">
      <c r="A122" s="692"/>
      <c r="B122" s="699"/>
      <c r="C122" s="699"/>
      <c r="D122" s="699"/>
      <c r="E122" s="699"/>
      <c r="F122" s="699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0">
        <f>pdeReportingDate</f>
        <v>43672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0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1" t="s">
        <v>8</v>
      </c>
      <c r="B33" s="701" t="str">
        <f>authorName</f>
        <v>ЕЛЕНА ЛАЗАРОВА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1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1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2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2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2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2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2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2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2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2019-07-05T06:44:38Z</cp:lastPrinted>
  <dcterms:created xsi:type="dcterms:W3CDTF">2006-09-16T00:00:00Z</dcterms:created>
  <dcterms:modified xsi:type="dcterms:W3CDTF">2019-07-22T08:18:49Z</dcterms:modified>
  <cp:category/>
  <cp:version/>
  <cp:contentType/>
  <cp:contentStatus/>
</cp:coreProperties>
</file>