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<sst xmlns="http://schemas.openxmlformats.org/spreadsheetml/2006/main" count="1077" uniqueCount="885">
  <si>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</si>
  <si>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</si>
  <si>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</si>
  <si>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</si>
  <si>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</si>
  <si>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</si>
  <si>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</si>
  <si>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</si>
  <si>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</si>
  <si>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</si>
  <si>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</si>
  <si>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</si>
  <si>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</si>
  <si>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</si>
  <si>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</si>
  <si>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</si>
  <si>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</si>
  <si>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</si>
  <si>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</si>
  <si>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</si>
  <si>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</si>
  <si>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</si>
  <si>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</si>
  <si>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</si>
  <si>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</si>
  <si>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</si>
  <si>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</si>
  <si>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</si>
  <si>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</si>
  <si>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</si>
  <si>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</si>
  <si>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</si>
  <si>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</si>
  <si>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</si>
  <si>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</si>
  <si>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</si>
  <si>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</si>
  <si>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</si>
  <si>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</si>
  <si>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</si>
  <si>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</si>
  <si>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</si>
  <si>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</si>
  <si>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</si>
  <si>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</si>
  <si>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</si>
  <si>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</si>
  <si>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</si>
  <si>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</si>
  <si>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</si>
  <si>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</si>
  <si>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</si>
  <si>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</si>
  <si>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</si>
  <si>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</si>
  <si>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</si>
  <si>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</si>
  <si>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</si>
  <si>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</si>
  <si>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</si>
  <si>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</si>
  <si>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</si>
  <si>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</si>
  <si>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</si>
  <si>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</si>
  <si>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</si>
  <si>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</si>
  <si>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</si>
  <si>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</si>
  <si>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</si>
  <si>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</si>
  <si>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</si>
  <si>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</si>
  <si>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</si>
  <si>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</si>
  <si>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</si>
  <si>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</si>
  <si>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</si>
  <si>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</si>
  <si>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</si>
  <si>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</si>
  <si>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</si>
  <si>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</si>
  <si>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</si>
  <si>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</si>
  <si>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</si>
  <si>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</si>
  <si>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</si>
  <si>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</si>
  <si>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</si>
  <si>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</si>
  <si>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</si>
  <si>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</si>
  <si>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</si>
  <si>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</si>
  <si>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</si>
  <si>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</si>
  <si>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</si>
  <si>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</si>
  <si>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</si>
  <si>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</si>
  <si>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</si>
  <si>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</si>
  <si>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</si>
  <si>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</si>
  <si>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</si>
  <si>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</si>
  <si>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</si>
  <si>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</si>
  <si>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</si>
  <si>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</si>
  <si>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</si>
  <si>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</si>
  <si>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</si>
  <si>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</si>
  <si>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</si>
  <si>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</si>
  <si>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</si>
  <si>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</si>
  <si>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</si>
  <si>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</si>
  <si>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</si>
  <si>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</si>
  <si>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</si>
  <si>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</si>
  <si>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</si>
  <si>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</si>
  <si>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</si>
  <si>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</si>
  <si>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</si>
  <si>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</si>
  <si>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</si>
  <si>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</si>
  <si>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</si>
  <si>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</si>
  <si>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</si>
  <si>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</si>
  <si>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</si>
  <si>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</si>
  <si>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</si>
  <si>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</si>
  <si>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</si>
  <si>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</si>
  <si>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</si>
  <si>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</si>
  <si>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</si>
  <si>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</si>
  <si>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</si>
  <si>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</si>
  <si>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</si>
  <si>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</si>
  <si>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</si>
  <si>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</si>
  <si>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</si>
  <si>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</si>
  <si>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</si>
  <si>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</si>
  <si>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</si>
  <si>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</si>
  <si>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</si>
  <si>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</si>
  <si>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</si>
  <si>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</si>
  <si>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</si>
  <si>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</si>
  <si>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</si>
  <si>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</si>
  <si>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</si>
  <si>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</si>
  <si>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</si>
  <si>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</si>
  <si>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</si>
  <si>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</si>
  <si>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</si>
  <si>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</si>
  <si>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</si>
  <si>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</si>
  <si>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</si>
  <si>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</si>
  <si>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</si>
  <si>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</si>
  <si>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</si>
  <si>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</si>
  <si>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</si>
  <si>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</si>
  <si>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</si>
  <si>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</si>
  <si>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</si>
  <si>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</si>
  <si>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</si>
  <si>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</si>
  <si>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</si>
  <si>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</si>
  <si>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</si>
  <si>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</si>
  <si>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</si>
  <si>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</si>
  <si>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</si>
  <si>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</si>
  <si>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</si>
  <si>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</si>
  <si>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</si>
  <si>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</si>
  <si>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</si>
  <si>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</si>
  <si>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</si>
  <si>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</si>
  <si>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</si>
  <si>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</si>
  <si>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</si>
  <si>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</si>
  <si>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</si>
  <si>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</si>
  <si>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</si>
  <si>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</si>
  <si>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</si>
  <si>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</si>
  <si>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</si>
  <si>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</si>
  <si>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</si>
  <si>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</si>
  <si>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</si>
  <si>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</si>
  <si>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</si>
  <si>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</si>
  <si>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</si>
  <si>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</si>
  <si>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</si>
  <si>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</si>
  <si>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</si>
  <si>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</si>
  <si>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</si>
  <si>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</si>
  <si>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</si>
  <si>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</si>
  <si>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</si>
  <si>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</si>
  <si>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</si>
  <si>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</si>
  <si>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</si>
  <si>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</si>
  <si>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</si>
  <si>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</si>
  <si>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</si>
  <si>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</si>
  <si>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</si>
  <si>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</si>
  <si>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</si>
  <si>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</si>
  <si>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</si>
  <si>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</si>
  <si>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</si>
  <si>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</si>
  <si>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</si>
  <si>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</si>
  <si>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</si>
  <si>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</si>
  <si>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</si>
  <si>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</si>
  <si>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</si>
  <si>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</si>
  <si>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</si>
  <si>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</si>
  <si>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</si>
  <si>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</si>
  <si>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</si>
  <si>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</si>
  <si>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</si>
  <si>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</si>
  <si>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</si>
  <si>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</si>
  <si>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</si>
  <si>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</si>
  <si>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</si>
  <si>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</si>
  <si>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</si>
  <si>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</si>
  <si>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</si>
  <si>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</si>
  <si>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</si>
  <si>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</si>
  <si>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</si>
  <si>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</si>
  <si>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</si>
  <si>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</si>
  <si>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</si>
  <si>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</si>
  <si>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</si>
  <si>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</si>
  <si>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</si>
  <si>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</si>
  <si>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</si>
  <si>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</si>
  <si>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</si>
  <si>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</si>
  <si>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</si>
  <si>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</si>
  <si>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</si>
  <si>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</si>
  <si>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</si>
  <si>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</si>
  <si>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</si>
  <si>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</si>
  <si>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</si>
  <si>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</si>
  <si>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</si>
  <si>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</si>
  <si>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</si>
  <si>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</si>
  <si>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</si>
  <si>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</si>
  <si>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</si>
  <si>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</si>
  <si>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</si>
  <si>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</si>
  <si>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</si>
  <si>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</si>
  <si>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</si>
  <si>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</si>
  <si>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</si>
  <si>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</si>
  <si>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</si>
  <si>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</si>
  <si>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</si>
  <si>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</si>
  <si>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</si>
  <si>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</si>
  <si>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</si>
  <si>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</si>
  <si>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</si>
  <si>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</si>
  <si>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</si>
  <si>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</si>
  <si>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</si>
  <si>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</si>
  <si>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</si>
  <si>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</si>
  <si>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</si>
  <si>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</si>
  <si>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</si>
  <si>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</si>
  <si>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</si>
  <si>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</si>
  <si>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</si>
  <si>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</si>
  <si>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</si>
  <si>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</si>
  <si>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</si>
  <si>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</si>
  <si>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</si>
  <si>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</si>
  <si>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</si>
  <si>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</si>
  <si>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</si>
  <si>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</si>
  <si>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</si>
  <si>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</si>
  <si>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</si>
  <si>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</si>
  <si>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</si>
  <si>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</si>
  <si>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</si>
  <si>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</si>
  <si>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</si>
  <si>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</si>
  <si>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</si>
  <si>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</si>
  <si>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</si>
  <si>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</si>
  <si>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</si>
  <si>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</si>
  <si>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</si>
  <si>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</si>
  <si>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</si>
  <si>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</si>
  <si>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</si>
  <si>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</si>
  <si>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</si>
  <si>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</si>
  <si>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</si>
  <si>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</si>
  <si>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</si>
  <si>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</si>
  <si>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</si>
  <si>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</si>
  <si>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</si>
  <si>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</si>
  <si>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</si>
  <si>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</si>
  <si>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</si>
  <si>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</si>
  <si>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</si>
  <si>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</si>
  <si>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</si>
  <si>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</si>
  <si>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</si>
  <si>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</si>
  <si>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</si>
  <si>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</si>
  <si>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</si>
  <si>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</si>
  <si>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</si>
  <si>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</si>
  <si>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</si>
  <si>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</si>
  <si>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</si>
  <si>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</si>
  <si>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</si>
  <si>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</si>
  <si>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</si>
  <si>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</si>
  <si>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</si>
  <si>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</si>
  <si>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</si>
  <si>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</si>
  <si>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</si>
  <si>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</si>
  <si>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</si>
  <si>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</si>
  <si>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</si>
  <si>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</si>
  <si>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</si>
  <si>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</si>
  <si>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</si>
  <si>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</si>
  <si>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</si>
  <si>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</si>
  <si>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</si>
  <si>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</si>
  <si>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</si>
  <si>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</si>
  <si>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</si>
  <si>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</si>
  <si>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</si>
  <si>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</si>
  <si>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</si>
  <si>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</si>
  <si>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</si>
  <si>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</si>
  <si>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</si>
  <si>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</si>
  <si>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</si>
  <si>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</si>
  <si>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</si>
  <si>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</si>
  <si>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</si>
  <si>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</si>
  <si>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</si>
  <si>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</si>
  <si>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</si>
  <si>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</si>
  <si>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</si>
  <si>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</si>
  <si>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</si>
  <si>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</si>
  <si>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</si>
  <si>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</si>
  <si>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</si>
  <si>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</si>
  <si>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</si>
  <si>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</si>
  <si>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</si>
  <si>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</si>
  <si>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</si>
  <si>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</si>
  <si>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</si>
  <si>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</si>
  <si>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</si>
  <si>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</si>
  <si>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</si>
  <si>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</si>
  <si>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</si>
  <si>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</si>
  <si>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</si>
  <si>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</si>
  <si>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</si>
  <si>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</si>
  <si>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</si>
  <si>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</si>
  <si>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</si>
  <si>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</si>
  <si>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</si>
  <si>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</si>
  <si>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</si>
  <si>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</si>
  <si>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</si>
  <si>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</si>
  <si>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</si>
  <si>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</si>
  <si>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</si>
  <si>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</si>
  <si>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</si>
  <si>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</si>
  <si>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</si>
  <si>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</si>
  <si>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</si>
  <si>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</si>
  <si>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</si>
  <si>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</si>
  <si>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</si>
  <si>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</si>
  <si>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</si>
  <si>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</si>
  <si>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</si>
  <si>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</si>
  <si>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</si>
  <si>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</si>
  <si>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</si>
  <si>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</si>
  <si>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</si>
  <si>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</si>
  <si>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</si>
  <si>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</si>
  <si>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</si>
  <si>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</si>
  <si>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</si>
  <si>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</si>
  <si>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</si>
  <si>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</si>
  <si>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</si>
  <si>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</si>
  <si>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</si>
  <si>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</si>
  <si>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</si>
  <si>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</si>
  <si>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</si>
  <si>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</si>
  <si>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</si>
  <si>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</si>
  <si>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</si>
  <si>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</si>
  <si>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</si>
  <si>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</si>
  <si>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</si>
  <si>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</si>
  <si>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</si>
  <si>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</si>
  <si>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</si>
  <si>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</si>
  <si>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</si>
  <si>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</si>
  <si>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</si>
  <si>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</si>
  <si>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</si>
  <si>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</si>
  <si>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</si>
  <si>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</si>
  <si>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</si>
  <si>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</si>
  <si>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</si>
  <si>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</si>
  <si>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</si>
  <si>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</si>
  <si>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</si>
  <si>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</si>
  <si>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</si>
  <si>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</si>
  <si>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</si>
  <si>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</si>
  <si>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</si>
  <si>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</si>
  <si>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</si>
  <si>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</si>
  <si>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</si>
  <si>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</si>
  <si>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</si>
  <si>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</si>
  <si>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</si>
  <si>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</si>
  <si>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</si>
  <si>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</si>
  <si>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</si>
  <si>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</si>
  <si>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</si>
  <si>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</si>
  <si>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</si>
  <si>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</si>
  <si>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</si>
  <si>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</si>
  <si>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</si>
  <si>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</si>
  <si>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</si>
  <si>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</si>
  <si>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</si>
  <si>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</si>
  <si>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</si>
  <si>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</si>
  <si>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</si>
  <si>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</si>
  <si>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</si>
  <si>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</si>
  <si>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</si>
  <si>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</si>
  <si>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</si>
  <si>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</si>
  <si>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</si>
  <si>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</si>
  <si>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</si>
  <si>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</si>
  <si>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</si>
  <si>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</si>
  <si>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</si>
  <si>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</si>
  <si>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</si>
  <si>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</si>
  <si>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</si>
  <si>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</si>
  <si>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</si>
  <si>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</si>
  <si>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</si>
  <si>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</si>
  <si>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</si>
  <si>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</si>
  <si>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</si>
  <si>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</si>
  <si>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</si>
  <si>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</si>
  <si>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</si>
  <si>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</si>
  <si>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</si>
  <si>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</si>
  <si>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</si>
  <si>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</si>
  <si>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</si>
  <si>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</si>
  <si>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</si>
  <si>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</si>
  <si>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</si>
  <si>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</si>
  <si>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</si>
  <si>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</si>
  <si>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</si>
  <si>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</si>
  <si>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</si>
  <si>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</si>
  <si>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</si>
  <si>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</si>
  <si>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</si>
  <si>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</si>
  <si>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</si>
  <si>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</si>
  <si>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</si>
  <si>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</si>
  <si>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</si>
  <si>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</si>
  <si>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</si>
  <si>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</si>
  <si>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</si>
  <si>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</si>
  <si>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</si>
  <si>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</si>
  <si>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</si>
  <si>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</si>
  <si>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</si>
  <si>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</si>
  <si>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</si>
  <si>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</si>
  <si>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</si>
  <si>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</si>
  <si>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</si>
  <si>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</si>
  <si>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</si>
  <si>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</si>
  <si>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</si>
  <si>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</si>
  <si>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</si>
  <si>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</si>
  <si>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</si>
  <si>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</si>
  <si>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</si>
  <si>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</si>
  <si>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</si>
  <si>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</si>
  <si>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</si>
  <si>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</si>
  <si>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</si>
  <si>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</si>
  <si>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</si>
  <si>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</si>
  <si>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</si>
  <si>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</si>
  <si>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</si>
  <si>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</si>
  <si>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</si>
  <si>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</si>
  <si>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</si>
  <si>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</si>
  <si>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</si>
  <si>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</si>
  <si>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</si>
  <si>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</si>
  <si>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</si>
  <si>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</si>
  <si>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</si>
  <si>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</si>
  <si>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</si>
  <si>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</si>
  <si>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</si>
  <si>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</si>
  <si>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</si>
  <si>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</si>
  <si>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</si>
  <si>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</si>
  <si>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</si>
  <si>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</si>
  <si>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</si>
  <si>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</si>
  <si>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</si>
  <si>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</si>
  <si>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</si>
  <si>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</si>
  <si>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</si>
  <si>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</si>
  <si>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</si>
  <si>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</si>
  <si>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</si>
  <si>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</si>
  <si>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</si>
  <si>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</si>
  <si>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</si>
  <si>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</si>
  <si>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</si>
  <si>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</si>
  <si>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</si>
  <si>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</si>
  <si>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</si>
  <si>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</si>
  <si>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</si>
  <si>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</si>
  <si>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</si>
  <si>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</si>
  <si>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</si>
  <si>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</si>
  <si>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</si>
  <si>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</si>
  <si>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</si>
  <si>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</si>
  <si>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</si>
  <si>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</si>
  <si>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</si>
  <si>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</si>
  <si>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</si>
  <si>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</si>
  <si>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</si>
  <si>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</si>
  <si>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</si>
  <si>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</si>
  <si>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</si>
  <si>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</si>
  <si>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</si>
  <si>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</si>
  <si>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</si>
  <si>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</si>
  <si>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</si>
  <si>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</si>
  <si>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</si>
  <si>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</si>
  <si>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</si>
  <si>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</si>
  <si>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</si>
  <si>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</si>
  <si>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</si>
  <si>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</si>
  <si>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</si>
  <si>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</si>
  <si>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</si>
  <si>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</si>
  <si>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</si>
  <si>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</si>
  <si>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</si>
  <si>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</si>
  <si>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</si>
  <si>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</si>
  <si>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</si>
  <si>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</si>
  <si>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</si>
  <si>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</si>
  <si>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</si>
  <si>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</si>
  <si>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</si>
  <si>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</si>
  <si>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</si>
  <si>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</si>
  <si>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</si>
  <si>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</si>
  <si>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</si>
  <si>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</si>
  <si>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</si>
  <si>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</si>
  <si>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</si>
  <si>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</si>
  <si>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</si>
  <si>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</si>
  <si>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</si>
  <si>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</si>
  <si>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</si>
  <si>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</si>
  <si>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</si>
  <si>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</si>
  <si>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</si>
  <si>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</si>
  <si>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</si>
  <si>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</si>
  <si>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</si>
  <si>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</si>
  <si>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</si>
  <si>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</si>
  <si>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</si>
  <si>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</si>
  <si>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</si>
  <si>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</si>
  <si>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</si>
  <si>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</si>
  <si>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</si>
  <si>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</si>
  <si>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</si>
  <si>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</si>
  <si>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</si>
  <si>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</si>
  <si>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</si>
  <si>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</si>
  <si>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</si>
  <si>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</si>
  <si>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</si>
  <si>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</si>
  <si>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</si>
  <si>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</si>
  <si>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</si>
  <si>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</si>
  <si>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</si>
  <si>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</si>
  <si>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</si>
  <si>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</si>
  <si>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</si>
  <si>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</si>
  <si>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</si>
  <si>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</si>
  <si>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</si>
  <si>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</si>
  <si>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</si>
  <si>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</si>
  <si>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</si>
  <si>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</si>
  <si>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</si>
  <si>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</si>
  <si>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</si>
  <si>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</si>
  <si>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</si>
  <si>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</si>
  <si>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</si>
  <si>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</si>
  <si>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</si>
  <si>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</si>
  <si>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</si>
  <si>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</si>
  <si>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</si>
  <si>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</si>
  <si>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</si>
  <si>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</si>
  <si>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</si>
  <si>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</si>
  <si>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</si>
  <si>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</si>
  <si>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</si>
  <si>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</si>
  <si>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</si>
  <si>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</si>
  <si>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</si>
  <si>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>/Делян Добрев/</t>
  </si>
  <si>
    <t xml:space="preserve">                          /Перфект М ЕООД/</t>
  </si>
  <si>
    <t xml:space="preserve">                         /Делян Добрев/</t>
  </si>
  <si>
    <t xml:space="preserve">       /Делян Добрев/</t>
  </si>
  <si>
    <t xml:space="preserve">            /Перфект М ЕООД/</t>
  </si>
  <si>
    <t xml:space="preserve">                 /Перфект М ЕООД/</t>
  </si>
  <si>
    <t xml:space="preserve">                       /Делян Добрев/</t>
  </si>
  <si>
    <t xml:space="preserve">                        /Перфект М ЕООД/</t>
  </si>
  <si>
    <t xml:space="preserve">                             /Делян Добрев/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</si>
  <si>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</si>
  <si>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</si>
  <si>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30.06.2008 г.</t>
  </si>
  <si>
    <t>Дата на съставяне:гр.Хасково 31.07.2008</t>
  </si>
  <si>
    <t xml:space="preserve">Дата на съставяне:гр.Хасково 31.07.2008                               </t>
  </si>
  <si>
    <t xml:space="preserve">Дата  на съставяне:гр.Хасково 31.07.2008                                                                                                                              </t>
  </si>
  <si>
    <t xml:space="preserve">Дата на съставяне: гр.Хасково 31.07.2008                        </t>
  </si>
  <si>
    <t>Дата на съставяне: гр.Хасково 31.07.2008</t>
  </si>
</sst>
</file>

<file path=xl/styles.xml><?xml version="1.0" encoding="utf-8"?>
<styleSheet xmlns="http://schemas.openxmlformats.org/spreadsheetml/2006/main">
  <numFmts count="43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#,##0\ &quot; &quot;;\-#,##0\ &quot; &quot;"/>
    <numFmt numFmtId="187" formatCode="#,##0\ &quot; &quot;;[Red]\-#,##0\ &quot; &quot;"/>
    <numFmt numFmtId="188" formatCode="#,##0.00\ &quot; &quot;;\-#,##0.00\ &quot; &quot;"/>
    <numFmt numFmtId="189" formatCode="#,##0.00\ &quot; &quot;;[Red]\-#,##0.00\ &quot; &quot;"/>
    <numFmt numFmtId="190" formatCode="_-* #,##0\ &quot; &quot;_-;\-* #,##0\ &quot; &quot;_-;_-* &quot;-&quot;\ &quot; &quot;_-;_-@_-"/>
    <numFmt numFmtId="191" formatCode="_-* #,##0\ _ _-;\-* #,##0\ _ _-;_-* &quot;-&quot;\ _ _-;_-@_-"/>
    <numFmt numFmtId="192" formatCode="_-* #,##0.00\ &quot; &quot;_-;\-* #,##0.00\ &quot; &quot;_-;_-* &quot;-&quot;??\ &quot; &quot;_-;_-@_-"/>
    <numFmt numFmtId="193" formatCode="_-* #,##0.00\ _ _-;\-* #,##0.00\ _ _-;_-* &quot;-&quot;??\ _ _-;_-@_-"/>
    <numFmt numFmtId="194" formatCode="00000"/>
    <numFmt numFmtId="195" formatCode="#,##0.00\ &quot;лв&quot;"/>
    <numFmt numFmtId="196" formatCode="[$-402]dd\ mmmm\ yyyy\ &quot;г.&quot;"/>
    <numFmt numFmtId="197" formatCode="d/m/yyyy&quot; &quot;&quot;г.&quot;;@"/>
    <numFmt numFmtId="198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8" fontId="10" fillId="0" borderId="0" xfId="25" applyNumberFormat="1" applyFont="1" applyBorder="1" applyAlignment="1" applyProtection="1">
      <alignment horizontal="center" vertical="justify" wrapText="1"/>
      <protection/>
    </xf>
    <xf numFmtId="19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70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866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715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715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715</v>
      </c>
      <c r="H17" s="154">
        <f>H11+H14+H15+H16</f>
        <v>715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</v>
      </c>
      <c r="D19" s="155">
        <f>SUM(D11:D18)</f>
        <v>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705</v>
      </c>
      <c r="H36" s="154">
        <f>H25+H17+H33</f>
        <v>684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</v>
      </c>
      <c r="D55" s="155">
        <f>D19+D20+D21+D27+D32+D45+D51+D53+D54</f>
        <v>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521</v>
      </c>
      <c r="D61" s="151">
        <v>696</v>
      </c>
      <c r="E61" s="243" t="s">
        <v>189</v>
      </c>
      <c r="F61" s="272" t="s">
        <v>190</v>
      </c>
      <c r="G61" s="154">
        <f>SUM(G62:G68)</f>
        <v>19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521</v>
      </c>
      <c r="D64" s="155">
        <f>SUM(D58:D63)</f>
        <v>696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6</v>
      </c>
    </row>
    <row r="67" spans="1:8" ht="15">
      <c r="A67" s="235" t="s">
        <v>207</v>
      </c>
      <c r="B67" s="241" t="s">
        <v>208</v>
      </c>
      <c r="C67" s="151">
        <v>85</v>
      </c>
      <c r="D67" s="151">
        <v>85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48</v>
      </c>
      <c r="D69" s="151">
        <v>104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133</v>
      </c>
      <c r="D75" s="155">
        <f>SUM(D67:D74)</f>
        <v>199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61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715</v>
      </c>
      <c r="D93" s="155">
        <f>D64+D75+D84+D91+D92</f>
        <v>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724</v>
      </c>
      <c r="D94" s="164">
        <f>D93+D55</f>
        <v>960</v>
      </c>
      <c r="E94" s="449" t="s">
        <v>270</v>
      </c>
      <c r="F94" s="289" t="s">
        <v>271</v>
      </c>
      <c r="G94" s="165">
        <f>G36+G39+G55+G79</f>
        <v>724</v>
      </c>
      <c r="H94" s="165">
        <f>H36+H39+H55+H79</f>
        <v>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8" sqref="B48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30.06.2008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/>
      <c r="D9" s="46">
        <v>5</v>
      </c>
      <c r="E9" s="298" t="s">
        <v>285</v>
      </c>
      <c r="F9" s="548" t="s">
        <v>286</v>
      </c>
      <c r="G9" s="549">
        <v>268</v>
      </c>
      <c r="H9" s="549"/>
    </row>
    <row r="10" spans="1:8" ht="12">
      <c r="A10" s="298" t="s">
        <v>287</v>
      </c>
      <c r="B10" s="299" t="s">
        <v>288</v>
      </c>
      <c r="C10" s="46">
        <v>18</v>
      </c>
      <c r="D10" s="46">
        <v>14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47</v>
      </c>
      <c r="D12" s="46">
        <v>38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7</v>
      </c>
      <c r="D13" s="46">
        <v>5</v>
      </c>
      <c r="E13" s="301" t="s">
        <v>51</v>
      </c>
      <c r="F13" s="550" t="s">
        <v>300</v>
      </c>
      <c r="G13" s="547">
        <f>SUM(G9:G12)</f>
        <v>268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175</v>
      </c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247</v>
      </c>
      <c r="D19" s="49">
        <f>SUM(D9:D15)+D16</f>
        <v>62</v>
      </c>
      <c r="E19" s="304" t="s">
        <v>317</v>
      </c>
      <c r="F19" s="551" t="s">
        <v>318</v>
      </c>
      <c r="G19" s="549"/>
      <c r="H19" s="549">
        <v>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3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247</v>
      </c>
      <c r="D28" s="50">
        <f>D26+D19</f>
        <v>62</v>
      </c>
      <c r="E28" s="127" t="s">
        <v>339</v>
      </c>
      <c r="F28" s="553" t="s">
        <v>340</v>
      </c>
      <c r="G28" s="547">
        <f>G13+G15+G24</f>
        <v>268</v>
      </c>
      <c r="H28" s="547">
        <f>H13+H15+H24</f>
        <v>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21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56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853</v>
      </c>
      <c r="B31" s="306" t="s">
        <v>345</v>
      </c>
      <c r="C31" s="46"/>
      <c r="D31" s="46"/>
      <c r="E31" s="296" t="s">
        <v>856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247</v>
      </c>
      <c r="D33" s="49">
        <f>D28-D31+D32</f>
        <v>62</v>
      </c>
      <c r="E33" s="127" t="s">
        <v>353</v>
      </c>
      <c r="F33" s="553" t="s">
        <v>354</v>
      </c>
      <c r="G33" s="53">
        <f>G32-G31+G28</f>
        <v>268</v>
      </c>
      <c r="H33" s="53">
        <f>H32-H31+H28</f>
        <v>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21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56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21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56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56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268</v>
      </c>
      <c r="D42" s="53">
        <f>D33+D35+D39</f>
        <v>62</v>
      </c>
      <c r="E42" s="128" t="s">
        <v>380</v>
      </c>
      <c r="F42" s="129" t="s">
        <v>381</v>
      </c>
      <c r="G42" s="53">
        <f>G39+G33</f>
        <v>268</v>
      </c>
      <c r="H42" s="53">
        <f>H39+H33</f>
        <v>62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863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39660</v>
      </c>
      <c r="C48" s="427" t="s">
        <v>382</v>
      </c>
      <c r="D48" s="588" t="s">
        <v>877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867</v>
      </c>
      <c r="E49" s="559"/>
      <c r="F49" s="425" t="s">
        <v>868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30.06.2008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69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-18</v>
      </c>
      <c r="D11" s="54">
        <v>-146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-54</v>
      </c>
      <c r="D13" s="54">
        <v>-46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9</v>
      </c>
      <c r="D14" s="54">
        <v>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5</v>
      </c>
      <c r="D20" s="55">
        <f>SUM(D10:D19)</f>
        <v>-163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</v>
      </c>
      <c r="D43" s="55">
        <f>D42+D32+D20</f>
        <v>-163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56</v>
      </c>
      <c r="D44" s="132">
        <v>353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61</v>
      </c>
      <c r="D45" s="55">
        <f>D44+D43</f>
        <v>190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61</v>
      </c>
      <c r="D46" s="56">
        <v>190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0"/>
      <c r="D52" s="580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2" right="0.24" top="0.39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8" sqref="A38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30.06.2008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684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684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</v>
      </c>
      <c r="J16" s="345">
        <f>+'справка №1-БАЛАНС'!G32</f>
        <v>0</v>
      </c>
      <c r="K16" s="60"/>
      <c r="L16" s="344">
        <f t="shared" si="1"/>
        <v>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715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21</v>
      </c>
      <c r="J29" s="59">
        <f t="shared" si="6"/>
        <v>-31</v>
      </c>
      <c r="K29" s="59">
        <f t="shared" si="6"/>
        <v>0</v>
      </c>
      <c r="L29" s="344">
        <f t="shared" si="1"/>
        <v>705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715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21</v>
      </c>
      <c r="J32" s="59">
        <f t="shared" si="7"/>
        <v>-31</v>
      </c>
      <c r="K32" s="59">
        <f t="shared" si="7"/>
        <v>0</v>
      </c>
      <c r="L32" s="344">
        <f t="shared" si="1"/>
        <v>705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867</v>
      </c>
      <c r="F39" s="537"/>
      <c r="G39" s="537"/>
      <c r="H39" s="537"/>
      <c r="I39" s="537"/>
      <c r="J39" s="537"/>
      <c r="K39" s="537" t="s">
        <v>871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30.06.2008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/>
      <c r="M14" s="65"/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1</v>
      </c>
      <c r="L17" s="75">
        <f>SUM(L9:L16)</f>
        <v>0</v>
      </c>
      <c r="M17" s="75">
        <f>SUM(M9:M16)</f>
        <v>0</v>
      </c>
      <c r="N17" s="74">
        <f t="shared" si="4"/>
        <v>1</v>
      </c>
      <c r="O17" s="75">
        <f>SUM(O9:O16)</f>
        <v>0</v>
      </c>
      <c r="P17" s="75">
        <f>SUM(P9:P16)</f>
        <v>0</v>
      </c>
      <c r="Q17" s="74">
        <f t="shared" si="5"/>
        <v>1</v>
      </c>
      <c r="R17" s="74">
        <f t="shared" si="6"/>
        <v>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1</v>
      </c>
      <c r="L40" s="438">
        <f t="shared" si="13"/>
        <v>0</v>
      </c>
      <c r="M40" s="438">
        <f t="shared" si="13"/>
        <v>0</v>
      </c>
      <c r="N40" s="438">
        <f t="shared" si="13"/>
        <v>1</v>
      </c>
      <c r="O40" s="438">
        <f t="shared" si="13"/>
        <v>0</v>
      </c>
      <c r="P40" s="438">
        <f t="shared" si="13"/>
        <v>0</v>
      </c>
      <c r="Q40" s="438">
        <f t="shared" si="13"/>
        <v>1</v>
      </c>
      <c r="R40" s="438">
        <f t="shared" si="13"/>
        <v>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0" t="s">
        <v>782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872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30.06.2008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85</v>
      </c>
      <c r="D24" s="119">
        <f>SUM(D25:D27)</f>
        <v>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85</v>
      </c>
      <c r="D27" s="108">
        <v>85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48</v>
      </c>
      <c r="D29" s="108">
        <v>48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133</v>
      </c>
      <c r="D43" s="104">
        <f>D24+D28+D29+D31+D30+D32+D33+D38</f>
        <v>133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133</v>
      </c>
      <c r="D44" s="103">
        <f>D43+D21+D19+D9</f>
        <v>133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</v>
      </c>
      <c r="D90" s="103">
        <f>SUM(D91:D93)</f>
        <v>11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10</v>
      </c>
      <c r="D92" s="108">
        <v>10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19</v>
      </c>
      <c r="D96" s="104">
        <f>D85+D80+D75+D71+D95</f>
        <v>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19</v>
      </c>
      <c r="D97" s="104">
        <f>D96+D68+D66</f>
        <v>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878</v>
      </c>
      <c r="D109" s="615"/>
      <c r="E109" s="615"/>
      <c r="F109" s="615"/>
    </row>
    <row r="110" spans="1:6" ht="24">
      <c r="A110" s="385"/>
      <c r="B110" s="386"/>
      <c r="C110" s="385" t="s">
        <v>873</v>
      </c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 t="s">
        <v>874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30.06.2008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0" customFormat="1" ht="12">
      <c r="A31" s="349"/>
      <c r="B31" s="388"/>
      <c r="C31" s="349"/>
      <c r="D31" s="522" t="s">
        <v>875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1" sqref="A15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823</v>
      </c>
      <c r="B6" s="630" t="str">
        <f>'справка №1-БАЛАНС'!E5</f>
        <v> Към 30.06.2008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884</v>
      </c>
      <c r="B151" s="453"/>
      <c r="C151" s="631" t="s">
        <v>850</v>
      </c>
      <c r="D151" s="631"/>
      <c r="E151" s="631"/>
      <c r="F151" s="631"/>
    </row>
    <row r="152" spans="1:6" ht="12.75">
      <c r="A152" s="516"/>
      <c r="B152" s="517"/>
      <c r="C152" s="516" t="s">
        <v>875</v>
      </c>
      <c r="D152" s="516"/>
      <c r="E152" s="516"/>
      <c r="F152" s="516"/>
    </row>
    <row r="153" spans="1:6" ht="12.75">
      <c r="A153" s="516"/>
      <c r="B153" s="517"/>
      <c r="C153" s="631" t="s">
        <v>858</v>
      </c>
      <c r="D153" s="631"/>
      <c r="E153" s="631"/>
      <c r="F153" s="631"/>
    </row>
    <row r="154" spans="3:5" ht="12.75">
      <c r="C154" s="516" t="s">
        <v>870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d1</cp:lastModifiedBy>
  <cp:lastPrinted>2008-07-23T06:35:40Z</cp:lastPrinted>
  <dcterms:created xsi:type="dcterms:W3CDTF">2000-06-29T12:02:40Z</dcterms:created>
  <dcterms:modified xsi:type="dcterms:W3CDTF">2008-07-31T10:49:57Z</dcterms:modified>
  <cp:category/>
  <cp:version/>
  <cp:contentType/>
  <cp:contentStatus/>
</cp:coreProperties>
</file>