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0" windowWidth="15480" windowHeight="109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<sst xmlns="http://schemas.openxmlformats.org/spreadsheetml/2006/main" count="1040" uniqueCount="884">
  <si>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</si>
  <si>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</si>
  <si>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</si>
  <si>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</si>
  <si>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</si>
  <si>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</si>
  <si>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</si>
  <si>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</si>
  <si>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</si>
  <si>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</si>
  <si>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</si>
  <si>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</si>
  <si>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</si>
  <si>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</si>
  <si>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</si>
  <si>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</si>
  <si>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</si>
  <si>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</si>
  <si>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</si>
  <si>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</si>
  <si>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</si>
  <si>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</si>
  <si>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</si>
  <si>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</si>
  <si>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</si>
  <si>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</si>
  <si>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</si>
  <si>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</si>
  <si>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</si>
  <si>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</si>
  <si>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</si>
  <si>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</si>
  <si>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</si>
  <si>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</si>
  <si>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</si>
  <si>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</si>
  <si>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</si>
  <si>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</si>
  <si>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</si>
  <si>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</si>
  <si>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</si>
  <si>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</si>
  <si>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</si>
  <si>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</si>
  <si>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</si>
  <si>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</si>
  <si>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</si>
  <si>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</si>
  <si>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</si>
  <si>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</si>
  <si>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</si>
  <si>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</si>
  <si>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</si>
  <si>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</si>
  <si>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</si>
  <si>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</si>
  <si>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</si>
  <si>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</si>
  <si>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</si>
  <si>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</si>
  <si>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</si>
  <si>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</si>
  <si>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</si>
  <si>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</si>
  <si>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</si>
  <si>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</si>
  <si>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</si>
  <si>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</si>
  <si>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</si>
  <si>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</si>
  <si>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</si>
  <si>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</si>
  <si>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</si>
  <si>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</si>
  <si>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</si>
  <si>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</si>
  <si>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</si>
  <si>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</si>
  <si>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</si>
  <si>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</si>
  <si>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</si>
  <si>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</si>
  <si>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</si>
  <si>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</si>
  <si>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</si>
  <si>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</si>
  <si>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</si>
  <si>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</si>
  <si>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</si>
  <si>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</si>
  <si>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</si>
  <si>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</si>
  <si>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</si>
  <si>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</si>
  <si>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</si>
  <si>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</si>
  <si>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</si>
  <si>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</si>
  <si>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</si>
  <si>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</si>
  <si>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</si>
  <si>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</si>
  <si>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</si>
  <si>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</si>
  <si>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</si>
  <si>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</si>
  <si>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</si>
  <si>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</si>
  <si>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</si>
  <si>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</si>
  <si>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</si>
  <si>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</si>
  <si>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</si>
  <si>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</si>
  <si>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</si>
  <si>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</si>
  <si>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</si>
  <si>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</si>
  <si>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</si>
  <si>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</si>
  <si>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</si>
  <si>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</si>
  <si>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</si>
  <si>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</si>
  <si>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</si>
  <si>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</si>
  <si>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</si>
  <si>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</si>
  <si>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</si>
  <si>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</si>
  <si>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</si>
  <si>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</si>
  <si>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</si>
  <si>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</si>
  <si>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</si>
  <si>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</si>
  <si>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</si>
  <si>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</si>
  <si>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</si>
  <si>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</si>
  <si>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</si>
  <si>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</si>
  <si>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</si>
  <si>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</si>
  <si>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</si>
  <si>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</si>
  <si>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</si>
  <si>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</si>
  <si>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</si>
  <si>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</si>
  <si>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</si>
  <si>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</si>
  <si>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</si>
  <si>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</si>
  <si>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</si>
  <si>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</si>
  <si>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</si>
  <si>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</si>
  <si>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</si>
  <si>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</si>
  <si>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</si>
  <si>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</si>
  <si>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</si>
  <si>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</si>
  <si>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</si>
  <si>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</si>
  <si>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</si>
  <si>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</si>
  <si>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</si>
  <si>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</si>
  <si>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</si>
  <si>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</si>
  <si>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</si>
  <si>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</si>
  <si>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</si>
  <si>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</si>
  <si>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</si>
  <si>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</si>
  <si>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</si>
  <si>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</si>
  <si>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</si>
  <si>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</si>
  <si>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</si>
  <si>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</si>
  <si>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</si>
  <si>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</si>
  <si>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</si>
  <si>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</si>
  <si>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</si>
  <si>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</si>
  <si>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</si>
  <si>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</si>
  <si>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</si>
  <si>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</si>
  <si>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</si>
  <si>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</si>
  <si>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</si>
  <si>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</si>
  <si>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</si>
  <si>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</si>
  <si>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</si>
  <si>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</si>
  <si>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</si>
  <si>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</si>
  <si>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</si>
  <si>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</si>
  <si>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</si>
  <si>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</si>
  <si>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</si>
  <si>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</si>
  <si>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</si>
  <si>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</si>
  <si>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</si>
  <si>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</si>
  <si>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</si>
  <si>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</si>
  <si>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</si>
  <si>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</si>
  <si>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</si>
  <si>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</si>
  <si>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</si>
  <si>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</si>
  <si>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</si>
  <si>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</si>
  <si>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</si>
  <si>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</si>
  <si>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</si>
  <si>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</si>
  <si>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</si>
  <si>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</si>
  <si>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</si>
  <si>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</si>
  <si>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</si>
  <si>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</si>
  <si>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</si>
  <si>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</si>
  <si>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</si>
  <si>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</si>
  <si>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</si>
  <si>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</si>
  <si>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</si>
  <si>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</si>
  <si>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</si>
  <si>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</si>
  <si>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</si>
  <si>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</si>
  <si>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</si>
  <si>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</si>
  <si>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</si>
  <si>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</si>
  <si>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</si>
  <si>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</si>
  <si>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</si>
  <si>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</si>
  <si>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</si>
  <si>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</si>
  <si>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</si>
  <si>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</si>
  <si>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</si>
  <si>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</si>
  <si>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</si>
  <si>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</si>
  <si>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</si>
  <si>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</si>
  <si>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</si>
  <si>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</si>
  <si>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</si>
  <si>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</si>
  <si>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</si>
  <si>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</si>
  <si>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</si>
  <si>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</si>
  <si>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</si>
  <si>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</si>
  <si>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</si>
  <si>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</si>
  <si>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</si>
  <si>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</si>
  <si>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</si>
  <si>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</si>
  <si>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</si>
  <si>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</si>
  <si>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</si>
  <si>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</si>
  <si>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</si>
  <si>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</si>
  <si>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</si>
  <si>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</si>
  <si>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</si>
  <si>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</si>
  <si>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</si>
  <si>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</si>
  <si>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</si>
  <si>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</si>
  <si>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</si>
  <si>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</si>
  <si>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</si>
  <si>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</si>
  <si>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</si>
  <si>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</si>
  <si>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</si>
  <si>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</si>
  <si>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</si>
  <si>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</si>
  <si>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</si>
  <si>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</si>
  <si>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</si>
  <si>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</si>
  <si>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</si>
  <si>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</si>
  <si>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</si>
  <si>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</si>
  <si>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</si>
  <si>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</si>
  <si>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</si>
  <si>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</si>
  <si>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</si>
  <si>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</si>
  <si>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</si>
  <si>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</si>
  <si>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</si>
  <si>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</si>
  <si>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</si>
  <si>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</si>
  <si>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</si>
  <si>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</si>
  <si>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</si>
  <si>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</si>
  <si>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</si>
  <si>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</si>
  <si>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</si>
  <si>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</si>
  <si>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</si>
  <si>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</si>
  <si>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</si>
  <si>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</si>
  <si>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</si>
  <si>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</si>
  <si>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</si>
  <si>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</si>
  <si>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</si>
  <si>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</si>
  <si>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</si>
  <si>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</si>
  <si>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</si>
  <si>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</si>
  <si>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</si>
  <si>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</si>
  <si>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</si>
  <si>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</si>
  <si>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</si>
  <si>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</si>
  <si>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</si>
  <si>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</si>
  <si>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</si>
  <si>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</si>
  <si>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</si>
  <si>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</si>
  <si>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</si>
  <si>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</si>
  <si>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</si>
  <si>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</si>
  <si>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</si>
  <si>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</si>
  <si>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</si>
  <si>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</si>
  <si>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</si>
  <si>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</si>
  <si>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</si>
  <si>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</si>
  <si>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</si>
  <si>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</si>
  <si>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</si>
  <si>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</si>
  <si>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</si>
  <si>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</si>
  <si>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</si>
  <si>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</si>
  <si>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</si>
  <si>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</si>
  <si>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</si>
  <si>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</si>
  <si>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</si>
  <si>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</si>
  <si>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</si>
  <si>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</si>
  <si>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</si>
  <si>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</si>
  <si>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</si>
  <si>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</si>
  <si>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</si>
  <si>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</si>
  <si>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</si>
  <si>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</si>
  <si>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</si>
  <si>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</si>
  <si>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</si>
  <si>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</si>
  <si>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</si>
  <si>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</si>
  <si>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</si>
  <si>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</si>
  <si>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</si>
  <si>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</si>
  <si>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</si>
  <si>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</si>
  <si>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</si>
  <si>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</si>
  <si>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</si>
  <si>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</si>
  <si>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</si>
  <si>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</si>
  <si>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</si>
  <si>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</si>
  <si>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</si>
  <si>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</si>
  <si>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</si>
  <si>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</si>
  <si>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</si>
  <si>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</si>
  <si>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</si>
  <si>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</si>
  <si>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</si>
  <si>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</si>
  <si>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</si>
  <si>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</si>
  <si>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</si>
  <si>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</si>
  <si>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</si>
  <si>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</si>
  <si>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</si>
  <si>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</si>
  <si>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</si>
  <si>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</si>
  <si>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</si>
  <si>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</si>
  <si>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</si>
  <si>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</si>
  <si>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</si>
  <si>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</si>
  <si>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</si>
  <si>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</si>
  <si>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</si>
  <si>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</si>
  <si>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</si>
  <si>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</si>
  <si>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</si>
  <si>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</si>
  <si>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</si>
  <si>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</si>
  <si>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</si>
  <si>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</si>
  <si>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</si>
  <si>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</si>
  <si>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</si>
  <si>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</si>
  <si>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</si>
  <si>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</si>
  <si>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</si>
  <si>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</si>
  <si>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</si>
  <si>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</si>
  <si>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</si>
  <si>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</si>
  <si>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</si>
  <si>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</si>
  <si>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</si>
  <si>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</si>
  <si>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</si>
  <si>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</si>
  <si>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</si>
  <si>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</si>
  <si>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</si>
  <si>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</si>
  <si>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</si>
  <si>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</si>
  <si>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</si>
  <si>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</si>
  <si>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</si>
  <si>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</si>
  <si>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</si>
  <si>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</si>
  <si>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</si>
  <si>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</si>
  <si>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</si>
  <si>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</si>
  <si>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</si>
  <si>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</si>
  <si>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</si>
  <si>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</si>
  <si>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</si>
  <si>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</si>
  <si>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</si>
  <si>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</si>
  <si>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</si>
  <si>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</si>
  <si>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</si>
  <si>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</si>
  <si>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</si>
  <si>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</si>
  <si>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</si>
  <si>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</si>
  <si>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</si>
  <si>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</si>
  <si>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</si>
  <si>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</si>
  <si>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</si>
  <si>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</si>
  <si>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</si>
  <si>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</si>
  <si>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</si>
  <si>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</si>
  <si>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</si>
  <si>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</si>
  <si>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</si>
  <si>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</si>
  <si>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</si>
  <si>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</si>
  <si>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</si>
  <si>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</si>
  <si>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</si>
  <si>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</si>
  <si>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</si>
  <si>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</si>
  <si>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</si>
  <si>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</si>
  <si>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</si>
  <si>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</si>
  <si>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</si>
  <si>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</si>
  <si>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</si>
  <si>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</si>
  <si>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</si>
  <si>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</si>
  <si>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</si>
  <si>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</si>
  <si>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</si>
  <si>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</si>
  <si>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</si>
  <si>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</si>
  <si>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</si>
  <si>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</si>
  <si>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</si>
  <si>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</si>
  <si>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</si>
  <si>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</si>
  <si>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</si>
  <si>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</si>
  <si>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</si>
  <si>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</si>
  <si>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</si>
  <si>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</si>
  <si>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</si>
  <si>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</si>
  <si>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</si>
  <si>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</si>
  <si>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</si>
  <si>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</si>
  <si>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</si>
  <si>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</si>
  <si>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</si>
  <si>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</si>
  <si>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</si>
  <si>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</si>
  <si>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</si>
  <si>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</si>
  <si>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</si>
  <si>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</si>
  <si>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</si>
  <si>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</si>
  <si>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</si>
  <si>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</si>
  <si>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</si>
  <si>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</si>
  <si>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</si>
  <si>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</si>
  <si>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</si>
  <si>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</si>
  <si>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</si>
  <si>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</si>
  <si>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</si>
  <si>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</si>
  <si>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</si>
  <si>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</si>
  <si>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</si>
  <si>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</si>
  <si>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</si>
  <si>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</si>
  <si>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</si>
  <si>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</si>
  <si>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</si>
  <si>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</si>
  <si>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</si>
  <si>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</si>
  <si>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</si>
  <si>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</si>
  <si>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</si>
  <si>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</si>
  <si>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</si>
  <si>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</si>
  <si>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</si>
  <si>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</si>
  <si>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</si>
  <si>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</si>
  <si>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</si>
  <si>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</si>
  <si>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</si>
  <si>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</si>
  <si>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</si>
  <si>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</si>
  <si>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</si>
  <si>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</si>
  <si>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</si>
  <si>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</si>
  <si>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</si>
  <si>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</si>
  <si>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</si>
  <si>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</si>
  <si>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</si>
  <si>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</si>
  <si>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</si>
  <si>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</si>
  <si>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</si>
  <si>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</si>
  <si>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</si>
  <si>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</si>
  <si>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</si>
  <si>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</si>
  <si>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</si>
  <si>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</si>
  <si>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</si>
  <si>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</si>
  <si>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</si>
  <si>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</si>
  <si>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</si>
  <si>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</si>
  <si>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</si>
  <si>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</si>
  <si>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</si>
  <si>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</si>
  <si>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</si>
  <si>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</si>
  <si>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</si>
  <si>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</si>
  <si>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</si>
  <si>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</si>
  <si>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</si>
  <si>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</si>
  <si>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</si>
  <si>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</si>
  <si>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</si>
  <si>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</si>
  <si>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</si>
  <si>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</si>
  <si>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</si>
  <si>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</si>
  <si>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</si>
  <si>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</si>
  <si>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</si>
  <si>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</si>
  <si>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</si>
  <si>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</si>
  <si>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</si>
  <si>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</si>
  <si>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</si>
  <si>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</si>
  <si>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</si>
  <si>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</si>
  <si>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</si>
  <si>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</si>
  <si>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</si>
  <si>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</si>
  <si>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</si>
  <si>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</si>
  <si>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</si>
  <si>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</si>
  <si>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</si>
  <si>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</si>
  <si>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</si>
  <si>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</si>
  <si>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</si>
  <si>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</si>
  <si>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</si>
  <si>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</si>
  <si>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</si>
  <si>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</si>
  <si>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</si>
  <si>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</si>
  <si>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</si>
  <si>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</si>
  <si>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</si>
  <si>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</si>
  <si>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</si>
  <si>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</si>
  <si>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</si>
  <si>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</si>
  <si>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</si>
  <si>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</si>
  <si>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</si>
  <si>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</si>
  <si>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</si>
  <si>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</si>
  <si>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</si>
  <si>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</si>
  <si>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</si>
  <si>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</si>
  <si>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</si>
  <si>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</si>
  <si>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</si>
  <si>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</si>
  <si>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</si>
  <si>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</si>
  <si>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</si>
  <si>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</si>
  <si>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</si>
  <si>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</si>
  <si>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</si>
  <si>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</si>
  <si>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</si>
  <si>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</si>
  <si>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</si>
  <si>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</si>
  <si>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</si>
  <si>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</si>
  <si>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</si>
  <si>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</si>
  <si>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</si>
  <si>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</si>
  <si>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</si>
  <si>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</si>
  <si>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</si>
  <si>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</si>
  <si>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</si>
  <si>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</si>
  <si>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</si>
  <si>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</si>
  <si>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</si>
  <si>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</si>
  <si>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</si>
  <si>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</si>
  <si>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</si>
  <si>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</si>
  <si>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</si>
  <si>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</si>
  <si>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</si>
  <si>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</si>
  <si>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</si>
  <si>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</si>
  <si>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</si>
  <si>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</si>
  <si>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</si>
  <si>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</si>
  <si>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</si>
  <si>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</si>
  <si>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</si>
  <si>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</si>
  <si>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</si>
  <si>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</si>
  <si>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</si>
  <si>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</si>
  <si>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</si>
  <si>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</si>
  <si>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</si>
  <si>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</si>
  <si>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</si>
  <si>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</si>
  <si>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</si>
  <si>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</si>
  <si>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</si>
  <si>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</si>
  <si>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</si>
  <si>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</si>
  <si>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</si>
  <si>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</si>
  <si>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</si>
  <si>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</si>
  <si>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</si>
  <si>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</si>
  <si>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</si>
  <si>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</si>
  <si>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</si>
  <si>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</si>
  <si>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</si>
  <si>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</si>
  <si>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</si>
  <si>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</si>
  <si>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</si>
  <si>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</si>
  <si>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</si>
  <si>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</si>
  <si>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</si>
  <si>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</si>
  <si>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</si>
  <si>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</si>
  <si>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</si>
  <si>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</si>
  <si>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</si>
  <si>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</si>
  <si>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</si>
  <si>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</si>
  <si>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</si>
  <si>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</si>
  <si>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</si>
  <si>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</si>
  <si>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</si>
  <si>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</si>
  <si>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</si>
  <si>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</si>
  <si>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</si>
  <si>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</si>
  <si>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</si>
  <si>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</si>
  <si>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</si>
  <si>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</si>
  <si>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</si>
  <si>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</si>
  <si>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</si>
  <si>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</si>
  <si>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</si>
  <si>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</si>
  <si>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</si>
  <si>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</si>
  <si>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</si>
  <si>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</si>
  <si>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</si>
  <si>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</si>
  <si>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</si>
  <si>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</si>
  <si>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</si>
  <si>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</si>
  <si>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</si>
  <si>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</si>
  <si>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</si>
  <si>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</si>
  <si>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</si>
  <si>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</si>
  <si>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</si>
  <si>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</si>
  <si>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</si>
  <si>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</si>
  <si>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</si>
  <si>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</si>
  <si>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</si>
  <si>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</si>
  <si>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</si>
  <si>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</si>
  <si>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</si>
  <si>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</si>
  <si>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</si>
  <si>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</si>
  <si>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</si>
  <si>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</si>
  <si>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</si>
  <si>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междинен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</si>
  <si>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</si>
  <si>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</si>
  <si>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</si>
  <si>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</si>
  <si>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</si>
  <si>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</si>
  <si>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</si>
  <si>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</si>
  <si>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</si>
  <si>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</si>
  <si>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</si>
  <si>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</si>
  <si>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</si>
  <si>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</si>
  <si>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</si>
  <si>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</si>
  <si>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</si>
  <si>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</si>
  <si>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</si>
  <si>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</si>
  <si>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 xml:space="preserve">Вид на отчета: консолидиран: </t>
  </si>
  <si>
    <t>КОНСОЛИДИРАН</t>
  </si>
  <si>
    <t>Дата на съставяне: 13.05.2013г.</t>
  </si>
  <si>
    <t>13.05.2013. г</t>
  </si>
  <si>
    <t xml:space="preserve">Дата на съставяне:13.05.2013 г.                                      </t>
  </si>
  <si>
    <t xml:space="preserve">Дата  на съставяне: 13.05.2013 г                                                                                                                          </t>
  </si>
  <si>
    <t xml:space="preserve">Дата на съставяне:13.05.2013 г                       </t>
  </si>
  <si>
    <t>Дата на съставяне:13.05.2013г.</t>
  </si>
  <si>
    <t>Дата на съставяне: 13.05.2013 г.</t>
  </si>
  <si>
    <t xml:space="preserve"> към 31 март    2013г.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</si>
</sst>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1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853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854</v>
      </c>
      <c r="F3" s="217" t="s">
        <v>2</v>
      </c>
      <c r="G3" s="172"/>
      <c r="H3" s="461">
        <v>175433155</v>
      </c>
    </row>
    <row r="4" spans="1:8" ht="15">
      <c r="A4" s="575" t="s">
        <v>874</v>
      </c>
      <c r="B4" s="581"/>
      <c r="C4" s="581"/>
      <c r="D4" s="581"/>
      <c r="E4" s="504" t="s">
        <v>875</v>
      </c>
      <c r="F4" s="577" t="s">
        <v>856</v>
      </c>
      <c r="G4" s="578"/>
      <c r="H4" s="461" t="s">
        <v>855</v>
      </c>
    </row>
    <row r="5" spans="1:8" ht="15">
      <c r="A5" s="575" t="s">
        <v>4</v>
      </c>
      <c r="B5" s="576"/>
      <c r="C5" s="576"/>
      <c r="D5" s="576"/>
      <c r="E5" s="505" t="s">
        <v>883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</v>
      </c>
      <c r="H27" s="154">
        <f>SUM(H28:H30)</f>
        <v>-15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9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-15</v>
      </c>
      <c r="H29" s="316">
        <v>-15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</v>
      </c>
      <c r="H31" s="152">
        <v>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</v>
      </c>
      <c r="H33" s="154">
        <f>H27+H31+H32</f>
        <v>-6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1209</v>
      </c>
      <c r="H36" s="154">
        <f>H25+H17+H33</f>
        <v>1202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392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393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23</v>
      </c>
      <c r="D88" s="151">
        <v>27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795</v>
      </c>
      <c r="D90" s="151">
        <v>786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818</v>
      </c>
      <c r="D91" s="155">
        <f>SUM(D87:D90)</f>
        <v>813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1211</v>
      </c>
      <c r="D93" s="155">
        <f>D64+D75+D84+D91+D92</f>
        <v>1205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1211</v>
      </c>
      <c r="D94" s="164">
        <f>D93+D55</f>
        <v>1205</v>
      </c>
      <c r="E94" s="449" t="s">
        <v>269</v>
      </c>
      <c r="F94" s="289" t="s">
        <v>270</v>
      </c>
      <c r="G94" s="165">
        <f>G36+G39+G55+G79</f>
        <v>1211</v>
      </c>
      <c r="H94" s="165">
        <f>H36+H39+H55+H79</f>
        <v>1205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876</v>
      </c>
      <c r="B98" s="432"/>
      <c r="C98" s="579" t="s">
        <v>857</v>
      </c>
      <c r="D98" s="579"/>
      <c r="E98" s="579"/>
      <c r="F98" s="579" t="s">
        <v>868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858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март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/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1</v>
      </c>
      <c r="E19" s="304" t="s">
        <v>315</v>
      </c>
      <c r="F19" s="552" t="s">
        <v>316</v>
      </c>
      <c r="G19" s="550">
        <v>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9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7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9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7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7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>
        <v>0</v>
      </c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7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</v>
      </c>
      <c r="D42" s="53">
        <f>D33+D35+D39</f>
        <v>1</v>
      </c>
      <c r="E42" s="128" t="s">
        <v>378</v>
      </c>
      <c r="F42" s="129" t="s">
        <v>379</v>
      </c>
      <c r="G42" s="53">
        <f>G39+G33</f>
        <v>9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877</v>
      </c>
      <c r="C48" s="427" t="s">
        <v>380</v>
      </c>
      <c r="D48" s="582" t="s">
        <v>859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869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853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март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9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5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813</v>
      </c>
      <c r="D44" s="132">
        <v>86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818</v>
      </c>
      <c r="D45" s="55">
        <f>D44+D43</f>
        <v>83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818</v>
      </c>
      <c r="D46" s="56">
        <v>83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870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март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</v>
      </c>
      <c r="J11" s="58">
        <f>'справка №1-БАЛАНС'!H29+'справка №1-БАЛАНС'!H32</f>
        <v>-15</v>
      </c>
      <c r="K11" s="60"/>
      <c r="L11" s="344">
        <f>SUM(C11:K11)</f>
        <v>1202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</v>
      </c>
      <c r="J15" s="61">
        <f t="shared" si="2"/>
        <v>-15</v>
      </c>
      <c r="K15" s="61">
        <f t="shared" si="2"/>
        <v>0</v>
      </c>
      <c r="L15" s="344">
        <f t="shared" si="1"/>
        <v>1202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16</v>
      </c>
      <c r="J29" s="59">
        <f t="shared" si="6"/>
        <v>-15</v>
      </c>
      <c r="K29" s="59">
        <f t="shared" si="6"/>
        <v>0</v>
      </c>
      <c r="L29" s="344">
        <f t="shared" si="1"/>
        <v>1209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16</v>
      </c>
      <c r="J32" s="59">
        <f t="shared" si="7"/>
        <v>-15</v>
      </c>
      <c r="K32" s="59">
        <f t="shared" si="7"/>
        <v>0</v>
      </c>
      <c r="L32" s="344">
        <f t="shared" si="1"/>
        <v>1209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0" t="s">
        <v>861</v>
      </c>
      <c r="E38" s="590"/>
      <c r="F38" s="590"/>
      <c r="G38" s="590"/>
      <c r="H38" s="590"/>
      <c r="I38" s="590"/>
      <c r="J38" s="15" t="s">
        <v>871</v>
      </c>
      <c r="K38" s="15"/>
      <c r="L38" s="590" t="s">
        <v>873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31 март    2013г.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596" t="s">
        <v>872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95" sqref="F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март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392</v>
      </c>
      <c r="D29" s="108">
        <v>392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393</v>
      </c>
      <c r="D43" s="104">
        <f>D24+D28+D29+D31+D30+D32+D33+D38</f>
        <v>393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393</v>
      </c>
      <c r="D44" s="103">
        <f>D43+D21+D19+D9</f>
        <v>393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1</v>
      </c>
      <c r="D104" s="108">
        <v>0</v>
      </c>
      <c r="E104" s="108">
        <v>0</v>
      </c>
      <c r="F104" s="125">
        <f>C104+D104-E104</f>
        <v>1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881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март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3"/>
      <c r="C30" s="623"/>
      <c r="D30" s="459" t="s">
        <v>865</v>
      </c>
      <c r="E30" s="622"/>
      <c r="F30" s="622"/>
      <c r="G30" s="622"/>
      <c r="H30" s="420" t="s">
        <v>866</v>
      </c>
      <c r="I30" s="622"/>
      <c r="J30" s="622"/>
    </row>
    <row r="31" spans="1:9" s="521" customFormat="1" ht="12">
      <c r="A31" s="349"/>
      <c r="B31" s="388"/>
      <c r="C31" s="349"/>
      <c r="D31" s="523" t="s">
        <v>859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март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0</v>
      </c>
      <c r="D64" s="429"/>
      <c r="E64" s="429">
        <f>E63+E50+E36+E19</f>
        <v>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882</v>
      </c>
      <c r="B136" s="453"/>
      <c r="C136" s="629" t="s">
        <v>864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872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2012-04-19T10:47:44Z</cp:lastPrinted>
  <dcterms:created xsi:type="dcterms:W3CDTF">2000-06-29T12:02:40Z</dcterms:created>
  <dcterms:modified xsi:type="dcterms:W3CDTF">2013-05-13T10:29:28Z</dcterms:modified>
  <cp:category/>
  <cp:version/>
  <cp:contentType/>
  <cp:contentStatus/>
</cp:coreProperties>
</file>