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7320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AS2DocOpenMode" hidden="1">"AS2DocumentEdit"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 '!$G:$IV</definedName>
    <definedName name="Z_0C92A18C_82C1_43C8_B8D2_6F7E21DEB0D9_.wvu.Cols" localSheetId="4" hidden="1">'EQS'!#REF!</definedName>
    <definedName name="Z_0C92A18C_82C1_43C8_B8D2_6F7E21DEB0D9_.wvu.Rows" localSheetId="3" hidden="1">'CFS '!$45:$65536</definedName>
    <definedName name="Z_2BD2C2C3_AF9C_11D6_9CEF_00D009775214_.wvu.Cols" localSheetId="3" hidden="1">'CFS '!$G:$IV</definedName>
    <definedName name="Z_2BD2C2C3_AF9C_11D6_9CEF_00D009775214_.wvu.Cols" localSheetId="4" hidden="1">'EQS'!#REF!</definedName>
    <definedName name="Z_2BD2C2C3_AF9C_11D6_9CEF_00D009775214_.wvu.PrintArea" localSheetId="3" hidden="1">'CFS '!$A$1:$F$21</definedName>
    <definedName name="Z_2BD2C2C3_AF9C_11D6_9CEF_00D009775214_.wvu.Rows" localSheetId="3" hidden="1">'CFS '!$43:$65536</definedName>
    <definedName name="Z_3DF3D3DF_0C20_498D_AC7F_CE0D39724717_.wvu.Cols" localSheetId="3" hidden="1">'CFS '!$G:$IV</definedName>
    <definedName name="Z_3DF3D3DF_0C20_498D_AC7F_CE0D39724717_.wvu.Cols" localSheetId="4" hidden="1">'EQS'!#REF!</definedName>
    <definedName name="Z_3DF3D3DF_0C20_498D_AC7F_CE0D39724717_.wvu.Rows" localSheetId="3" hidden="1">'CFS '!$45:$65536,'CFS '!$28:$29</definedName>
    <definedName name="Z_92AC9888_5B7E_11D6_9CEE_00D009757B57_.wvu.Cols" localSheetId="3" hidden="1">'CFS '!$G:$H</definedName>
    <definedName name="Z_9656BBF7_C4A3_41EC_B0C6_A21B380E3C2F_.wvu.Cols" localSheetId="3" hidden="1">'CFS '!$G:$H</definedName>
    <definedName name="Z_9656BBF7_C4A3_41EC_B0C6_A21B380E3C2F_.wvu.Cols" localSheetId="4" hidden="1">'EQS'!#REF!</definedName>
    <definedName name="Z_9656BBF7_C4A3_41EC_B0C6_A21B380E3C2F_.wvu.PrintArea" localSheetId="4" hidden="1">'EQS'!$A$1:$K$27</definedName>
    <definedName name="Z_9656BBF7_C4A3_41EC_B0C6_A21B380E3C2F_.wvu.Rows" localSheetId="3" hidden="1">'CFS '!$45:$65536,'CFS '!$28:$29</definedName>
  </definedNames>
  <calcPr fullCalcOnLoad="1"/>
</workbook>
</file>

<file path=xl/sharedStrings.xml><?xml version="1.0" encoding="utf-8"?>
<sst xmlns="http://schemas.openxmlformats.org/spreadsheetml/2006/main" count="134" uniqueCount="110">
  <si>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</si>
  <si>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</si>
  <si>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</si>
  <si>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</si>
  <si>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</si>
  <si>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</si>
  <si>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</si>
  <si>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Разходи за персонала</t>
  </si>
  <si>
    <t>Натрупани печалби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</si>
  <si>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</si>
  <si>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</si>
  <si>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</si>
  <si>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</si>
  <si>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</si>
  <si>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</si>
  <si>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</si>
  <si>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</si>
  <si>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Изпълнителен директор:</t>
  </si>
  <si>
    <t>Търговски вземания</t>
  </si>
  <si>
    <t>Законови резерви</t>
  </si>
  <si>
    <t>Съвет на директорите:</t>
  </si>
  <si>
    <t>Други</t>
  </si>
  <si>
    <t>ОТЧЕТ ЗА ПРОМЕНИТЕ В СОБСТВЕНИЯ КАПИТАЛ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</si>
  <si>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</si>
  <si>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</si>
  <si>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</si>
  <si>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</si>
  <si>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</si>
  <si>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Плащания на персонала и за социалното осигуряване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</si>
  <si>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</si>
  <si>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</si>
  <si>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</si>
  <si>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</si>
  <si>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Печалба от оперативна дейност</t>
  </si>
  <si>
    <t>Печалба преди данъци върху печалбата</t>
  </si>
  <si>
    <t>Имоти, машини и оборудване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</si>
  <si>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</si>
  <si>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</si>
  <si>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</si>
  <si>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</si>
  <si>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</si>
  <si>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</si>
  <si>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</si>
  <si>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Преоценъчен резерв</t>
  </si>
  <si>
    <t>Трансфер към резерв "печалби и загуби" при изваждане от употреба на имоти, машини и оборудване</t>
  </si>
  <si>
    <t>Преоценъчeн резерв</t>
  </si>
  <si>
    <t>Нетни парични потоци използвани в инвестиционна дейност</t>
  </si>
  <si>
    <t>Нетни парични потоци от финансова дейност</t>
  </si>
  <si>
    <t>Финансови приходи/(разходи), нетно</t>
  </si>
  <si>
    <t>ОБЩО АКТИВИ</t>
  </si>
  <si>
    <t>Основен  акционерен капитал</t>
  </si>
  <si>
    <t>Задължения към персонала и за социално осигуряване</t>
  </si>
  <si>
    <t xml:space="preserve">ОТЧЕТ ЗА ПАРИЧНИТЕ ПОТОЦИ </t>
  </si>
  <si>
    <t xml:space="preserve">ОТЧЕТ ЗА ДОХОДИТЕ </t>
  </si>
  <si>
    <t>Разходи за амортизация</t>
  </si>
  <si>
    <t xml:space="preserve">Разпределение на печалбата за:               </t>
  </si>
  <si>
    <t xml:space="preserve"> * законови резерви</t>
  </si>
  <si>
    <t xml:space="preserve"> * дивиденти</t>
  </si>
  <si>
    <t xml:space="preserve"> БАЛАНС</t>
  </si>
  <si>
    <t xml:space="preserve">Приходи </t>
  </si>
  <si>
    <t xml:space="preserve">Изпълнителен директор: </t>
  </si>
  <si>
    <t>Гл. счетоводител (Съставител):</t>
  </si>
  <si>
    <t>Други нетекущи активи</t>
  </si>
  <si>
    <t>Други вземания и предплатени разходи</t>
  </si>
  <si>
    <t>Нетни парични потоци от/(използвани в) оперативна дейност</t>
  </si>
  <si>
    <t>Парични средства и парични еквиваленти на 1 януари</t>
  </si>
  <si>
    <t>Нетно увеличение на паричните средства и паричните еквиваленти</t>
  </si>
  <si>
    <t>ДОБРУДЖА ХОЛДИНГ АД</t>
  </si>
  <si>
    <t>Тошко Муцанкиев</t>
  </si>
  <si>
    <t>Живка  Костадинова</t>
  </si>
  <si>
    <t>Плащания на доставчици</t>
  </si>
  <si>
    <t>Живка Костадинова</t>
  </si>
  <si>
    <t>Георги Недялков Георгиев</t>
  </si>
  <si>
    <t>Тошко Иванов Муцанкиев</t>
  </si>
  <si>
    <t>Стефан Вълчев Стефанов</t>
  </si>
  <si>
    <t>чрез Орлин Матев</t>
  </si>
  <si>
    <t>чрез Георги Желев</t>
  </si>
  <si>
    <t xml:space="preserve">Институт по развитието АД  </t>
  </si>
  <si>
    <t>Служба за юридическо съпровождане ООД</t>
  </si>
  <si>
    <t>гр. Добрич</t>
  </si>
  <si>
    <t>бул.25 септември 43</t>
  </si>
  <si>
    <t>ОББ - гр.Добрич</t>
  </si>
  <si>
    <t>Мария Ангелова</t>
  </si>
  <si>
    <t>Одитор:</t>
  </si>
  <si>
    <t>Салдо на 31 декември 2006</t>
  </si>
  <si>
    <t>Инвестиции в асоциирани и др.предприятия</t>
  </si>
  <si>
    <t>Получени дивиденти</t>
  </si>
  <si>
    <t>Постъпления от продажби на инвестиции</t>
  </si>
  <si>
    <t>Други разходи</t>
  </si>
  <si>
    <t>30.12. 2006               BGN'000</t>
  </si>
  <si>
    <t>Други постъпления/плащания от фин.дейност/</t>
  </si>
  <si>
    <t>за периода м.Януари - Декември 2007 г.</t>
  </si>
  <si>
    <t>31.12.2007   BGN'000</t>
  </si>
  <si>
    <t>31.12.2006 BGN'000</t>
  </si>
  <si>
    <t>Разходи за материали</t>
  </si>
  <si>
    <t>към 31 декември 2007 г</t>
  </si>
  <si>
    <t>31.12.2007            BGN'000</t>
  </si>
  <si>
    <t>за периода от 01.01.2007-31.12.2007</t>
  </si>
  <si>
    <t>Парични средства и парични еквиваленити на 31.12.2007г.</t>
  </si>
  <si>
    <t>Салдо на 31 декември 2007 г</t>
  </si>
  <si>
    <t>Приложенията на страници от 3 до 22 са неразделна част от финансовия отчет.</t>
  </si>
  <si>
    <t xml:space="preserve">  </t>
  </si>
  <si>
    <t>16.01.2008 г</t>
  </si>
  <si>
    <t>Търговски и други задължения</t>
  </si>
  <si>
    <t>Условни активи</t>
  </si>
  <si>
    <t>Условни пасиви</t>
  </si>
  <si>
    <t>16.01.2008 г.</t>
  </si>
  <si>
    <t>16.01.2008г</t>
  </si>
  <si>
    <t>Печалба / загуба от минали периоди</t>
  </si>
  <si>
    <t>Печалба / загуба от текущия период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</si>
</sst>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лв&quot;#,##0_);\(&quot;лв&quot;#,##0\)"/>
    <numFmt numFmtId="179" formatCode="&quot;лв&quot;#,##0_);[Red]\(&quot;лв&quot;#,##0\)"/>
    <numFmt numFmtId="180" formatCode="&quot;лв&quot;#,##0.00_);\(&quot;лв&quot;#,##0.00\)"/>
    <numFmt numFmtId="181" formatCode="&quot;лв&quot;#,##0.00_);[Red]\(&quot;лв&quot;#,##0.00\)"/>
    <numFmt numFmtId="182" formatCode="_(&quot;лв&quot;* #,##0_);_(&quot;лв&quot;* \(#,##0\);_(&quot;лв&quot;* &quot;-&quot;_);_(@_)"/>
    <numFmt numFmtId="183" formatCode="_(&quot;лв&quot;* #,##0.00_);_(&quot;лв&quot;* \(#,##0.00\);_(&quot;лв&quot;* &quot;-&quot;??_);_(@_)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  <numFmt numFmtId="191" formatCode="#,##0;\(#,##0\)"/>
    <numFmt numFmtId="192" formatCode="0.000"/>
    <numFmt numFmtId="193" formatCode="#,##0.0"/>
    <numFmt numFmtId="194" formatCode="#,##0.000"/>
  </numFmts>
  <fonts count="4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2"/>
      <name val="Hebar"/>
      <family val="0"/>
    </font>
    <font>
      <b/>
      <i/>
      <sz val="10"/>
      <name val="Times New Roman Cyr"/>
      <family val="0"/>
    </font>
    <font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21" applyFont="1" applyBorder="1" applyAlignment="1">
      <alignment vertical="center"/>
      <protection/>
    </xf>
    <xf numFmtId="0" fontId="9" fillId="0" borderId="1" xfId="21" applyFont="1" applyFill="1" applyBorder="1" applyAlignment="1">
      <alignment horizontal="left" vertical="center"/>
      <protection/>
    </xf>
    <xf numFmtId="0" fontId="8" fillId="0" borderId="0" xfId="27" applyFont="1" applyFill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49" fontId="10" fillId="0" borderId="0" xfId="23" applyNumberFormat="1" applyFont="1" applyFill="1" applyBorder="1" applyAlignment="1">
      <alignment horizontal="right" vertical="center" wrapText="1"/>
      <protection/>
    </xf>
    <xf numFmtId="0" fontId="8" fillId="0" borderId="0" xfId="22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169" fontId="8" fillId="0" borderId="0" xfId="22" applyNumberFormat="1" applyFont="1" applyFill="1">
      <alignment/>
      <protection/>
    </xf>
    <xf numFmtId="169" fontId="8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169" fontId="8" fillId="0" borderId="0" xfId="22" applyNumberFormat="1" applyFont="1" applyFill="1" applyAlignment="1">
      <alignment horizontal="right"/>
      <protection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2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vertical="top"/>
      <protection/>
    </xf>
    <xf numFmtId="0" fontId="12" fillId="0" borderId="0" xfId="23" applyNumberFormat="1" applyFont="1" applyFill="1" applyBorder="1" applyAlignment="1" applyProtection="1" quotePrefix="1">
      <alignment horizontal="right" vertical="top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22" applyFont="1" applyFill="1">
      <alignment/>
      <protection/>
    </xf>
    <xf numFmtId="15" fontId="16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center"/>
    </xf>
    <xf numFmtId="185" fontId="11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7" fontId="8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0" fillId="0" borderId="0" xfId="2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185" fontId="8" fillId="0" borderId="0" xfId="23" applyNumberFormat="1" applyFont="1" applyFill="1" applyBorder="1" applyAlignment="1" applyProtection="1">
      <alignment vertical="center"/>
      <protection/>
    </xf>
    <xf numFmtId="185" fontId="8" fillId="0" borderId="0" xfId="15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23" applyNumberFormat="1" applyFont="1" applyFill="1" applyBorder="1" applyAlignment="1" applyProtection="1">
      <alignment vertical="top"/>
      <protection locked="0"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185" fontId="8" fillId="0" borderId="1" xfId="15" applyNumberFormat="1" applyFont="1" applyFill="1" applyBorder="1" applyAlignment="1" applyProtection="1">
      <alignment vertical="center"/>
      <protection/>
    </xf>
    <xf numFmtId="169" fontId="9" fillId="0" borderId="2" xfId="0" applyNumberFormat="1" applyFont="1" applyFill="1" applyBorder="1" applyAlignment="1">
      <alignment horizontal="right"/>
    </xf>
    <xf numFmtId="0" fontId="22" fillId="0" borderId="1" xfId="21" applyFont="1" applyBorder="1" applyAlignment="1">
      <alignment vertical="center"/>
      <protection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21" applyFont="1" applyAlignment="1">
      <alignment vertical="center"/>
      <protection/>
    </xf>
    <xf numFmtId="0" fontId="11" fillId="0" borderId="0" xfId="0" applyFont="1" applyFill="1" applyAlignment="1">
      <alignment/>
    </xf>
    <xf numFmtId="0" fontId="23" fillId="0" borderId="1" xfId="0" applyFont="1" applyBorder="1" applyAlignment="1">
      <alignment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Fill="1" applyBorder="1" applyAlignment="1" quotePrefix="1">
      <alignment horizontal="left"/>
      <protection/>
    </xf>
    <xf numFmtId="0" fontId="8" fillId="0" borderId="0" xfId="23" applyFont="1" applyFill="1" applyAlignment="1">
      <alignment horizontal="left"/>
      <protection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0" fillId="0" borderId="0" xfId="21" applyFont="1" applyBorder="1" applyAlignment="1" quotePrefix="1">
      <alignment horizontal="right"/>
      <protection/>
    </xf>
    <xf numFmtId="0" fontId="8" fillId="0" borderId="0" xfId="2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185" fontId="9" fillId="0" borderId="0" xfId="15" applyNumberFormat="1" applyFont="1" applyFill="1" applyBorder="1" applyAlignment="1" applyProtection="1">
      <alignment horizontal="right" vertical="center"/>
      <protection/>
    </xf>
    <xf numFmtId="185" fontId="9" fillId="0" borderId="1" xfId="15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vertical="center"/>
    </xf>
    <xf numFmtId="0" fontId="9" fillId="0" borderId="0" xfId="23" applyNumberFormat="1" applyFont="1" applyFill="1" applyBorder="1" applyAlignment="1" applyProtection="1">
      <alignment vertical="center" wrapText="1"/>
      <protection/>
    </xf>
    <xf numFmtId="185" fontId="9" fillId="0" borderId="1" xfId="15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185" fontId="9" fillId="0" borderId="0" xfId="23" applyNumberFormat="1" applyFont="1" applyFill="1" applyBorder="1" applyAlignment="1" applyProtection="1">
      <alignment vertical="center"/>
      <protection/>
    </xf>
    <xf numFmtId="169" fontId="13" fillId="0" borderId="0" xfId="28" applyNumberFormat="1" applyFont="1" applyFill="1" applyBorder="1" applyAlignment="1">
      <alignment horizontal="right" vertical="center" wrapText="1"/>
      <protection/>
    </xf>
    <xf numFmtId="169" fontId="10" fillId="0" borderId="0" xfId="23" applyNumberFormat="1" applyFont="1" applyFill="1" applyBorder="1" applyAlignment="1">
      <alignment horizontal="right" vertical="center" wrapText="1"/>
      <protection/>
    </xf>
    <xf numFmtId="0" fontId="30" fillId="0" borderId="0" xfId="24" applyFont="1" applyFill="1" applyBorder="1" applyAlignment="1">
      <alignment horizontal="right" vertical="center" wrapText="1"/>
      <protection/>
    </xf>
    <xf numFmtId="0" fontId="10" fillId="0" borderId="0" xfId="22" applyFont="1" applyFill="1" applyBorder="1" applyAlignment="1">
      <alignment vertical="top" wrapText="1"/>
      <protection/>
    </xf>
    <xf numFmtId="0" fontId="0" fillId="0" borderId="0" xfId="28" applyFill="1" applyBorder="1" applyAlignment="1">
      <alignment horizontal="left" vertical="center"/>
      <protection/>
    </xf>
    <xf numFmtId="0" fontId="29" fillId="0" borderId="0" xfId="27" applyFont="1" applyFill="1" applyBorder="1" applyAlignment="1" quotePrefix="1">
      <alignment horizontal="left" vertical="center"/>
      <protection/>
    </xf>
    <xf numFmtId="0" fontId="31" fillId="0" borderId="0" xfId="22" applyFont="1" applyFill="1" applyBorder="1" applyAlignment="1">
      <alignment horizontal="center"/>
      <protection/>
    </xf>
    <xf numFmtId="169" fontId="8" fillId="0" borderId="0" xfId="22" applyNumberFormat="1" applyFont="1" applyFill="1" applyBorder="1" applyAlignment="1">
      <alignment horizontal="right"/>
      <protection/>
    </xf>
    <xf numFmtId="169" fontId="8" fillId="0" borderId="0" xfId="22" applyNumberFormat="1" applyFont="1" applyFill="1" applyBorder="1">
      <alignment/>
      <protection/>
    </xf>
    <xf numFmtId="0" fontId="32" fillId="0" borderId="0" xfId="22" applyFont="1" applyFill="1" applyBorder="1" applyAlignment="1">
      <alignment vertical="top" wrapText="1"/>
      <protection/>
    </xf>
    <xf numFmtId="0" fontId="31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vertical="top"/>
      <protection/>
    </xf>
    <xf numFmtId="0" fontId="5" fillId="0" borderId="0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11" fillId="0" borderId="0" xfId="22" applyFont="1" applyFill="1" applyBorder="1" applyAlignment="1">
      <alignment horizontal="left" wrapText="1"/>
      <protection/>
    </xf>
    <xf numFmtId="0" fontId="6" fillId="0" borderId="0" xfId="22" applyFont="1" applyFill="1" applyBorder="1">
      <alignment/>
      <protection/>
    </xf>
    <xf numFmtId="0" fontId="31" fillId="0" borderId="0" xfId="22" applyFont="1" applyFill="1" applyAlignment="1">
      <alignment horizontal="center"/>
      <protection/>
    </xf>
    <xf numFmtId="0" fontId="33" fillId="0" borderId="0" xfId="21" applyFont="1" applyFill="1" applyBorder="1" applyAlignment="1">
      <alignment horizontal="right" vertical="center"/>
      <protection/>
    </xf>
    <xf numFmtId="0" fontId="8" fillId="0" borderId="0" xfId="24" applyFont="1" applyFill="1" applyBorder="1">
      <alignment/>
      <protection/>
    </xf>
    <xf numFmtId="0" fontId="34" fillId="0" borderId="0" xfId="24" applyFont="1" applyFill="1">
      <alignment/>
      <protection/>
    </xf>
    <xf numFmtId="0" fontId="0" fillId="0" borderId="0" xfId="24" applyFill="1">
      <alignment/>
      <protection/>
    </xf>
    <xf numFmtId="169" fontId="35" fillId="0" borderId="0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0" fontId="8" fillId="0" borderId="0" xfId="21" applyFont="1" applyFill="1" applyAlignment="1">
      <alignment horizontal="left" vertical="center" wrapText="1"/>
      <protection/>
    </xf>
    <xf numFmtId="0" fontId="8" fillId="0" borderId="0" xfId="23" applyNumberFormat="1" applyFont="1" applyFill="1" applyBorder="1" applyAlignment="1" applyProtection="1">
      <alignment vertical="center" wrapText="1"/>
      <protection/>
    </xf>
    <xf numFmtId="185" fontId="8" fillId="0" borderId="1" xfId="15" applyNumberFormat="1" applyFont="1" applyFill="1" applyBorder="1" applyAlignment="1" applyProtection="1">
      <alignment horizontal="right" vertical="center"/>
      <protection/>
    </xf>
    <xf numFmtId="185" fontId="8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85" fontId="9" fillId="0" borderId="3" xfId="23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/>
    </xf>
    <xf numFmtId="0" fontId="9" fillId="0" borderId="0" xfId="26" applyFont="1" applyFill="1" applyAlignment="1">
      <alignment horizontal="center" vertical="center"/>
      <protection/>
    </xf>
    <xf numFmtId="0" fontId="8" fillId="0" borderId="0" xfId="26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right" vertical="center"/>
      <protection/>
    </xf>
    <xf numFmtId="1" fontId="23" fillId="0" borderId="0" xfId="2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9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3" applyNumberFormat="1" applyFont="1" applyFill="1" applyBorder="1" applyAlignment="1" applyProtection="1">
      <alignment horizontal="center" wrapText="1"/>
      <protection/>
    </xf>
    <xf numFmtId="0" fontId="36" fillId="0" borderId="0" xfId="0" applyFont="1" applyFill="1" applyBorder="1" applyAlignment="1">
      <alignment horizontal="center"/>
    </xf>
    <xf numFmtId="169" fontId="11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>
      <alignment/>
      <protection/>
    </xf>
    <xf numFmtId="49" fontId="11" fillId="0" borderId="0" xfId="22" applyNumberFormat="1" applyFont="1" applyFill="1" applyBorder="1">
      <alignment/>
      <protection/>
    </xf>
    <xf numFmtId="169" fontId="11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 horizontal="center"/>
      <protection/>
    </xf>
    <xf numFmtId="49" fontId="11" fillId="0" borderId="0" xfId="22" applyNumberFormat="1" applyFont="1" applyFill="1" applyBorder="1" applyAlignment="1">
      <alignment horizontal="center"/>
      <protection/>
    </xf>
    <xf numFmtId="0" fontId="36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22" applyNumberFormat="1" applyFont="1" applyFill="1" applyBorder="1" applyAlignment="1">
      <alignment horizontal="right"/>
      <protection/>
    </xf>
    <xf numFmtId="169" fontId="5" fillId="0" borderId="0" xfId="22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69" fontId="11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191" fontId="14" fillId="0" borderId="0" xfId="15" applyNumberFormat="1" applyFont="1" applyFill="1" applyBorder="1" applyAlignment="1">
      <alignment/>
    </xf>
    <xf numFmtId="191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191" fontId="13" fillId="0" borderId="2" xfId="26" applyNumberFormat="1" applyFont="1" applyFill="1" applyBorder="1" applyAlignment="1">
      <alignment horizontal="right" vertical="center"/>
      <protection/>
    </xf>
    <xf numFmtId="191" fontId="13" fillId="0" borderId="0" xfId="26" applyNumberFormat="1" applyFont="1" applyFill="1" applyBorder="1" applyAlignment="1">
      <alignment horizontal="right" vertical="center"/>
      <protection/>
    </xf>
    <xf numFmtId="3" fontId="14" fillId="0" borderId="0" xfId="0" applyNumberFormat="1" applyFont="1" applyBorder="1" applyAlignment="1">
      <alignment horizontal="right"/>
    </xf>
    <xf numFmtId="191" fontId="14" fillId="0" borderId="0" xfId="0" applyNumberFormat="1" applyFont="1" applyFill="1" applyBorder="1" applyAlignment="1">
      <alignment horizontal="right"/>
    </xf>
    <xf numFmtId="191" fontId="13" fillId="0" borderId="3" xfId="26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 wrapText="1"/>
    </xf>
    <xf numFmtId="191" fontId="8" fillId="0" borderId="0" xfId="0" applyNumberFormat="1" applyFont="1" applyFill="1" applyBorder="1" applyAlignment="1">
      <alignment horizontal="center" vertical="center" wrapText="1"/>
    </xf>
    <xf numFmtId="191" fontId="13" fillId="0" borderId="2" xfId="26" applyNumberFormat="1" applyFont="1" applyFill="1" applyBorder="1" applyAlignment="1">
      <alignment vertical="center"/>
      <protection/>
    </xf>
    <xf numFmtId="191" fontId="13" fillId="0" borderId="0" xfId="26" applyNumberFormat="1" applyFont="1" applyFill="1" applyBorder="1" applyAlignment="1">
      <alignment vertical="center"/>
      <protection/>
    </xf>
    <xf numFmtId="3" fontId="1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91" fontId="13" fillId="0" borderId="1" xfId="26" applyNumberFormat="1" applyFont="1" applyFill="1" applyBorder="1" applyAlignment="1">
      <alignment vertical="center"/>
      <protection/>
    </xf>
    <xf numFmtId="191" fontId="13" fillId="0" borderId="3" xfId="26" applyNumberFormat="1" applyFont="1" applyFill="1" applyBorder="1" applyAlignment="1">
      <alignment vertical="center"/>
      <protection/>
    </xf>
    <xf numFmtId="0" fontId="17" fillId="0" borderId="0" xfId="29" applyFont="1">
      <alignment/>
      <protection/>
    </xf>
    <xf numFmtId="0" fontId="41" fillId="0" borderId="0" xfId="29" applyFont="1">
      <alignment/>
      <protection/>
    </xf>
    <xf numFmtId="0" fontId="18" fillId="0" borderId="0" xfId="0" applyFont="1" applyFill="1" applyBorder="1" applyAlignment="1">
      <alignment horizontal="right" vertical="center" wrapText="1"/>
    </xf>
    <xf numFmtId="0" fontId="12" fillId="0" borderId="0" xfId="21" applyFont="1" applyBorder="1" applyAlignment="1">
      <alignment horizontal="right"/>
      <protection/>
    </xf>
    <xf numFmtId="0" fontId="8" fillId="0" borderId="4" xfId="0" applyFont="1" applyBorder="1" applyAlignment="1">
      <alignment horizontal="left" vertical="center"/>
    </xf>
    <xf numFmtId="3" fontId="14" fillId="0" borderId="0" xfId="0" applyNumberFormat="1" applyFont="1" applyFill="1" applyBorder="1" applyAlignment="1" quotePrefix="1">
      <alignment horizontal="right" vertical="center"/>
    </xf>
    <xf numFmtId="0" fontId="35" fillId="0" borderId="0" xfId="21" applyFont="1" applyBorder="1" applyAlignment="1">
      <alignment horizontal="left"/>
      <protection/>
    </xf>
    <xf numFmtId="0" fontId="12" fillId="0" borderId="0" xfId="25" applyFont="1" applyBorder="1">
      <alignment/>
      <protection/>
    </xf>
    <xf numFmtId="169" fontId="8" fillId="0" borderId="0" xfId="25" applyNumberFormat="1" applyFont="1" applyFill="1" applyBorder="1" applyAlignment="1">
      <alignment horizontal="right"/>
      <protection/>
    </xf>
    <xf numFmtId="169" fontId="9" fillId="0" borderId="2" xfId="25" applyNumberFormat="1" applyFont="1" applyFill="1" applyBorder="1" applyAlignment="1">
      <alignment horizontal="right"/>
      <protection/>
    </xf>
    <xf numFmtId="169" fontId="9" fillId="0" borderId="0" xfId="25" applyNumberFormat="1" applyFont="1" applyFill="1" applyBorder="1" applyAlignment="1">
      <alignment horizontal="right"/>
      <protection/>
    </xf>
    <xf numFmtId="0" fontId="12" fillId="0" borderId="1" xfId="21" applyFont="1" applyBorder="1" applyAlignment="1">
      <alignment horizontal="right"/>
      <protection/>
    </xf>
    <xf numFmtId="0" fontId="42" fillId="0" borderId="0" xfId="29" applyFont="1">
      <alignment/>
      <protection/>
    </xf>
    <xf numFmtId="0" fontId="8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191" fontId="14" fillId="2" borderId="0" xfId="15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23" applyNumberFormat="1" applyFont="1" applyFill="1" applyBorder="1" applyAlignment="1" applyProtection="1">
      <alignment vertical="center"/>
      <protection/>
    </xf>
    <xf numFmtId="185" fontId="12" fillId="0" borderId="0" xfId="15" applyNumberFormat="1" applyFont="1" applyFill="1" applyBorder="1" applyAlignment="1" applyProtection="1">
      <alignment horizontal="right" vertical="center"/>
      <protection/>
    </xf>
    <xf numFmtId="185" fontId="7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185" fontId="7" fillId="0" borderId="0" xfId="15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2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/>
    </xf>
    <xf numFmtId="14" fontId="12" fillId="0" borderId="0" xfId="21" applyNumberFormat="1" applyFont="1" applyBorder="1" applyAlignment="1">
      <alignment horizontal="left"/>
      <protection/>
    </xf>
    <xf numFmtId="14" fontId="23" fillId="0" borderId="0" xfId="28" applyNumberFormat="1" applyFont="1" applyFill="1" applyBorder="1" applyAlignment="1">
      <alignment horizontal="right" vertical="center" wrapText="1"/>
      <protection/>
    </xf>
    <xf numFmtId="14" fontId="10" fillId="0" borderId="0" xfId="23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9" fillId="0" borderId="1" xfId="21" applyFont="1" applyFill="1" applyBorder="1" applyAlignment="1">
      <alignment horizontal="left" vertical="center"/>
      <protection/>
    </xf>
    <xf numFmtId="0" fontId="0" fillId="0" borderId="1" xfId="28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28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23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_2004_Final_28.03.05" xfId="24"/>
    <cellStyle name="Normal_FS_SOPHARMA_2005 (2)" xfId="25"/>
    <cellStyle name="Normal_P&amp;L" xfId="26"/>
    <cellStyle name="Normal_P&amp;L_Financial statements_bg model 2002" xfId="27"/>
    <cellStyle name="Normal_Sheet2" xfId="28"/>
    <cellStyle name="Normal_Vatreshno_Gr_Spravki_200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0"/>
  <sheetViews>
    <sheetView workbookViewId="0" topLeftCell="A1">
      <selection activeCell="D14" sqref="D14"/>
    </sheetView>
  </sheetViews>
  <sheetFormatPr defaultColWidth="9.28125" defaultRowHeight="12.75" customHeight="1" zeroHeight="1"/>
  <cols>
    <col min="1" max="2" width="9.28125" style="78" customWidth="1"/>
    <col min="3" max="3" width="15.7109375" style="78" customWidth="1"/>
    <col min="4" max="9" width="9.28125" style="78" customWidth="1"/>
    <col min="10" max="16384" width="9.28125" style="78" hidden="1" customWidth="1"/>
  </cols>
  <sheetData>
    <row r="1" spans="1:8" ht="18.75">
      <c r="A1" s="76" t="s">
        <v>0</v>
      </c>
      <c r="B1" s="77"/>
      <c r="C1" s="77"/>
      <c r="D1" s="83" t="s">
        <v>67</v>
      </c>
      <c r="E1" s="77"/>
      <c r="F1" s="77"/>
      <c r="G1" s="77"/>
      <c r="H1" s="77"/>
    </row>
    <row r="2" ht="12.75"/>
    <row r="3" ht="12.75"/>
    <row r="4" ht="12.75"/>
    <row r="5" spans="1:9" ht="18.75">
      <c r="A5" s="79" t="s">
        <v>20</v>
      </c>
      <c r="D5" s="174" t="s">
        <v>72</v>
      </c>
      <c r="E5" s="170"/>
      <c r="F5" s="80"/>
      <c r="G5" s="80"/>
      <c r="H5" s="80"/>
      <c r="I5" s="80"/>
    </row>
    <row r="6" spans="1:9" ht="17.25" customHeight="1">
      <c r="A6" s="79"/>
      <c r="D6" s="174" t="s">
        <v>77</v>
      </c>
      <c r="E6" s="170"/>
      <c r="F6" s="80"/>
      <c r="G6" s="80"/>
      <c r="H6" s="80"/>
      <c r="I6" s="80"/>
    </row>
    <row r="7" spans="1:9" ht="17.25" customHeight="1">
      <c r="A7" s="79"/>
      <c r="D7" s="174" t="s">
        <v>76</v>
      </c>
      <c r="E7" s="170"/>
      <c r="F7" s="80"/>
      <c r="G7" s="80"/>
      <c r="H7" s="80"/>
      <c r="I7" s="80"/>
    </row>
    <row r="8" spans="1:9" ht="18.75">
      <c r="A8" s="79"/>
      <c r="D8" s="174" t="s">
        <v>73</v>
      </c>
      <c r="E8" s="170"/>
      <c r="F8" s="80"/>
      <c r="G8" s="80"/>
      <c r="H8" s="80"/>
      <c r="I8" s="80"/>
    </row>
    <row r="9" spans="1:9" ht="18.75">
      <c r="A9" s="79"/>
      <c r="D9" s="174" t="s">
        <v>74</v>
      </c>
      <c r="E9" s="170"/>
      <c r="F9" s="80"/>
      <c r="G9" s="80"/>
      <c r="H9" s="80"/>
      <c r="I9" s="80"/>
    </row>
    <row r="10" spans="1:9" ht="16.5">
      <c r="A10" s="81"/>
      <c r="D10" s="174" t="s">
        <v>78</v>
      </c>
      <c r="E10" s="170"/>
      <c r="F10" s="81"/>
      <c r="G10" s="80"/>
      <c r="H10" s="80"/>
      <c r="I10" s="80"/>
    </row>
    <row r="11" spans="1:9" ht="18.75">
      <c r="A11" s="79"/>
      <c r="D11" s="174" t="s">
        <v>75</v>
      </c>
      <c r="E11" s="170"/>
      <c r="F11" s="80"/>
      <c r="G11" s="80"/>
      <c r="H11" s="80"/>
      <c r="I11" s="80"/>
    </row>
    <row r="12" spans="1:9" ht="18.75">
      <c r="A12" s="79"/>
      <c r="D12" s="169"/>
      <c r="E12" s="170"/>
      <c r="F12" s="80"/>
      <c r="G12" s="80"/>
      <c r="H12" s="80"/>
      <c r="I12" s="80"/>
    </row>
    <row r="13" spans="1:9" ht="18.75">
      <c r="A13" s="79"/>
      <c r="D13" s="169"/>
      <c r="E13" s="169"/>
      <c r="F13" s="80"/>
      <c r="G13" s="80"/>
      <c r="H13" s="80"/>
      <c r="I13" s="80"/>
    </row>
    <row r="14" spans="1:9" ht="18.75">
      <c r="A14" s="79"/>
      <c r="D14" s="169"/>
      <c r="E14" s="169"/>
      <c r="F14" s="80"/>
      <c r="G14" s="80"/>
      <c r="H14" s="80"/>
      <c r="I14" s="80"/>
    </row>
    <row r="15" spans="1:9" ht="18.75">
      <c r="A15" s="79"/>
      <c r="D15" s="57"/>
      <c r="E15" s="57"/>
      <c r="F15" s="57"/>
      <c r="G15" s="80"/>
      <c r="H15" s="80"/>
      <c r="I15" s="80"/>
    </row>
    <row r="16" spans="1:7" ht="18.75">
      <c r="A16" s="79" t="s">
        <v>17</v>
      </c>
      <c r="D16" s="57" t="s">
        <v>68</v>
      </c>
      <c r="E16" s="150"/>
      <c r="F16" s="150"/>
      <c r="G16" s="151"/>
    </row>
    <row r="17" spans="4:9" ht="16.5">
      <c r="D17" s="57"/>
      <c r="E17" s="150"/>
      <c r="F17" s="150"/>
      <c r="G17" s="155"/>
      <c r="H17" s="80"/>
      <c r="I17" s="80"/>
    </row>
    <row r="18" spans="1:9" ht="18.75">
      <c r="A18" s="79"/>
      <c r="D18" s="57"/>
      <c r="E18" s="150"/>
      <c r="F18" s="150"/>
      <c r="G18" s="155"/>
      <c r="H18" s="80"/>
      <c r="I18" s="80"/>
    </row>
    <row r="19" spans="1:9" ht="18.75">
      <c r="A19" s="79"/>
      <c r="D19" s="57"/>
      <c r="E19" s="150"/>
      <c r="F19" s="150"/>
      <c r="G19" s="155"/>
      <c r="H19" s="80"/>
      <c r="I19" s="80"/>
    </row>
    <row r="20" spans="1:9" ht="18.75">
      <c r="A20" s="79" t="s">
        <v>31</v>
      </c>
      <c r="B20" s="79"/>
      <c r="C20" s="79"/>
      <c r="D20" s="57" t="s">
        <v>71</v>
      </c>
      <c r="E20" s="150"/>
      <c r="F20" s="150"/>
      <c r="G20" s="155"/>
      <c r="H20" s="80"/>
      <c r="I20" s="80"/>
    </row>
    <row r="21" spans="1:9" ht="18.75">
      <c r="A21" s="79"/>
      <c r="D21" s="57"/>
      <c r="E21" s="150"/>
      <c r="F21" s="150"/>
      <c r="G21" s="151"/>
      <c r="H21" s="79"/>
      <c r="I21" s="79"/>
    </row>
    <row r="22" spans="1:7" ht="18.75">
      <c r="A22" s="79"/>
      <c r="D22" s="57"/>
      <c r="E22" s="150"/>
      <c r="F22" s="150"/>
      <c r="G22" s="151"/>
    </row>
    <row r="23" spans="1:7" ht="18.75">
      <c r="A23" s="79" t="s">
        <v>1</v>
      </c>
      <c r="D23" s="57" t="s">
        <v>79</v>
      </c>
      <c r="E23" s="150"/>
      <c r="F23" s="150"/>
      <c r="G23" s="151"/>
    </row>
    <row r="24" spans="1:7" ht="18.75">
      <c r="A24" s="79"/>
      <c r="D24" s="57" t="s">
        <v>80</v>
      </c>
      <c r="E24" s="150"/>
      <c r="F24" s="150"/>
      <c r="G24" s="151"/>
    </row>
    <row r="25" spans="1:7" ht="18.75">
      <c r="A25" s="79"/>
      <c r="D25" s="80"/>
      <c r="E25" s="155"/>
      <c r="F25" s="155"/>
      <c r="G25" s="151"/>
    </row>
    <row r="26" spans="1:7" ht="18.75">
      <c r="A26" s="79"/>
      <c r="D26" s="57"/>
      <c r="E26" s="151"/>
      <c r="F26" s="151"/>
      <c r="G26" s="151"/>
    </row>
    <row r="27" spans="1:7" ht="18.75">
      <c r="A27" s="79"/>
      <c r="D27" s="57"/>
      <c r="E27" s="151"/>
      <c r="F27" s="151"/>
      <c r="G27" s="151"/>
    </row>
    <row r="28" spans="1:7" ht="18.75">
      <c r="A28" s="79"/>
      <c r="C28" s="80"/>
      <c r="D28" s="80"/>
      <c r="E28" s="155"/>
      <c r="F28" s="151"/>
      <c r="G28" s="156"/>
    </row>
    <row r="29" spans="1:7" ht="18.75">
      <c r="A29" s="79"/>
      <c r="D29" s="57"/>
      <c r="E29" s="156"/>
      <c r="F29" s="151"/>
      <c r="G29" s="156"/>
    </row>
    <row r="30" spans="1:9" ht="18.75">
      <c r="A30" s="79" t="s">
        <v>2</v>
      </c>
      <c r="D30" s="57" t="s">
        <v>81</v>
      </c>
      <c r="E30" s="150"/>
      <c r="F30" s="150"/>
      <c r="G30" s="150"/>
      <c r="H30" s="79"/>
      <c r="I30" s="79"/>
    </row>
    <row r="31" spans="1:7" ht="18.75">
      <c r="A31" s="79"/>
      <c r="D31" s="57"/>
      <c r="E31" s="156"/>
      <c r="F31" s="151"/>
      <c r="G31" s="156"/>
    </row>
    <row r="32" spans="1:9" ht="18.75">
      <c r="A32" s="79" t="s">
        <v>83</v>
      </c>
      <c r="D32" s="80" t="s">
        <v>82</v>
      </c>
      <c r="E32" s="156"/>
      <c r="F32" s="156"/>
      <c r="G32" s="157"/>
      <c r="H32" s="82"/>
      <c r="I32" s="82"/>
    </row>
    <row r="33" spans="1:7" ht="18.75">
      <c r="A33" s="79"/>
      <c r="E33" s="156"/>
      <c r="F33" s="151"/>
      <c r="G33" s="156"/>
    </row>
    <row r="34" spans="1:6" ht="18.75">
      <c r="A34" s="79"/>
      <c r="F34" s="79"/>
    </row>
    <row r="35" spans="1:6" ht="18.75">
      <c r="A35" s="79"/>
      <c r="F35" s="79"/>
    </row>
    <row r="36" spans="1:6" ht="18.75">
      <c r="A36" s="79"/>
      <c r="F36" s="79"/>
    </row>
    <row r="37" spans="1:6" ht="18.75">
      <c r="A37" s="79"/>
      <c r="F37" s="79"/>
    </row>
    <row r="38" spans="1:6" ht="18.75">
      <c r="A38" s="79"/>
      <c r="F38" s="79"/>
    </row>
    <row r="39" spans="1:6" ht="18.75">
      <c r="A39" s="79"/>
      <c r="F39" s="79"/>
    </row>
    <row r="40" spans="1:6" ht="18.75">
      <c r="A40" s="79"/>
      <c r="F40" s="79"/>
    </row>
    <row r="41" ht="12.75"/>
    <row r="42" ht="12.75"/>
    <row r="43" ht="12.75"/>
    <row r="44" ht="12.75"/>
    <row r="45" ht="12.75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printOptions/>
  <pageMargins left="0.7874015748031497" right="0.35433070866141736" top="0.59" bottom="0.3937007874015748" header="0.63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7"/>
  <sheetViews>
    <sheetView zoomScaleSheetLayoutView="80" workbookViewId="0" topLeftCell="A26">
      <selection activeCell="A40" sqref="A40"/>
    </sheetView>
  </sheetViews>
  <sheetFormatPr defaultColWidth="9.140625" defaultRowHeight="12.75"/>
  <cols>
    <col min="1" max="1" width="42.421875" style="37" customWidth="1"/>
    <col min="2" max="2" width="10.57421875" style="101" customWidth="1"/>
    <col min="3" max="3" width="4.421875" style="101" customWidth="1"/>
    <col min="4" max="4" width="12.28125" style="101" customWidth="1"/>
    <col min="5" max="5" width="3.28125" style="32" customWidth="1"/>
    <col min="6" max="6" width="12.57421875" style="34" customWidth="1"/>
    <col min="7" max="7" width="2.00390625" style="37" bestFit="1" customWidth="1"/>
    <col min="8" max="8" width="5.00390625" style="37" customWidth="1"/>
    <col min="9" max="16384" width="9.140625" style="37" customWidth="1"/>
  </cols>
  <sheetData>
    <row r="1" spans="1:6" ht="15">
      <c r="A1" s="229" t="str">
        <f>'Cover '!D1</f>
        <v>ДОБРУДЖА ХОЛДИНГ АД</v>
      </c>
      <c r="B1" s="230"/>
      <c r="C1" s="230"/>
      <c r="D1" s="230"/>
      <c r="E1" s="230"/>
      <c r="F1" s="230"/>
    </row>
    <row r="2" spans="1:6" s="36" customFormat="1" ht="15">
      <c r="A2" s="231" t="s">
        <v>53</v>
      </c>
      <c r="B2" s="232"/>
      <c r="C2" s="232"/>
      <c r="D2" s="232"/>
      <c r="E2" s="232"/>
      <c r="F2" s="232"/>
    </row>
    <row r="3" spans="1:5" ht="15">
      <c r="A3" s="31" t="s">
        <v>91</v>
      </c>
      <c r="B3" s="100"/>
      <c r="C3" s="100"/>
      <c r="D3" s="100"/>
      <c r="E3" s="38"/>
    </row>
    <row r="4" spans="1:5" ht="15">
      <c r="A4" s="31"/>
      <c r="B4" s="100"/>
      <c r="C4" s="100"/>
      <c r="D4" s="100"/>
      <c r="E4" s="38"/>
    </row>
    <row r="5" spans="1:6" ht="15" customHeight="1">
      <c r="A5" s="36"/>
      <c r="B5" s="233" t="s">
        <v>5</v>
      </c>
      <c r="C5" s="168"/>
      <c r="D5" s="234" t="s">
        <v>92</v>
      </c>
      <c r="E5" s="45"/>
      <c r="F5" s="234" t="s">
        <v>93</v>
      </c>
    </row>
    <row r="6" spans="1:6" ht="15">
      <c r="A6" s="36"/>
      <c r="B6" s="233"/>
      <c r="C6" s="168"/>
      <c r="D6" s="235"/>
      <c r="E6" s="46"/>
      <c r="F6" s="235"/>
    </row>
    <row r="7" spans="1:6" ht="15">
      <c r="A7" s="33"/>
      <c r="E7" s="39"/>
      <c r="F7" s="138"/>
    </row>
    <row r="8" spans="1:5" ht="15">
      <c r="A8" s="33"/>
      <c r="E8" s="39"/>
    </row>
    <row r="9" spans="1:6" ht="15">
      <c r="A9" s="36" t="s">
        <v>59</v>
      </c>
      <c r="B9" s="101">
        <v>3</v>
      </c>
      <c r="D9" s="34">
        <v>21</v>
      </c>
      <c r="F9" s="34">
        <v>25</v>
      </c>
    </row>
    <row r="10" spans="1:4" ht="15">
      <c r="A10" s="36" t="s">
        <v>94</v>
      </c>
      <c r="B10" s="101">
        <v>4</v>
      </c>
      <c r="D10" s="34">
        <v>-7</v>
      </c>
    </row>
    <row r="11" spans="1:7" ht="15">
      <c r="A11" s="36" t="s">
        <v>3</v>
      </c>
      <c r="B11" s="101">
        <v>5</v>
      </c>
      <c r="D11" s="34">
        <v>-27</v>
      </c>
      <c r="E11" s="35"/>
      <c r="F11" s="34">
        <v>-32</v>
      </c>
      <c r="G11" s="42"/>
    </row>
    <row r="12" spans="1:7" ht="15">
      <c r="A12" s="36" t="s">
        <v>7</v>
      </c>
      <c r="B12" s="101">
        <v>6</v>
      </c>
      <c r="D12" s="34">
        <v>-7</v>
      </c>
      <c r="E12" s="35"/>
      <c r="F12" s="34">
        <v>-40</v>
      </c>
      <c r="G12" s="40"/>
    </row>
    <row r="13" spans="1:7" ht="15">
      <c r="A13" s="36" t="s">
        <v>54</v>
      </c>
      <c r="B13" s="106"/>
      <c r="C13" s="106"/>
      <c r="D13" s="34">
        <v>-1</v>
      </c>
      <c r="E13" s="35"/>
      <c r="F13" s="34">
        <v>-1</v>
      </c>
      <c r="G13" s="42"/>
    </row>
    <row r="14" spans="1:7" ht="15">
      <c r="A14" s="36" t="s">
        <v>88</v>
      </c>
      <c r="B14" s="106">
        <v>7</v>
      </c>
      <c r="C14" s="106"/>
      <c r="D14" s="34">
        <v>-44</v>
      </c>
      <c r="E14" s="35"/>
      <c r="F14" s="34">
        <v>-1</v>
      </c>
      <c r="G14" s="42"/>
    </row>
    <row r="15" spans="1:7" ht="15" customHeight="1">
      <c r="A15" s="31" t="s">
        <v>33</v>
      </c>
      <c r="B15" s="106"/>
      <c r="C15" s="106"/>
      <c r="D15" s="75">
        <f>SUM(D9:D14)</f>
        <v>-65</v>
      </c>
      <c r="E15" s="35"/>
      <c r="F15" s="75">
        <f>SUM(F9:F14)</f>
        <v>-49</v>
      </c>
      <c r="G15" s="42"/>
    </row>
    <row r="16" spans="1:7" ht="15" customHeight="1">
      <c r="A16" s="36"/>
      <c r="B16" s="106"/>
      <c r="C16" s="106"/>
      <c r="D16" s="34"/>
      <c r="E16" s="35"/>
      <c r="G16" s="42"/>
    </row>
    <row r="17" spans="1:7" ht="15">
      <c r="A17" s="36" t="s">
        <v>48</v>
      </c>
      <c r="B17" s="106">
        <v>8</v>
      </c>
      <c r="C17" s="106"/>
      <c r="D17" s="34">
        <v>2736</v>
      </c>
      <c r="E17" s="47"/>
      <c r="F17" s="34">
        <v>3</v>
      </c>
      <c r="G17" s="42"/>
    </row>
    <row r="18" spans="1:7" ht="15">
      <c r="A18" s="33"/>
      <c r="B18" s="106"/>
      <c r="C18" s="106"/>
      <c r="D18" s="34"/>
      <c r="E18" s="39"/>
      <c r="G18" s="42"/>
    </row>
    <row r="19" spans="1:7" ht="15">
      <c r="A19" s="31" t="s">
        <v>34</v>
      </c>
      <c r="B19" s="106"/>
      <c r="C19" s="106"/>
      <c r="D19" s="75">
        <f>D15+D17</f>
        <v>2671</v>
      </c>
      <c r="E19" s="39"/>
      <c r="F19" s="75">
        <f>F15+F17</f>
        <v>-46</v>
      </c>
      <c r="G19" s="41"/>
    </row>
    <row r="20" spans="1:8" ht="15">
      <c r="A20" s="31"/>
      <c r="B20" s="106"/>
      <c r="C20" s="106"/>
      <c r="D20" s="48"/>
      <c r="E20" s="47"/>
      <c r="F20" s="48"/>
      <c r="G20" s="49"/>
      <c r="H20" s="50"/>
    </row>
    <row r="21" spans="1:8" ht="15">
      <c r="A21" s="36"/>
      <c r="B21" s="106"/>
      <c r="C21" s="106"/>
      <c r="D21" s="139"/>
      <c r="E21" s="35"/>
      <c r="F21" s="139"/>
      <c r="G21" s="49"/>
      <c r="H21" s="50"/>
    </row>
    <row r="22" spans="1:7" ht="9.75" customHeight="1">
      <c r="A22" s="31"/>
      <c r="B22" s="102"/>
      <c r="C22" s="102"/>
      <c r="D22" s="48"/>
      <c r="E22" s="47"/>
      <c r="F22" s="48"/>
      <c r="G22" s="49"/>
    </row>
    <row r="23" spans="1:7" ht="15.75" thickBot="1">
      <c r="A23" s="31" t="s">
        <v>15</v>
      </c>
      <c r="B23" s="102"/>
      <c r="C23" s="102"/>
      <c r="D23" s="140">
        <f>D19+D21</f>
        <v>2671</v>
      </c>
      <c r="E23" s="39"/>
      <c r="F23" s="140">
        <f>F19+F21</f>
        <v>-46</v>
      </c>
      <c r="G23" s="41"/>
    </row>
    <row r="24" spans="1:7" ht="15.75" thickTop="1">
      <c r="A24" s="31"/>
      <c r="B24" s="102"/>
      <c r="C24" s="102"/>
      <c r="D24" s="48"/>
      <c r="E24" s="39"/>
      <c r="F24" s="48"/>
      <c r="G24" s="41"/>
    </row>
    <row r="25" spans="1:7" ht="15">
      <c r="A25" s="31"/>
      <c r="B25" s="102"/>
      <c r="C25" s="102"/>
      <c r="D25" s="48"/>
      <c r="E25" s="39"/>
      <c r="F25" s="48"/>
      <c r="G25" s="41"/>
    </row>
    <row r="26" spans="1:7" ht="15">
      <c r="A26" s="31"/>
      <c r="B26" s="102"/>
      <c r="C26" s="102"/>
      <c r="D26" s="48"/>
      <c r="E26" s="39"/>
      <c r="F26" s="48"/>
      <c r="G26" s="43"/>
    </row>
    <row r="27" ht="15">
      <c r="A27" s="36"/>
    </row>
    <row r="28" ht="15">
      <c r="A28" s="36"/>
    </row>
    <row r="29" ht="15">
      <c r="A29" s="36"/>
    </row>
    <row r="31" ht="15">
      <c r="A31" s="147"/>
    </row>
    <row r="32" ht="15">
      <c r="A32" s="147"/>
    </row>
    <row r="33" spans="1:6" s="50" customFormat="1" ht="15">
      <c r="A33" s="147" t="s">
        <v>100</v>
      </c>
      <c r="B33" s="106"/>
      <c r="C33" s="106"/>
      <c r="D33" s="106"/>
      <c r="E33" s="35"/>
      <c r="F33" s="34"/>
    </row>
    <row r="34" ht="15">
      <c r="A34" s="147"/>
    </row>
    <row r="35" ht="15">
      <c r="A35" s="224" t="s">
        <v>102</v>
      </c>
    </row>
    <row r="37" ht="15">
      <c r="A37" s="44" t="s">
        <v>60</v>
      </c>
    </row>
    <row r="38" ht="15">
      <c r="A38" s="198" t="s">
        <v>68</v>
      </c>
    </row>
    <row r="42" ht="15">
      <c r="A42" s="152" t="s">
        <v>61</v>
      </c>
    </row>
    <row r="43" ht="15">
      <c r="A43" s="199" t="s">
        <v>69</v>
      </c>
    </row>
    <row r="46" ht="15">
      <c r="A46" s="36"/>
    </row>
    <row r="47" ht="15">
      <c r="A47" s="36"/>
    </row>
    <row r="48" ht="15">
      <c r="A48" s="36"/>
    </row>
    <row r="49" ht="15">
      <c r="A49" s="147"/>
    </row>
    <row r="50" spans="1:4" ht="15">
      <c r="A50" s="200"/>
      <c r="B50" s="148"/>
      <c r="C50" s="148"/>
      <c r="D50" s="149"/>
    </row>
    <row r="51" ht="15">
      <c r="A51" s="36"/>
    </row>
    <row r="52" ht="15">
      <c r="A52" s="36"/>
    </row>
    <row r="53" ht="15">
      <c r="A53" s="36"/>
    </row>
    <row r="54" spans="1:6" ht="15">
      <c r="A54" s="228"/>
      <c r="B54" s="228"/>
      <c r="C54" s="228"/>
      <c r="D54" s="228"/>
      <c r="E54" s="228"/>
      <c r="F54" s="228"/>
    </row>
    <row r="55" spans="1:6" ht="17.25" customHeight="1">
      <c r="A55" s="44"/>
      <c r="B55" s="103"/>
      <c r="C55" s="103"/>
      <c r="D55" s="103"/>
      <c r="E55" s="44"/>
      <c r="F55" s="44"/>
    </row>
    <row r="56" ht="15">
      <c r="A56" s="54"/>
    </row>
    <row r="57" ht="15">
      <c r="A57" s="153"/>
    </row>
    <row r="58" ht="15">
      <c r="A58" s="51"/>
    </row>
    <row r="59" ht="15">
      <c r="A59" s="51"/>
    </row>
    <row r="60" ht="15">
      <c r="A60" s="152"/>
    </row>
    <row r="61" ht="15">
      <c r="A61" s="55"/>
    </row>
    <row r="62" ht="15">
      <c r="A62" s="171"/>
    </row>
    <row r="67" ht="15">
      <c r="A67" s="56"/>
    </row>
  </sheetData>
  <mergeCells count="6">
    <mergeCell ref="A54:F54"/>
    <mergeCell ref="A1:F1"/>
    <mergeCell ref="A2:F2"/>
    <mergeCell ref="B5:B6"/>
    <mergeCell ref="F5:F6"/>
    <mergeCell ref="D5:D6"/>
  </mergeCells>
  <printOptions/>
  <pageMargins left="0.85" right="0.17" top="0.5905511811023623" bottom="0.2755905511811024" header="0.44" footer="0.15748031496062992"/>
  <pageSetup blackAndWhite="1" firstPageNumber="1" useFirstPageNumber="1" horizontalDpi="600" verticalDpi="600" orientation="portrait" paperSize="9" scale="90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63"/>
  <sheetViews>
    <sheetView workbookViewId="0" topLeftCell="A27">
      <selection activeCell="D43" sqref="D43"/>
    </sheetView>
  </sheetViews>
  <sheetFormatPr defaultColWidth="9.140625" defaultRowHeight="12.75"/>
  <cols>
    <col min="1" max="1" width="58.28125" style="0" customWidth="1"/>
    <col min="2" max="2" width="1.8515625" style="0" customWidth="1"/>
    <col min="3" max="4" width="11.421875" style="0" customWidth="1"/>
    <col min="5" max="5" width="1.57421875" style="0" customWidth="1"/>
    <col min="6" max="6" width="11.421875" style="0" customWidth="1"/>
    <col min="7" max="7" width="1.8515625" style="0" customWidth="1"/>
  </cols>
  <sheetData>
    <row r="1" spans="1:7" ht="14.25">
      <c r="A1" s="13" t="str">
        <f>+'IS'!A1</f>
        <v>ДОБРУДЖА ХОЛДИНГ АД</v>
      </c>
      <c r="B1" s="88"/>
      <c r="C1" s="88"/>
      <c r="D1" s="13"/>
      <c r="E1" s="13"/>
      <c r="F1" s="84"/>
      <c r="G1" s="84"/>
    </row>
    <row r="2" spans="1:7" ht="14.25">
      <c r="A2" s="15" t="s">
        <v>58</v>
      </c>
      <c r="B2" s="89"/>
      <c r="C2" s="89"/>
      <c r="D2" s="15"/>
      <c r="E2" s="15"/>
      <c r="F2" s="85"/>
      <c r="G2" s="85"/>
    </row>
    <row r="3" spans="1:7" ht="15">
      <c r="A3" s="15" t="s">
        <v>95</v>
      </c>
      <c r="B3" s="90"/>
      <c r="C3" s="90"/>
      <c r="D3" s="16"/>
      <c r="E3" s="16"/>
      <c r="F3" s="60"/>
      <c r="G3" s="60"/>
    </row>
    <row r="4" spans="1:7" ht="26.25" customHeight="1">
      <c r="A4" s="17"/>
      <c r="B4" s="168"/>
      <c r="C4" s="233" t="s">
        <v>5</v>
      </c>
      <c r="D4" s="234" t="s">
        <v>96</v>
      </c>
      <c r="E4" s="175"/>
      <c r="F4" s="234" t="s">
        <v>89</v>
      </c>
      <c r="G4" s="86"/>
    </row>
    <row r="5" spans="2:7" ht="12" customHeight="1">
      <c r="B5" s="168"/>
      <c r="C5" s="233"/>
      <c r="D5" s="235"/>
      <c r="E5" s="176"/>
      <c r="F5" s="235"/>
      <c r="G5" s="59"/>
    </row>
    <row r="6" spans="1:7" ht="15">
      <c r="A6" s="15" t="s">
        <v>4</v>
      </c>
      <c r="B6" s="46"/>
      <c r="C6" s="46"/>
      <c r="D6" s="46"/>
      <c r="E6" s="46"/>
      <c r="F6" s="138"/>
      <c r="G6" s="59"/>
    </row>
    <row r="7" spans="1:7" ht="15">
      <c r="A7" s="15" t="s">
        <v>10</v>
      </c>
      <c r="B7" s="95"/>
      <c r="C7" s="95"/>
      <c r="D7" s="18"/>
      <c r="E7" s="18"/>
      <c r="F7" s="177"/>
      <c r="G7" s="52"/>
    </row>
    <row r="8" spans="1:7" ht="15">
      <c r="A8" s="60" t="s">
        <v>35</v>
      </c>
      <c r="B8" s="111"/>
      <c r="C8" s="111">
        <v>9</v>
      </c>
      <c r="D8" s="178">
        <v>7</v>
      </c>
      <c r="E8" s="178"/>
      <c r="F8" s="179">
        <v>5</v>
      </c>
      <c r="G8" s="180"/>
    </row>
    <row r="9" spans="1:7" ht="15">
      <c r="A9" s="72" t="s">
        <v>36</v>
      </c>
      <c r="B9" s="111"/>
      <c r="C9" s="111">
        <v>10</v>
      </c>
      <c r="D9" s="178">
        <v>0</v>
      </c>
      <c r="E9" s="178"/>
      <c r="F9" s="179">
        <v>18</v>
      </c>
      <c r="G9" s="179"/>
    </row>
    <row r="10" spans="1:7" ht="15">
      <c r="A10" s="72" t="s">
        <v>85</v>
      </c>
      <c r="B10" s="111"/>
      <c r="C10" s="111">
        <v>11</v>
      </c>
      <c r="D10" s="178">
        <v>324</v>
      </c>
      <c r="E10" s="178"/>
      <c r="F10" s="179">
        <v>348</v>
      </c>
      <c r="G10" s="179"/>
    </row>
    <row r="11" spans="1:7" ht="15">
      <c r="A11" s="72" t="s">
        <v>62</v>
      </c>
      <c r="B11" s="111"/>
      <c r="C11" s="111">
        <v>12</v>
      </c>
      <c r="D11" s="201">
        <v>6</v>
      </c>
      <c r="E11" s="181"/>
      <c r="F11" s="179">
        <v>7</v>
      </c>
      <c r="G11" s="179"/>
    </row>
    <row r="12" spans="1:7" ht="14.25" customHeight="1">
      <c r="A12" s="14"/>
      <c r="B12" s="97"/>
      <c r="C12" s="97"/>
      <c r="D12" s="182">
        <f>SUM(D8:D11)</f>
        <v>337</v>
      </c>
      <c r="E12" s="183"/>
      <c r="F12" s="182">
        <f>SUM(F8:F11)</f>
        <v>378</v>
      </c>
      <c r="G12" s="183"/>
    </row>
    <row r="13" spans="1:7" ht="15">
      <c r="A13" s="15" t="s">
        <v>11</v>
      </c>
      <c r="B13" s="97"/>
      <c r="C13" s="97"/>
      <c r="D13" s="181"/>
      <c r="E13" s="181"/>
      <c r="F13" s="183"/>
      <c r="G13" s="183"/>
    </row>
    <row r="14" spans="1:7" ht="15">
      <c r="A14" s="60" t="s">
        <v>42</v>
      </c>
      <c r="B14" s="111"/>
      <c r="C14" s="111">
        <v>13</v>
      </c>
      <c r="D14" s="181"/>
      <c r="E14" s="210"/>
      <c r="F14" s="211">
        <v>21</v>
      </c>
      <c r="G14" s="37"/>
    </row>
    <row r="15" spans="1:7" ht="15">
      <c r="A15" s="60" t="s">
        <v>18</v>
      </c>
      <c r="B15" s="111"/>
      <c r="C15" s="111">
        <v>14</v>
      </c>
      <c r="D15" s="181">
        <v>14</v>
      </c>
      <c r="E15" s="210"/>
      <c r="F15" s="211">
        <v>14</v>
      </c>
      <c r="G15" s="37"/>
    </row>
    <row r="16" spans="1:7" ht="15">
      <c r="A16" s="14" t="s">
        <v>63</v>
      </c>
      <c r="B16" s="96"/>
      <c r="C16" s="96">
        <v>15</v>
      </c>
      <c r="D16" s="184">
        <v>97</v>
      </c>
      <c r="E16" s="184"/>
      <c r="F16" s="179">
        <v>98</v>
      </c>
      <c r="G16" s="185"/>
    </row>
    <row r="17" spans="1:7" ht="15">
      <c r="A17" s="16" t="s">
        <v>30</v>
      </c>
      <c r="B17" s="96"/>
      <c r="C17" s="96">
        <v>16</v>
      </c>
      <c r="D17" s="184">
        <v>2789</v>
      </c>
      <c r="E17" s="184"/>
      <c r="F17" s="179">
        <v>92</v>
      </c>
      <c r="G17" s="185"/>
    </row>
    <row r="18" spans="1:7" ht="14.25">
      <c r="A18" s="15"/>
      <c r="B18" s="95"/>
      <c r="C18" s="95"/>
      <c r="D18" s="182">
        <f>SUM(D14:D17)</f>
        <v>2900</v>
      </c>
      <c r="E18" s="183"/>
      <c r="F18" s="182">
        <f>SUM(F14:F17)</f>
        <v>225</v>
      </c>
      <c r="G18" s="183"/>
    </row>
    <row r="19" spans="1:7" ht="8.25" customHeight="1">
      <c r="A19" s="15"/>
      <c r="B19" s="95"/>
      <c r="C19" s="95"/>
      <c r="D19" s="183"/>
      <c r="E19" s="183"/>
      <c r="F19" s="183"/>
      <c r="G19" s="183"/>
    </row>
    <row r="20" spans="1:7" ht="15" thickBot="1">
      <c r="A20" s="15" t="s">
        <v>49</v>
      </c>
      <c r="B20" s="95"/>
      <c r="C20" s="95"/>
      <c r="D20" s="186">
        <f>SUM(D12+D18)</f>
        <v>3237</v>
      </c>
      <c r="E20" s="183"/>
      <c r="F20" s="186">
        <f>SUM(F12+F18)</f>
        <v>603</v>
      </c>
      <c r="G20" s="183"/>
    </row>
    <row r="21" spans="1:7" ht="7.5" customHeight="1" thickTop="1">
      <c r="A21" s="16"/>
      <c r="B21" s="96"/>
      <c r="C21" s="96"/>
      <c r="D21" s="184"/>
      <c r="E21" s="184"/>
      <c r="F21" s="180"/>
      <c r="G21" s="180"/>
    </row>
    <row r="22" spans="1:7" ht="15">
      <c r="A22" s="15" t="s">
        <v>16</v>
      </c>
      <c r="B22" s="46"/>
      <c r="C22" s="46"/>
      <c r="D22" s="187"/>
      <c r="E22" s="187"/>
      <c r="F22" s="188"/>
      <c r="G22" s="189"/>
    </row>
    <row r="23" spans="1:7" ht="15">
      <c r="A23" s="112" t="s">
        <v>37</v>
      </c>
      <c r="B23" s="46"/>
      <c r="C23" s="46"/>
      <c r="D23" s="187"/>
      <c r="E23" s="187"/>
      <c r="F23" s="188"/>
      <c r="G23" s="189"/>
    </row>
    <row r="24" spans="1:7" ht="15">
      <c r="A24" s="16" t="s">
        <v>50</v>
      </c>
      <c r="B24" s="98"/>
      <c r="C24" s="98"/>
      <c r="D24" s="184">
        <v>296</v>
      </c>
      <c r="E24" s="184"/>
      <c r="F24" s="179">
        <v>296</v>
      </c>
      <c r="G24" s="185"/>
    </row>
    <row r="25" spans="1:7" ht="15">
      <c r="A25" s="16" t="s">
        <v>19</v>
      </c>
      <c r="B25" s="98"/>
      <c r="C25" s="98"/>
      <c r="D25" s="184">
        <v>95</v>
      </c>
      <c r="E25" s="184"/>
      <c r="F25" s="179">
        <v>95</v>
      </c>
      <c r="G25" s="185"/>
    </row>
    <row r="26" spans="1:7" ht="15">
      <c r="A26" s="16" t="s">
        <v>45</v>
      </c>
      <c r="B26" s="98"/>
      <c r="C26" s="98"/>
      <c r="D26" s="184">
        <v>143</v>
      </c>
      <c r="E26" s="184"/>
      <c r="F26" s="179">
        <v>143</v>
      </c>
      <c r="G26" s="185"/>
    </row>
    <row r="27" spans="1:7" ht="15">
      <c r="A27" s="60" t="s">
        <v>108</v>
      </c>
      <c r="B27" s="98"/>
      <c r="C27" s="98"/>
      <c r="D27" s="179">
        <v>-68</v>
      </c>
      <c r="E27" s="184"/>
      <c r="F27" s="179">
        <v>-22</v>
      </c>
      <c r="G27" s="185"/>
    </row>
    <row r="28" spans="1:7" ht="15">
      <c r="A28" s="60" t="s">
        <v>109</v>
      </c>
      <c r="B28" s="98"/>
      <c r="C28" s="98"/>
      <c r="D28" s="179">
        <v>2671</v>
      </c>
      <c r="E28" s="184"/>
      <c r="F28" s="179">
        <v>-46</v>
      </c>
      <c r="G28" s="185"/>
    </row>
    <row r="29" spans="1:7" ht="14.25">
      <c r="A29" s="15"/>
      <c r="B29" s="95"/>
      <c r="C29" s="96">
        <v>17</v>
      </c>
      <c r="D29" s="190">
        <f>SUM(D24:D28)</f>
        <v>3137</v>
      </c>
      <c r="E29" s="191"/>
      <c r="F29" s="190">
        <f>SUM(F24:F28)</f>
        <v>466</v>
      </c>
      <c r="G29" s="191"/>
    </row>
    <row r="30" spans="1:7" ht="15">
      <c r="A30" s="112" t="s">
        <v>38</v>
      </c>
      <c r="B30" s="95"/>
      <c r="C30" s="95"/>
      <c r="D30" s="184"/>
      <c r="E30" s="184"/>
      <c r="F30" s="191"/>
      <c r="G30" s="191"/>
    </row>
    <row r="31" spans="1:7" ht="15">
      <c r="A31" s="15" t="s">
        <v>32</v>
      </c>
      <c r="B31" s="98"/>
      <c r="C31" s="98"/>
      <c r="D31" s="184"/>
      <c r="E31" s="184"/>
      <c r="F31" s="191"/>
      <c r="G31" s="191"/>
    </row>
    <row r="32" spans="1:7" ht="15">
      <c r="A32" s="14"/>
      <c r="B32" s="95"/>
      <c r="C32" s="95"/>
      <c r="D32" s="190">
        <v>0</v>
      </c>
      <c r="E32" s="191">
        <v>0</v>
      </c>
      <c r="F32" s="190">
        <v>0</v>
      </c>
      <c r="G32" s="191"/>
    </row>
    <row r="33" ht="8.25" customHeight="1"/>
    <row r="34" spans="1:7" ht="15">
      <c r="A34" s="15" t="s">
        <v>23</v>
      </c>
      <c r="B34" s="99"/>
      <c r="C34" s="99"/>
      <c r="D34" s="192"/>
      <c r="E34" s="192"/>
      <c r="F34" s="180"/>
      <c r="G34" s="180"/>
    </row>
    <row r="35" spans="1:7" ht="15">
      <c r="A35" s="73" t="s">
        <v>103</v>
      </c>
      <c r="B35" s="111"/>
      <c r="C35" s="111">
        <v>18</v>
      </c>
      <c r="D35" s="193">
        <v>38</v>
      </c>
      <c r="F35" s="193">
        <v>54</v>
      </c>
      <c r="G35" s="37"/>
    </row>
    <row r="36" spans="1:7" ht="15">
      <c r="A36" s="73" t="s">
        <v>39</v>
      </c>
      <c r="B36" s="96"/>
      <c r="C36" s="96">
        <v>19</v>
      </c>
      <c r="D36" s="193"/>
      <c r="F36" s="193">
        <v>2</v>
      </c>
      <c r="G36" s="180"/>
    </row>
    <row r="37" spans="1:7" ht="15">
      <c r="A37" s="141" t="s">
        <v>51</v>
      </c>
      <c r="B37" s="96"/>
      <c r="C37" s="96">
        <v>20</v>
      </c>
      <c r="D37" s="193">
        <v>56</v>
      </c>
      <c r="E37" s="193"/>
      <c r="F37" s="179">
        <v>73</v>
      </c>
      <c r="G37" s="180"/>
    </row>
    <row r="38" spans="1:7" ht="15">
      <c r="A38" s="73" t="s">
        <v>24</v>
      </c>
      <c r="B38" s="96"/>
      <c r="C38" s="96">
        <v>21</v>
      </c>
      <c r="D38" s="193">
        <v>6</v>
      </c>
      <c r="E38" s="193"/>
      <c r="F38" s="179">
        <v>8</v>
      </c>
      <c r="G38" s="37"/>
    </row>
    <row r="39" spans="1:7" ht="14.25">
      <c r="A39" s="15"/>
      <c r="B39" s="95"/>
      <c r="C39" s="95"/>
      <c r="D39" s="190">
        <f>SUM(D35:D38)</f>
        <v>100</v>
      </c>
      <c r="E39" s="191"/>
      <c r="F39" s="190">
        <f>SUM(F35:F38)</f>
        <v>137</v>
      </c>
      <c r="G39" s="191"/>
    </row>
    <row r="40" spans="1:7" ht="6.75" customHeight="1">
      <c r="A40" s="15"/>
      <c r="B40" s="95"/>
      <c r="C40" s="95"/>
      <c r="D40" s="191"/>
      <c r="E40" s="191"/>
      <c r="F40" s="191"/>
      <c r="G40" s="191"/>
    </row>
    <row r="41" spans="1:7" ht="14.25">
      <c r="A41" s="112" t="s">
        <v>40</v>
      </c>
      <c r="B41" s="95"/>
      <c r="C41" s="95"/>
      <c r="D41" s="194">
        <f>D32+D39</f>
        <v>100</v>
      </c>
      <c r="E41" s="191"/>
      <c r="F41" s="194">
        <f>F32+F39</f>
        <v>137</v>
      </c>
      <c r="G41" s="191"/>
    </row>
    <row r="42" spans="1:7" ht="5.25" customHeight="1">
      <c r="A42" s="29"/>
      <c r="B42" s="95"/>
      <c r="C42" s="95"/>
      <c r="D42" s="191"/>
      <c r="E42" s="191"/>
      <c r="F42" s="191"/>
      <c r="G42" s="191"/>
    </row>
    <row r="43" spans="1:7" ht="15" thickBot="1">
      <c r="A43" s="15" t="s">
        <v>41</v>
      </c>
      <c r="B43" s="95"/>
      <c r="C43" s="95"/>
      <c r="D43" s="195">
        <f>D29+D41</f>
        <v>3237</v>
      </c>
      <c r="E43" s="191"/>
      <c r="F43" s="195">
        <f>F29+F41</f>
        <v>603</v>
      </c>
      <c r="G43" s="191"/>
    </row>
    <row r="44" spans="1:7" ht="15" thickTop="1">
      <c r="A44" s="15"/>
      <c r="B44" s="95"/>
      <c r="C44" s="95"/>
      <c r="D44" s="191"/>
      <c r="E44" s="191"/>
      <c r="F44" s="191"/>
      <c r="G44" s="191"/>
    </row>
    <row r="45" spans="1:7" ht="15">
      <c r="A45" s="16" t="s">
        <v>104</v>
      </c>
      <c r="B45" s="95"/>
      <c r="C45" s="95"/>
      <c r="D45" s="191">
        <v>3</v>
      </c>
      <c r="E45" s="191"/>
      <c r="F45" s="191">
        <v>2</v>
      </c>
      <c r="G45" s="191"/>
    </row>
    <row r="46" spans="1:7" ht="15">
      <c r="A46" s="16" t="s">
        <v>105</v>
      </c>
      <c r="B46" s="95"/>
      <c r="C46" s="95"/>
      <c r="D46" s="191">
        <v>3</v>
      </c>
      <c r="E46" s="191"/>
      <c r="F46" s="191">
        <v>2</v>
      </c>
      <c r="G46" s="191"/>
    </row>
    <row r="47" spans="1:7" ht="15">
      <c r="A47" s="16"/>
      <c r="B47" s="96"/>
      <c r="C47" s="96"/>
      <c r="D47" s="184"/>
      <c r="E47" s="184"/>
      <c r="F47" s="184"/>
      <c r="G47" s="180"/>
    </row>
    <row r="48" spans="1:7" s="222" customFormat="1" ht="15">
      <c r="A48" s="220" t="str">
        <f>'IS'!A33</f>
        <v>Приложенията на страници от 3 до 22 са неразделна част от финансовия отчет.</v>
      </c>
      <c r="B48" s="111"/>
      <c r="C48" s="221"/>
      <c r="D48" s="52"/>
      <c r="E48" s="52"/>
      <c r="F48" s="52"/>
      <c r="G48" s="180"/>
    </row>
    <row r="49" spans="1:7" s="222" customFormat="1" ht="15">
      <c r="A49" s="220"/>
      <c r="B49" s="111"/>
      <c r="C49" s="221"/>
      <c r="D49" s="52"/>
      <c r="E49" s="52"/>
      <c r="F49" s="52"/>
      <c r="G49" s="180"/>
    </row>
    <row r="50" spans="1:7" s="222" customFormat="1" ht="15">
      <c r="A50" s="220" t="s">
        <v>106</v>
      </c>
      <c r="B50" s="111"/>
      <c r="C50" s="221"/>
      <c r="D50" s="52"/>
      <c r="E50" s="52"/>
      <c r="F50" s="52"/>
      <c r="G50" s="180"/>
    </row>
    <row r="51" spans="1:7" s="222" customFormat="1" ht="15">
      <c r="A51" s="220"/>
      <c r="B51" s="111"/>
      <c r="C51" s="221"/>
      <c r="D51" s="52"/>
      <c r="E51" s="52"/>
      <c r="F51" s="52"/>
      <c r="G51" s="180"/>
    </row>
    <row r="52" spans="1:6" s="37" customFormat="1" ht="15">
      <c r="A52" s="44" t="s">
        <v>60</v>
      </c>
      <c r="B52" s="101"/>
      <c r="C52" s="101"/>
      <c r="D52" s="101"/>
      <c r="E52" s="32"/>
      <c r="F52" s="34"/>
    </row>
    <row r="53" spans="1:6" s="37" customFormat="1" ht="15">
      <c r="A53" s="198" t="s">
        <v>68</v>
      </c>
      <c r="B53" s="101"/>
      <c r="C53" s="101"/>
      <c r="D53" s="101"/>
      <c r="E53" s="32"/>
      <c r="F53" s="34"/>
    </row>
    <row r="54" spans="1:6" s="37" customFormat="1" ht="15">
      <c r="A54" s="152" t="s">
        <v>61</v>
      </c>
      <c r="B54" s="101"/>
      <c r="C54" s="101"/>
      <c r="D54" s="101"/>
      <c r="E54" s="32"/>
      <c r="F54" s="34"/>
    </row>
    <row r="55" spans="1:6" s="37" customFormat="1" ht="15">
      <c r="A55" s="199" t="s">
        <v>71</v>
      </c>
      <c r="B55" s="101"/>
      <c r="C55" s="101"/>
      <c r="D55" s="101"/>
      <c r="E55" s="32"/>
      <c r="F55" s="34"/>
    </row>
    <row r="56" spans="1:6" s="37" customFormat="1" ht="15">
      <c r="A56" s="207"/>
      <c r="B56" s="101"/>
      <c r="C56" s="101"/>
      <c r="D56" s="101"/>
      <c r="E56" s="32"/>
      <c r="F56" s="34"/>
    </row>
    <row r="57" spans="1:7" ht="15">
      <c r="A57" s="208"/>
      <c r="B57" s="44"/>
      <c r="C57" s="44"/>
      <c r="D57" s="184"/>
      <c r="E57" s="184"/>
      <c r="F57" s="14"/>
      <c r="G57" s="96"/>
    </row>
    <row r="59" ht="12.75">
      <c r="A59" t="s">
        <v>101</v>
      </c>
    </row>
    <row r="61" ht="15">
      <c r="A61" s="193"/>
    </row>
    <row r="62" ht="15">
      <c r="A62" s="193"/>
    </row>
    <row r="63" ht="15">
      <c r="A63" s="193"/>
    </row>
  </sheetData>
  <mergeCells count="3">
    <mergeCell ref="D4:D5"/>
    <mergeCell ref="F4:F5"/>
    <mergeCell ref="C4:C5"/>
  </mergeCells>
  <printOptions/>
  <pageMargins left="0.75" right="0.75" top="0.34" bottom="0.33" header="0.29" footer="0.33"/>
  <pageSetup horizontalDpi="600" verticalDpi="600" orientation="portrait" paperSize="9" scale="82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H46"/>
  <sheetViews>
    <sheetView workbookViewId="0" topLeftCell="A26">
      <selection activeCell="A31" sqref="A31"/>
    </sheetView>
  </sheetViews>
  <sheetFormatPr defaultColWidth="9.140625" defaultRowHeight="12.75"/>
  <cols>
    <col min="1" max="1" width="53.421875" style="27" customWidth="1"/>
    <col min="2" max="2" width="10.7109375" style="11" customWidth="1"/>
    <col min="3" max="3" width="11.28125" style="12" customWidth="1"/>
    <col min="4" max="4" width="2.28125" style="7" customWidth="1"/>
    <col min="5" max="5" width="11.28125" style="12" customWidth="1"/>
    <col min="6" max="6" width="2.57421875" style="12" customWidth="1"/>
    <col min="7" max="16384" width="2.57421875" style="6" customWidth="1"/>
  </cols>
  <sheetData>
    <row r="1" spans="1:6" s="3" customFormat="1" ht="15">
      <c r="A1" s="236" t="str">
        <f>+'BS'!A1</f>
        <v>ДОБРУДЖА ХОЛДИНГ АД</v>
      </c>
      <c r="B1" s="237"/>
      <c r="C1" s="237"/>
      <c r="D1" s="237"/>
      <c r="E1" s="237"/>
      <c r="F1" s="237"/>
    </row>
    <row r="2" spans="1:6" s="4" customFormat="1" ht="15">
      <c r="A2" s="238" t="s">
        <v>52</v>
      </c>
      <c r="B2" s="239"/>
      <c r="C2" s="239"/>
      <c r="D2" s="239"/>
      <c r="E2" s="239"/>
      <c r="F2" s="239"/>
    </row>
    <row r="3" spans="1:6" s="4" customFormat="1" ht="15">
      <c r="A3" s="58" t="s">
        <v>97</v>
      </c>
      <c r="B3" s="121"/>
      <c r="C3" s="121"/>
      <c r="D3" s="121"/>
      <c r="E3" s="121"/>
      <c r="F3" s="121"/>
    </row>
    <row r="4" spans="1:6" ht="17.25" customHeight="1">
      <c r="A4" s="122"/>
      <c r="B4" s="158" t="s">
        <v>5</v>
      </c>
      <c r="C4" s="226">
        <v>39447</v>
      </c>
      <c r="D4" s="227"/>
      <c r="E4" s="226">
        <v>39082</v>
      </c>
      <c r="F4" s="154"/>
    </row>
    <row r="5" spans="1:6" ht="14.25" customHeight="1">
      <c r="A5" s="122"/>
      <c r="B5" s="28"/>
      <c r="C5" s="117" t="s">
        <v>9</v>
      </c>
      <c r="D5" s="5"/>
      <c r="E5" s="117" t="s">
        <v>9</v>
      </c>
      <c r="F5" s="117"/>
    </row>
    <row r="6" spans="1:6" ht="20.25">
      <c r="A6" s="122"/>
      <c r="B6" s="28"/>
      <c r="C6" s="118"/>
      <c r="D6" s="5"/>
      <c r="E6" s="119"/>
      <c r="F6" s="119"/>
    </row>
    <row r="7" spans="1:6" ht="15">
      <c r="A7" s="120" t="s">
        <v>12</v>
      </c>
      <c r="B7" s="123"/>
      <c r="C7" s="124"/>
      <c r="D7" s="125"/>
      <c r="E7" s="124"/>
      <c r="F7" s="124"/>
    </row>
    <row r="8" spans="1:6" ht="15">
      <c r="A8" s="126" t="s">
        <v>6</v>
      </c>
      <c r="B8" s="123"/>
      <c r="C8" s="204">
        <v>12</v>
      </c>
      <c r="D8" s="173"/>
      <c r="E8" s="204">
        <v>20</v>
      </c>
      <c r="F8" s="204"/>
    </row>
    <row r="9" spans="1:8" ht="15">
      <c r="A9" s="126" t="s">
        <v>70</v>
      </c>
      <c r="B9" s="123"/>
      <c r="C9" s="204">
        <v>-50</v>
      </c>
      <c r="D9" s="173"/>
      <c r="E9" s="204">
        <v>-15</v>
      </c>
      <c r="H9" s="8"/>
    </row>
    <row r="10" spans="1:8" ht="15">
      <c r="A10" s="126" t="s">
        <v>28</v>
      </c>
      <c r="B10" s="123"/>
      <c r="C10" s="204">
        <v>-25</v>
      </c>
      <c r="D10" s="173"/>
      <c r="E10" s="204">
        <v>-9</v>
      </c>
      <c r="F10" s="204"/>
      <c r="H10" s="8"/>
    </row>
    <row r="11" spans="1:6" s="10" customFormat="1" ht="15">
      <c r="A11" s="126" t="s">
        <v>27</v>
      </c>
      <c r="B11" s="127"/>
      <c r="C11" s="204">
        <v>-3</v>
      </c>
      <c r="D11" s="173"/>
      <c r="E11" s="204">
        <v>-1</v>
      </c>
      <c r="F11" s="204"/>
    </row>
    <row r="12" spans="1:6" ht="15">
      <c r="A12" s="126" t="s">
        <v>25</v>
      </c>
      <c r="B12" s="127"/>
      <c r="C12" s="204">
        <v>-1</v>
      </c>
      <c r="D12" s="173"/>
      <c r="E12" s="204">
        <v>-1</v>
      </c>
      <c r="F12" s="204"/>
    </row>
    <row r="13" spans="1:6" s="10" customFormat="1" ht="14.25">
      <c r="A13" s="120" t="s">
        <v>64</v>
      </c>
      <c r="B13" s="127"/>
      <c r="C13" s="205">
        <f>SUM(C8:C12)</f>
        <v>-67</v>
      </c>
      <c r="D13" s="161"/>
      <c r="E13" s="205">
        <f>SUM(E8:E12)</f>
        <v>-6</v>
      </c>
      <c r="F13" s="206"/>
    </row>
    <row r="14" spans="1:6" s="10" customFormat="1" ht="14.25">
      <c r="A14" s="120"/>
      <c r="B14" s="127"/>
      <c r="C14" s="162"/>
      <c r="D14" s="173"/>
      <c r="E14" s="162"/>
      <c r="F14" s="162"/>
    </row>
    <row r="15" spans="1:6" s="10" customFormat="1" ht="14.25">
      <c r="A15" s="128" t="s">
        <v>13</v>
      </c>
      <c r="B15" s="127"/>
      <c r="C15" s="162"/>
      <c r="D15" s="173"/>
      <c r="E15" s="162"/>
      <c r="F15" s="162"/>
    </row>
    <row r="16" spans="1:6" ht="15">
      <c r="A16" s="126" t="s">
        <v>86</v>
      </c>
      <c r="B16" s="127"/>
      <c r="C16" s="204">
        <v>11</v>
      </c>
      <c r="D16" s="163"/>
      <c r="E16" s="204">
        <v>19</v>
      </c>
      <c r="F16" s="204"/>
    </row>
    <row r="17" spans="1:6" ht="15">
      <c r="A17" s="126" t="s">
        <v>87</v>
      </c>
      <c r="B17" s="127"/>
      <c r="C17" s="204">
        <v>2717</v>
      </c>
      <c r="D17" s="163"/>
      <c r="E17" s="204"/>
      <c r="F17" s="204"/>
    </row>
    <row r="18" spans="1:6" ht="15">
      <c r="A18" s="120" t="s">
        <v>46</v>
      </c>
      <c r="B18" s="127"/>
      <c r="C18" s="205">
        <f>SUM(C16:C17)</f>
        <v>2728</v>
      </c>
      <c r="D18" s="161"/>
      <c r="E18" s="205">
        <f>SUM(E16:E17)</f>
        <v>19</v>
      </c>
      <c r="F18" s="206"/>
    </row>
    <row r="19" spans="1:6" ht="15">
      <c r="A19" s="126"/>
      <c r="B19" s="127"/>
      <c r="C19" s="162"/>
      <c r="D19" s="173"/>
      <c r="E19" s="162"/>
      <c r="F19" s="162"/>
    </row>
    <row r="20" spans="1:6" ht="15">
      <c r="A20" s="128" t="s">
        <v>14</v>
      </c>
      <c r="B20" s="127"/>
      <c r="C20" s="165"/>
      <c r="D20" s="161"/>
      <c r="E20" s="165"/>
      <c r="F20" s="165"/>
    </row>
    <row r="21" spans="1:6" ht="15">
      <c r="A21" s="126" t="s">
        <v>90</v>
      </c>
      <c r="B21" s="127"/>
      <c r="C21" s="204">
        <v>36</v>
      </c>
      <c r="D21" s="166"/>
      <c r="E21" s="204"/>
      <c r="F21" s="204"/>
    </row>
    <row r="22" spans="1:6" s="10" customFormat="1" ht="14.25">
      <c r="A22" s="130" t="s">
        <v>47</v>
      </c>
      <c r="B22" s="127"/>
      <c r="C22" s="205">
        <f>SUM(C21:C21)</f>
        <v>36</v>
      </c>
      <c r="D22" s="167"/>
      <c r="E22" s="205">
        <v>0</v>
      </c>
      <c r="F22" s="206"/>
    </row>
    <row r="23" spans="1:6" ht="15">
      <c r="A23" s="129"/>
      <c r="B23" s="127"/>
      <c r="C23" s="204"/>
      <c r="D23" s="166"/>
      <c r="E23" s="204"/>
      <c r="F23" s="204"/>
    </row>
    <row r="24" spans="1:6" s="61" customFormat="1" ht="26.25">
      <c r="A24" s="131" t="s">
        <v>66</v>
      </c>
      <c r="B24" s="127"/>
      <c r="C24" s="205">
        <f>C13+C18+C22</f>
        <v>2697</v>
      </c>
      <c r="D24" s="167"/>
      <c r="E24" s="205">
        <f>E13+E18+E22</f>
        <v>13</v>
      </c>
      <c r="F24" s="206"/>
    </row>
    <row r="25" spans="1:6" s="61" customFormat="1" ht="5.25" customHeight="1" hidden="1">
      <c r="A25" s="129"/>
      <c r="B25" s="127"/>
      <c r="C25" s="162"/>
      <c r="D25" s="166"/>
      <c r="E25" s="162"/>
      <c r="F25" s="162"/>
    </row>
    <row r="26" spans="1:6" s="62" customFormat="1" ht="15">
      <c r="A26" s="129" t="s">
        <v>65</v>
      </c>
      <c r="B26" s="127"/>
      <c r="C26" s="204">
        <v>92</v>
      </c>
      <c r="D26" s="172"/>
      <c r="E26" s="204">
        <v>79</v>
      </c>
      <c r="F26" s="204"/>
    </row>
    <row r="27" spans="1:6" s="62" customFormat="1" ht="14.25">
      <c r="A27" s="129"/>
      <c r="B27" s="127"/>
      <c r="C27" s="172"/>
      <c r="D27" s="166"/>
      <c r="E27" s="172"/>
      <c r="F27" s="172"/>
    </row>
    <row r="28" spans="1:6" ht="15">
      <c r="A28" s="130" t="s">
        <v>98</v>
      </c>
      <c r="B28" s="127"/>
      <c r="C28" s="205">
        <f>C26+C24</f>
        <v>2789</v>
      </c>
      <c r="D28" s="164"/>
      <c r="E28" s="205">
        <f>E26+E24</f>
        <v>92</v>
      </c>
      <c r="F28" s="206"/>
    </row>
    <row r="29" spans="1:6" ht="15.75">
      <c r="A29" s="132"/>
      <c r="B29" s="123"/>
      <c r="C29" s="9"/>
      <c r="E29" s="9"/>
      <c r="F29" s="9"/>
    </row>
    <row r="30" spans="1:6" ht="15">
      <c r="A30" s="220" t="str">
        <f>'BS'!A48</f>
        <v>Приложенията на страници от 3 до 22 са неразделна част от финансовия отчет.</v>
      </c>
      <c r="B30" s="123"/>
      <c r="C30" s="9"/>
      <c r="E30" s="9"/>
      <c r="F30" s="9"/>
    </row>
    <row r="31" spans="1:6" ht="15">
      <c r="A31" s="220" t="s">
        <v>107</v>
      </c>
      <c r="B31" s="123"/>
      <c r="C31" s="9"/>
      <c r="E31" s="9"/>
      <c r="F31" s="9"/>
    </row>
    <row r="32" spans="1:2" ht="15">
      <c r="A32" s="92" t="s">
        <v>17</v>
      </c>
      <c r="B32" s="133"/>
    </row>
    <row r="33" spans="1:2" ht="15">
      <c r="A33" s="223" t="s">
        <v>68</v>
      </c>
      <c r="B33" s="133"/>
    </row>
    <row r="34" spans="1:2" ht="15">
      <c r="A34" s="134"/>
      <c r="B34" s="133"/>
    </row>
    <row r="35" spans="1:2" ht="15">
      <c r="A35" s="92" t="str">
        <f>'BS'!A54</f>
        <v>Гл. счетоводител (Съставител):</v>
      </c>
      <c r="B35" s="133"/>
    </row>
    <row r="36" spans="1:2" ht="15">
      <c r="A36" s="223" t="s">
        <v>71</v>
      </c>
      <c r="B36" s="133"/>
    </row>
    <row r="37" spans="1:2" ht="15">
      <c r="A37" s="135"/>
      <c r="B37" s="133"/>
    </row>
    <row r="38" spans="1:6" ht="15">
      <c r="A38" s="197"/>
      <c r="B38" s="136"/>
      <c r="C38" s="137"/>
      <c r="D38" s="137"/>
      <c r="E38" s="137"/>
      <c r="F38" s="137"/>
    </row>
    <row r="39" ht="15">
      <c r="A39" s="202"/>
    </row>
    <row r="40" ht="15">
      <c r="A40" s="104"/>
    </row>
    <row r="41" ht="15">
      <c r="A41" s="203"/>
    </row>
    <row r="42" ht="15">
      <c r="A42" s="19"/>
    </row>
    <row r="43" ht="15">
      <c r="A43" s="20"/>
    </row>
    <row r="44" ht="15">
      <c r="A44" s="19"/>
    </row>
    <row r="45" ht="15">
      <c r="A45" s="1"/>
    </row>
    <row r="46" ht="15">
      <c r="A46" s="1"/>
    </row>
  </sheetData>
  <mergeCells count="2">
    <mergeCell ref="A1:F1"/>
    <mergeCell ref="A2:F2"/>
  </mergeCells>
  <printOptions/>
  <pageMargins left="0.7874015748031497" right="0.5118110236220472" top="0.37" bottom="0.37" header="0.2362204724409449" footer="0.2362204724409449"/>
  <pageSetup blackAndWhite="1" firstPageNumber="3" useFirstPageNumber="1" horizontalDpi="300" verticalDpi="300" orientation="portrait" paperSize="9" scale="8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46"/>
  <sheetViews>
    <sheetView tabSelected="1" zoomScaleSheetLayoutView="100" workbookViewId="0" topLeftCell="B6">
      <selection activeCell="I12" sqref="I12"/>
    </sheetView>
  </sheetViews>
  <sheetFormatPr defaultColWidth="9.140625" defaultRowHeight="12.75"/>
  <cols>
    <col min="1" max="1" width="44.7109375" style="23" customWidth="1"/>
    <col min="2" max="2" width="11.57421875" style="23" customWidth="1"/>
    <col min="3" max="3" width="14.140625" style="23" customWidth="1"/>
    <col min="4" max="4" width="1.7109375" style="23" customWidth="1"/>
    <col min="5" max="5" width="10.421875" style="23" customWidth="1"/>
    <col min="6" max="6" width="1.57421875" style="23" customWidth="1"/>
    <col min="7" max="7" width="15.28125" style="23" customWidth="1"/>
    <col min="8" max="8" width="1.57421875" style="23" customWidth="1"/>
    <col min="9" max="9" width="12.7109375" style="23" customWidth="1"/>
    <col min="10" max="10" width="1.57421875" style="23" customWidth="1"/>
    <col min="11" max="11" width="11.28125" style="23" customWidth="1"/>
    <col min="12" max="12" width="9.421875" style="23" bestFit="1" customWidth="1"/>
    <col min="13" max="16384" width="9.140625" style="23" customWidth="1"/>
  </cols>
  <sheetData>
    <row r="1" spans="1:11" ht="18" customHeight="1">
      <c r="A1" s="2" t="str">
        <f>'Cover '!D1</f>
        <v>ДОБРУДЖА ХОЛДИНГ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38" t="s">
        <v>22</v>
      </c>
      <c r="B2" s="238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8" customHeight="1">
      <c r="A3" s="58" t="str">
        <f>'IS'!A3</f>
        <v>за периода м.Януари - Декември 2007 г.</v>
      </c>
      <c r="B3" s="58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58"/>
      <c r="B4" s="58"/>
      <c r="C4" s="26"/>
      <c r="D4" s="26"/>
      <c r="E4" s="26"/>
      <c r="F4" s="26"/>
      <c r="G4" s="26"/>
      <c r="H4" s="26"/>
      <c r="I4" s="26"/>
      <c r="J4" s="26"/>
      <c r="K4" s="26"/>
    </row>
    <row r="5" spans="1:11" ht="16.5" customHeight="1">
      <c r="A5" s="238"/>
      <c r="B5" s="238"/>
      <c r="C5" s="240"/>
      <c r="D5" s="240"/>
      <c r="E5" s="240"/>
      <c r="F5" s="240"/>
      <c r="G5" s="240"/>
      <c r="H5" s="240"/>
      <c r="I5" s="240"/>
      <c r="J5" s="240"/>
      <c r="K5" s="240"/>
    </row>
    <row r="6" spans="1:11" s="67" customFormat="1" ht="15" customHeight="1">
      <c r="A6" s="243"/>
      <c r="B6" s="105"/>
      <c r="C6" s="241" t="s">
        <v>26</v>
      </c>
      <c r="D6" s="159"/>
      <c r="E6" s="241" t="s">
        <v>19</v>
      </c>
      <c r="F6" s="159"/>
      <c r="G6" s="241" t="s">
        <v>43</v>
      </c>
      <c r="H6" s="159"/>
      <c r="I6" s="241" t="s">
        <v>8</v>
      </c>
      <c r="J6" s="159"/>
      <c r="K6" s="241" t="s">
        <v>29</v>
      </c>
    </row>
    <row r="7" spans="1:11" s="68" customFormat="1" ht="32.25" customHeight="1">
      <c r="A7" s="244"/>
      <c r="B7" s="160" t="s">
        <v>5</v>
      </c>
      <c r="C7" s="242"/>
      <c r="D7" s="35"/>
      <c r="E7" s="242"/>
      <c r="F7" s="35"/>
      <c r="G7" s="242"/>
      <c r="H7" s="35"/>
      <c r="I7" s="242"/>
      <c r="J7" s="35"/>
      <c r="K7" s="242"/>
    </row>
    <row r="8" spans="1:11" s="71" customFormat="1" ht="15">
      <c r="A8" s="91"/>
      <c r="B8" s="91"/>
      <c r="C8" s="69" t="s">
        <v>9</v>
      </c>
      <c r="D8" s="69"/>
      <c r="E8" s="69" t="s">
        <v>9</v>
      </c>
      <c r="F8" s="69"/>
      <c r="G8" s="69" t="s">
        <v>9</v>
      </c>
      <c r="H8" s="69"/>
      <c r="I8" s="69" t="s">
        <v>9</v>
      </c>
      <c r="J8" s="69"/>
      <c r="K8" s="69" t="s">
        <v>9</v>
      </c>
    </row>
    <row r="9" spans="1:11" s="68" customFormat="1" ht="3.75" customHeight="1">
      <c r="A9" s="87"/>
      <c r="B9" s="87"/>
      <c r="C9" s="69"/>
      <c r="D9" s="69"/>
      <c r="E9" s="69"/>
      <c r="F9" s="69"/>
      <c r="G9" s="69"/>
      <c r="H9" s="69"/>
      <c r="I9" s="70"/>
      <c r="J9" s="69"/>
      <c r="K9" s="69"/>
    </row>
    <row r="10" spans="2:11" s="53" customFormat="1" ht="15">
      <c r="B10" s="110"/>
      <c r="K10" s="66"/>
    </row>
    <row r="11" spans="1:13" s="63" customFormat="1" ht="15">
      <c r="A11" s="113" t="s">
        <v>84</v>
      </c>
      <c r="B11" s="109"/>
      <c r="C11" s="108">
        <v>296</v>
      </c>
      <c r="D11" s="107"/>
      <c r="E11" s="108">
        <v>95</v>
      </c>
      <c r="F11" s="107"/>
      <c r="G11" s="108">
        <v>143</v>
      </c>
      <c r="H11" s="107"/>
      <c r="I11" s="108">
        <v>-68</v>
      </c>
      <c r="J11" s="107"/>
      <c r="K11" s="114">
        <f>SUM(C11:I11)</f>
        <v>466</v>
      </c>
      <c r="L11" s="116"/>
      <c r="M11" s="116"/>
    </row>
    <row r="12" spans="1:11" s="63" customFormat="1" ht="15">
      <c r="A12" s="113"/>
      <c r="B12" s="109"/>
      <c r="C12" s="107"/>
      <c r="D12" s="107"/>
      <c r="E12" s="107"/>
      <c r="F12" s="107"/>
      <c r="G12" s="107"/>
      <c r="H12" s="107"/>
      <c r="I12" s="66"/>
      <c r="J12" s="107"/>
      <c r="K12" s="66"/>
    </row>
    <row r="13" spans="1:11" s="53" customFormat="1" ht="16.5" customHeight="1">
      <c r="A13" s="142" t="s">
        <v>55</v>
      </c>
      <c r="B13" s="64"/>
      <c r="C13" s="66">
        <f>SUM(C15:C15)</f>
        <v>0</v>
      </c>
      <c r="D13" s="66"/>
      <c r="E13" s="66">
        <f>SUM(E15:E15)</f>
        <v>0</v>
      </c>
      <c r="F13" s="66"/>
      <c r="G13" s="66">
        <f>SUM(G15:G15)</f>
        <v>0</v>
      </c>
      <c r="H13" s="66"/>
      <c r="I13" s="66">
        <f>I14+I15</f>
        <v>0</v>
      </c>
      <c r="K13" s="66">
        <f aca="true" t="shared" si="0" ref="K13:K18">SUM(C13:I13)</f>
        <v>0</v>
      </c>
    </row>
    <row r="14" spans="1:11" s="53" customFormat="1" ht="16.5" customHeight="1">
      <c r="A14" s="216" t="s">
        <v>57</v>
      </c>
      <c r="B14" s="217"/>
      <c r="C14" s="218">
        <v>0</v>
      </c>
      <c r="D14" s="218"/>
      <c r="E14" s="218">
        <v>0</v>
      </c>
      <c r="F14" s="218"/>
      <c r="G14" s="218">
        <v>0</v>
      </c>
      <c r="H14" s="218"/>
      <c r="I14" s="218">
        <v>0</v>
      </c>
      <c r="J14" s="219"/>
      <c r="K14" s="218">
        <f t="shared" si="0"/>
        <v>0</v>
      </c>
    </row>
    <row r="15" spans="1:11" s="63" customFormat="1" ht="15" customHeight="1">
      <c r="A15" s="212" t="s">
        <v>56</v>
      </c>
      <c r="B15" s="213"/>
      <c r="C15" s="214">
        <v>0</v>
      </c>
      <c r="D15" s="214"/>
      <c r="E15" s="215">
        <v>0</v>
      </c>
      <c r="F15" s="214"/>
      <c r="G15" s="214">
        <v>0</v>
      </c>
      <c r="H15" s="214"/>
      <c r="I15" s="215">
        <v>0</v>
      </c>
      <c r="J15" s="214"/>
      <c r="K15" s="218">
        <f t="shared" si="0"/>
        <v>0</v>
      </c>
    </row>
    <row r="16" spans="1:11" s="63" customFormat="1" ht="15">
      <c r="A16" s="110" t="s">
        <v>15</v>
      </c>
      <c r="B16" s="53"/>
      <c r="C16" s="144">
        <v>0</v>
      </c>
      <c r="D16" s="144"/>
      <c r="E16" s="144">
        <v>0</v>
      </c>
      <c r="F16" s="144"/>
      <c r="G16" s="144">
        <v>0</v>
      </c>
      <c r="H16" s="144"/>
      <c r="I16" s="144">
        <f>'IS'!D23</f>
        <v>2671</v>
      </c>
      <c r="J16" s="144"/>
      <c r="K16" s="66">
        <f t="shared" si="0"/>
        <v>2671</v>
      </c>
    </row>
    <row r="17" spans="1:11" s="63" customFormat="1" ht="45">
      <c r="A17" s="115" t="s">
        <v>44</v>
      </c>
      <c r="B17" s="53"/>
      <c r="C17" s="144">
        <v>0</v>
      </c>
      <c r="D17" s="144"/>
      <c r="E17" s="144">
        <v>0</v>
      </c>
      <c r="F17" s="144"/>
      <c r="G17" s="144">
        <v>0</v>
      </c>
      <c r="H17" s="144"/>
      <c r="I17" s="144">
        <f>-G17</f>
        <v>0</v>
      </c>
      <c r="J17" s="144"/>
      <c r="K17" s="66">
        <f t="shared" si="0"/>
        <v>0</v>
      </c>
    </row>
    <row r="18" spans="1:11" s="63" customFormat="1" ht="15">
      <c r="A18" s="115" t="s">
        <v>21</v>
      </c>
      <c r="B18" s="53"/>
      <c r="C18" s="143">
        <v>0</v>
      </c>
      <c r="D18" s="144"/>
      <c r="E18" s="143">
        <v>0</v>
      </c>
      <c r="F18" s="144"/>
      <c r="G18" s="143">
        <v>0</v>
      </c>
      <c r="H18" s="144"/>
      <c r="I18" s="143"/>
      <c r="J18" s="144"/>
      <c r="K18" s="74">
        <f t="shared" si="0"/>
        <v>0</v>
      </c>
    </row>
    <row r="19" spans="1:11" s="63" customFormat="1" ht="15">
      <c r="A19" s="115"/>
      <c r="B19" s="53"/>
      <c r="C19" s="144"/>
      <c r="D19" s="144"/>
      <c r="E19" s="144"/>
      <c r="F19" s="144"/>
      <c r="G19" s="144"/>
      <c r="H19" s="144"/>
      <c r="I19" s="144"/>
      <c r="J19" s="144"/>
      <c r="K19" s="66"/>
    </row>
    <row r="20" spans="1:12" s="63" customFormat="1" ht="15.75" thickBot="1">
      <c r="A20" s="113" t="s">
        <v>99</v>
      </c>
      <c r="B20" s="145">
        <v>22</v>
      </c>
      <c r="C20" s="146">
        <f>SUM(C11:C19)</f>
        <v>296</v>
      </c>
      <c r="D20" s="65"/>
      <c r="E20" s="146">
        <f>E11+E15</f>
        <v>95</v>
      </c>
      <c r="F20" s="65"/>
      <c r="G20" s="146">
        <f>SUM(G11:G18)</f>
        <v>143</v>
      </c>
      <c r="H20" s="65"/>
      <c r="I20" s="146">
        <f>I11+I13+I16+I17+I18</f>
        <v>2603</v>
      </c>
      <c r="J20" s="65"/>
      <c r="K20" s="146">
        <f>K11+K13+K16+K18</f>
        <v>3137</v>
      </c>
      <c r="L20" s="116"/>
    </row>
    <row r="21" spans="1:11" s="25" customFormat="1" ht="43.5" customHeight="1" thickTop="1">
      <c r="A21" s="63"/>
      <c r="B21" s="63"/>
      <c r="C21" s="30"/>
      <c r="D21" s="30"/>
      <c r="E21" s="30"/>
      <c r="F21" s="30"/>
      <c r="G21" s="30"/>
      <c r="H21" s="30"/>
      <c r="I21" s="30"/>
      <c r="J21" s="30"/>
      <c r="K21" s="30"/>
    </row>
    <row r="22" spans="2:6" s="37" customFormat="1" ht="15">
      <c r="B22" s="101"/>
      <c r="C22" s="101"/>
      <c r="D22" s="101"/>
      <c r="E22" s="32"/>
      <c r="F22" s="34"/>
    </row>
    <row r="23" spans="2:6" s="37" customFormat="1" ht="15">
      <c r="B23" s="101"/>
      <c r="C23" s="101"/>
      <c r="D23" s="101"/>
      <c r="E23" s="32"/>
      <c r="F23" s="34"/>
    </row>
    <row r="24" spans="1:6" s="37" customFormat="1" ht="15">
      <c r="A24" s="209" t="str">
        <f>'BS'!A48</f>
        <v>Приложенията на страници от 3 до 22 са неразделна част от финансовия отчет.</v>
      </c>
      <c r="B24" s="101"/>
      <c r="C24" s="101"/>
      <c r="D24" s="101"/>
      <c r="E24" s="32"/>
      <c r="F24" s="34"/>
    </row>
    <row r="25" spans="2:6" s="37" customFormat="1" ht="15">
      <c r="B25" s="101"/>
      <c r="C25" s="101"/>
      <c r="D25" s="101"/>
      <c r="E25" s="32"/>
      <c r="F25" s="34"/>
    </row>
    <row r="26" spans="1:2" s="24" customFormat="1" ht="15">
      <c r="A26" s="225" t="s">
        <v>106</v>
      </c>
      <c r="B26" s="134"/>
    </row>
    <row r="27" spans="1:2" s="24" customFormat="1" ht="15">
      <c r="A27" s="196"/>
      <c r="B27" s="92"/>
    </row>
    <row r="28" spans="1:2" ht="15">
      <c r="A28" s="44" t="s">
        <v>60</v>
      </c>
      <c r="B28" s="92"/>
    </row>
    <row r="29" spans="1:2" ht="15">
      <c r="A29" s="44"/>
      <c r="B29" s="92"/>
    </row>
    <row r="30" spans="1:2" ht="15">
      <c r="A30" s="198" t="s">
        <v>68</v>
      </c>
      <c r="B30" s="92"/>
    </row>
    <row r="31" spans="1:2" ht="15">
      <c r="A31" s="198"/>
      <c r="B31" s="92"/>
    </row>
    <row r="32" spans="1:2" ht="15">
      <c r="A32" s="198"/>
      <c r="B32" s="92"/>
    </row>
    <row r="33" spans="1:2" ht="15">
      <c r="A33" s="152" t="s">
        <v>61</v>
      </c>
      <c r="B33" s="134"/>
    </row>
    <row r="34" spans="1:2" ht="15">
      <c r="A34" s="152"/>
      <c r="B34" s="134"/>
    </row>
    <row r="35" spans="1:2" ht="15">
      <c r="A35" s="199" t="s">
        <v>71</v>
      </c>
      <c r="B35" s="93"/>
    </row>
    <row r="36" spans="1:2" ht="15">
      <c r="A36" s="22"/>
      <c r="B36" s="22"/>
    </row>
    <row r="37" spans="1:2" ht="15">
      <c r="A37" s="21"/>
      <c r="B37" s="21"/>
    </row>
    <row r="46" spans="1:2" ht="15">
      <c r="A46" s="94"/>
      <c r="B46" s="94"/>
    </row>
  </sheetData>
  <mergeCells count="8">
    <mergeCell ref="A2:K2"/>
    <mergeCell ref="A5:K5"/>
    <mergeCell ref="C6:C7"/>
    <mergeCell ref="E6:E7"/>
    <mergeCell ref="I6:I7"/>
    <mergeCell ref="K6:K7"/>
    <mergeCell ref="A6:A7"/>
    <mergeCell ref="G6:G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Kostadinov</cp:lastModifiedBy>
  <cp:lastPrinted>2008-01-19T09:23:15Z</cp:lastPrinted>
  <dcterms:created xsi:type="dcterms:W3CDTF">2003-02-07T14:36:34Z</dcterms:created>
  <dcterms:modified xsi:type="dcterms:W3CDTF">2006-03-31T10:31:52Z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