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доходите'!$A$1:$H$73</definedName>
    <definedName name="_xlnm.Print_Area" localSheetId="3">'3-Отчет за паричния поток'!$A$1:$D$69</definedName>
    <definedName name="_xlnm.Print_Area" localSheetId="4">'4-Отчет за собствения капитал'!$A$1:$M$50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5'!$A$1:$F$170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<sst xmlns="http://schemas.openxmlformats.org/spreadsheetml/2006/main" count="1978" uniqueCount="689">
  <si>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</si>
  <si>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</si>
  <si>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</si>
  <si>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</si>
  <si>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</si>
  <si>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</si>
  <si>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</si>
  <si>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</si>
  <si>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</si>
  <si>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</si>
  <si>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</si>
  <si>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</si>
  <si>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</si>
  <si>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</si>
  <si>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</si>
  <si>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</si>
  <si>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</si>
  <si>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</si>
  <si>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</si>
  <si>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</si>
  <si>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</si>
  <si>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</si>
  <si>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</si>
  <si>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</si>
  <si>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</si>
  <si>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</si>
  <si>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</si>
  <si>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</si>
  <si>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</si>
  <si>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</si>
  <si>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</si>
  <si>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</si>
  <si>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</si>
  <si>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</si>
  <si>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</si>
  <si>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</si>
  <si>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</si>
  <si>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</si>
  <si>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</si>
  <si>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</si>
  <si>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</si>
  <si>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</si>
  <si>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</si>
  <si>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</si>
  <si>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</si>
  <si>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</si>
  <si>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</si>
  <si>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</si>
  <si>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</si>
  <si>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</si>
  <si>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</si>
  <si>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</si>
  <si>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</si>
  <si>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</si>
  <si>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</si>
  <si>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</si>
  <si>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</si>
  <si>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</si>
  <si>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</si>
  <si>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</si>
  <si>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</si>
  <si>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</si>
  <si>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</si>
  <si>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</si>
  <si>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</si>
  <si>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</si>
  <si>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</si>
  <si>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</si>
  <si>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</si>
  <si>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</si>
  <si>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</si>
  <si>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</si>
  <si>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</si>
  <si>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</si>
  <si>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</si>
  <si>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</si>
  <si>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</si>
  <si>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</si>
  <si>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</si>
  <si>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</si>
  <si>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</si>
  <si>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</si>
  <si>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</si>
  <si>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</si>
  <si>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</si>
  <si>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</si>
  <si>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</si>
  <si>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</si>
  <si>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</si>
  <si>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</si>
  <si>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</si>
  <si>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</si>
  <si>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</si>
  <si>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</si>
  <si>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</si>
  <si>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</si>
  <si>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</si>
  <si>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</si>
  <si>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</si>
  <si>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</si>
  <si>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</si>
  <si>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</si>
  <si>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</si>
  <si>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</si>
  <si>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</si>
  <si>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</si>
  <si>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</si>
  <si>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</si>
  <si>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</si>
  <si>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</si>
  <si>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</si>
  <si>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</si>
  <si>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</si>
  <si>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</si>
  <si>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</si>
  <si>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</si>
  <si>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</si>
  <si>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</si>
  <si>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</si>
  <si>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</si>
  <si>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</si>
  <si>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</si>
  <si>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</si>
  <si>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</si>
  <si>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</si>
  <si>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</si>
  <si>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</si>
  <si>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</si>
  <si>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</si>
  <si>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</si>
  <si>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</si>
  <si>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</si>
  <si>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</si>
  <si>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</si>
  <si>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</si>
  <si>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</si>
  <si>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</si>
  <si>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</si>
  <si>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</si>
  <si>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</si>
  <si>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</si>
  <si>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</si>
  <si>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</si>
  <si>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</si>
  <si>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</si>
  <si>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</si>
  <si>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</si>
  <si>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</si>
  <si>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</si>
  <si>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</si>
  <si>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</si>
  <si>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</si>
  <si>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</si>
  <si>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</si>
  <si>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</si>
  <si>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</si>
  <si>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</si>
  <si>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</si>
  <si>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</si>
  <si>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</si>
  <si>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</si>
  <si>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</si>
  <si>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</si>
  <si>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</si>
  <si>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</si>
  <si>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</si>
  <si>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</si>
  <si>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</si>
  <si>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</si>
  <si>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</si>
  <si>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</si>
  <si>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</si>
  <si>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</si>
  <si>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</si>
  <si>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</si>
  <si>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</si>
  <si>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</si>
  <si>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</si>
  <si>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</si>
  <si>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</si>
  <si>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</si>
  <si>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</si>
  <si>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</si>
  <si>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</si>
  <si>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</si>
  <si>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</si>
  <si>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</si>
  <si>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</si>
  <si>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</si>
  <si>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</si>
  <si>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</si>
  <si>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</si>
  <si>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</si>
  <si>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</si>
  <si>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</si>
  <si>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</si>
  <si>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</si>
  <si>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</si>
  <si>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</si>
  <si>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</si>
  <si>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</si>
  <si>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</si>
  <si>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</si>
  <si>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</si>
  <si>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</si>
  <si>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</si>
  <si>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</si>
  <si>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</si>
  <si>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</si>
  <si>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</si>
  <si>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</si>
  <si>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</si>
  <si>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</si>
  <si>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</si>
  <si>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</si>
  <si>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</si>
  <si>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</si>
  <si>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</si>
  <si>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</si>
  <si>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</si>
  <si>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</si>
  <si>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</si>
  <si>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</si>
  <si>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</si>
  <si>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</si>
  <si>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</si>
  <si>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</si>
  <si>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</si>
  <si>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</si>
  <si>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</si>
  <si>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</si>
  <si>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</si>
  <si>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</si>
  <si>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</si>
  <si>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</si>
  <si>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</si>
  <si>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</si>
  <si>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</si>
  <si>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</si>
  <si>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</si>
  <si>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</si>
  <si>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</si>
  <si>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</si>
  <si>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</si>
  <si>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</si>
  <si>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</si>
  <si>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</si>
  <si>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</si>
  <si>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</si>
  <si>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</si>
  <si>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</si>
  <si>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</si>
  <si>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</si>
  <si>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</si>
  <si>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</si>
  <si>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</si>
  <si>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</si>
  <si>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</si>
  <si>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</si>
  <si>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</si>
  <si>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</si>
  <si>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</si>
  <si>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</si>
  <si>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</si>
  <si>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</si>
  <si>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</si>
  <si>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</si>
  <si>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</si>
  <si>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</si>
  <si>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</si>
  <si>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</si>
  <si>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</si>
  <si>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</si>
  <si>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</si>
  <si>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</si>
  <si>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</si>
  <si>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</si>
  <si>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</si>
  <si>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</si>
  <si>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</si>
  <si>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</si>
  <si>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</si>
  <si>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</si>
  <si>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</si>
  <si>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</si>
  <si>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</si>
  <si>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</si>
  <si>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</si>
  <si>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</si>
  <si>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</si>
  <si>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</si>
  <si>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</si>
  <si>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</si>
  <si>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</si>
  <si>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</si>
  <si>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</si>
  <si>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</si>
  <si>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</si>
  <si>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</si>
  <si>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</si>
  <si>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</si>
  <si>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</si>
  <si>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</si>
  <si>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</si>
  <si>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</si>
  <si>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</si>
  <si>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</si>
  <si>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</si>
  <si>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</si>
  <si>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</si>
  <si>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</si>
  <si>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</si>
  <si>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</si>
  <si>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</si>
  <si>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</si>
  <si>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</si>
  <si>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</si>
  <si>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</si>
  <si>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</si>
  <si>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</si>
  <si>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</si>
  <si>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</si>
  <si>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</si>
  <si>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</si>
  <si>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</si>
  <si>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</si>
  <si>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</si>
  <si>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</si>
  <si>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</si>
  <si>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</si>
  <si>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</si>
  <si>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</si>
  <si>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</si>
  <si>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</si>
  <si>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</si>
  <si>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</si>
  <si>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</si>
  <si>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</si>
  <si>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</si>
  <si>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</si>
  <si>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</si>
  <si>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</si>
  <si>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</si>
  <si>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</si>
  <si>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</si>
  <si>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</si>
  <si>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</si>
  <si>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</si>
  <si>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</si>
  <si>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</si>
  <si>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</si>
  <si>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</si>
  <si>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</si>
  <si>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</si>
  <si>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</si>
  <si>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</si>
  <si>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</si>
  <si>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</si>
  <si>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</si>
  <si>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</si>
  <si>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</si>
  <si>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</si>
  <si>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</si>
  <si>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</si>
  <si>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</si>
  <si>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</si>
  <si>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</si>
  <si>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</si>
  <si>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</si>
  <si>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</si>
  <si>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</si>
  <si>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</si>
  <si>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</si>
  <si>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</si>
  <si>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</si>
  <si>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</si>
  <si>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</si>
  <si>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</si>
  <si>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</si>
  <si>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</si>
  <si>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</si>
  <si>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</si>
  <si>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</si>
  <si>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</si>
  <si>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</si>
  <si>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</si>
  <si>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</si>
  <si>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</si>
  <si>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</si>
  <si>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</si>
  <si>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</si>
  <si>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</si>
  <si>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</si>
  <si>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</si>
  <si>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</si>
  <si>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</si>
  <si>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</si>
  <si>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</si>
  <si>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</si>
  <si>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</si>
  <si>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</si>
  <si>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</si>
  <si>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</si>
  <si>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</si>
  <si>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</si>
  <si>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</si>
  <si>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</si>
  <si>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</si>
  <si>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</si>
  <si>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</si>
  <si>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</si>
  <si>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</si>
  <si>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</si>
  <si>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</si>
  <si>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</si>
  <si>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</si>
  <si>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</si>
  <si>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</si>
  <si>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</si>
  <si>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</si>
  <si>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</si>
  <si>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</si>
  <si>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</si>
  <si>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</si>
  <si>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</si>
  <si>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</si>
  <si>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</si>
  <si>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</si>
  <si>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</si>
  <si>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</si>
  <si>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</si>
  <si>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</si>
  <si>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</si>
  <si>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</si>
  <si>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</si>
  <si>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</si>
  <si>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</si>
  <si>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</si>
  <si>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</si>
  <si>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</si>
  <si>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</si>
  <si>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</si>
  <si>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</si>
  <si>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</si>
  <si>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</si>
  <si>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</si>
  <si>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</si>
  <si>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</si>
  <si>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</si>
  <si>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</si>
  <si>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</si>
  <si>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</si>
  <si>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</si>
  <si>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</si>
  <si>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</si>
  <si>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</si>
  <si>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</si>
  <si>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</si>
  <si>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</si>
  <si>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</si>
  <si>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</si>
  <si>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</si>
  <si>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</si>
  <si>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</si>
  <si>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</si>
  <si>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</si>
  <si>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</si>
  <si>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</si>
  <si>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</si>
  <si>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</si>
  <si>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</si>
  <si>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</si>
  <si>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</si>
  <si>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</si>
  <si>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</si>
  <si>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</si>
  <si>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</si>
  <si>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</si>
  <si>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</si>
  <si>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</si>
  <si>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</si>
  <si>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</si>
  <si>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</si>
  <si>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</si>
  <si>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</si>
  <si>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</si>
  <si>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</si>
  <si>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</si>
  <si>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</si>
  <si>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</si>
  <si>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</si>
  <si>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</si>
  <si>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</si>
  <si>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</si>
  <si>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</si>
  <si>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</si>
  <si>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</si>
  <si>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</si>
  <si>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</si>
  <si>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</si>
  <si>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</si>
  <si>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</si>
  <si>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</si>
  <si>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</si>
  <si>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</si>
  <si>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</si>
  <si>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</si>
  <si>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</si>
  <si>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</si>
  <si>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</si>
  <si>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</si>
  <si>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</si>
  <si>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</si>
  <si>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</si>
  <si>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</si>
  <si>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</si>
  <si>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</si>
  <si>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</si>
  <si>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</si>
  <si>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</si>
  <si>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</si>
  <si>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</si>
  <si>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</si>
  <si>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</si>
  <si>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</si>
  <si>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</si>
  <si>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</si>
  <si>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</si>
  <si>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</si>
  <si>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</si>
  <si>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</si>
  <si>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</si>
  <si>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</si>
  <si>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</si>
  <si>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</si>
  <si>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</si>
  <si>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</si>
  <si>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</si>
  <si>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</si>
  <si>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</si>
  <si>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</si>
  <si>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</si>
  <si>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</si>
  <si>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</si>
  <si>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</si>
  <si>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</si>
  <si>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</si>
  <si>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</si>
  <si>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</si>
  <si>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</si>
  <si>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</si>
  <si>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</si>
  <si>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</si>
  <si>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</si>
  <si>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</si>
  <si>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</si>
  <si>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</si>
  <si>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</si>
  <si>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</si>
  <si>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</si>
  <si>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</si>
  <si>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</si>
  <si>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</si>
  <si>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</si>
  <si>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</si>
  <si>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</si>
  <si>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</si>
  <si>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</si>
  <si>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</si>
  <si>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</si>
  <si>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</si>
  <si>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</si>
  <si>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</si>
  <si>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</si>
  <si>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</si>
  <si>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</si>
  <si>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</si>
  <si>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</si>
  <si>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</si>
  <si>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</si>
  <si>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</si>
  <si>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</si>
  <si>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</si>
  <si>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</si>
  <si>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</si>
  <si>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</si>
  <si>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</si>
  <si>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</si>
  <si>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</si>
  <si>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</si>
  <si>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</si>
  <si>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</si>
  <si>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</si>
  <si>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</si>
  <si>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</si>
  <si>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</si>
  <si>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</si>
  <si>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</si>
  <si>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</si>
  <si>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</si>
  <si>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</si>
  <si>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</si>
  <si>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</si>
  <si>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</si>
  <si>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</si>
  <si>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</si>
  <si>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</si>
  <si>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</si>
  <si>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</si>
  <si>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</si>
  <si>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</si>
  <si>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</si>
  <si>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</si>
  <si>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</si>
  <si>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</si>
  <si>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</si>
  <si>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</si>
  <si>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</si>
  <si>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</si>
  <si>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</si>
  <si>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</si>
  <si>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</si>
  <si>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</si>
  <si>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</si>
  <si>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</si>
  <si>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</si>
  <si>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</si>
  <si>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</si>
  <si>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</si>
  <si>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</si>
  <si>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</si>
  <si>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</si>
  <si>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</si>
  <si>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</si>
  <si>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</si>
  <si>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</si>
  <si>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</si>
  <si>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</si>
  <si>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</si>
  <si>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</si>
  <si>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</si>
  <si>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</si>
  <si>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</si>
  <si>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</si>
  <si>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</si>
  <si>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</si>
  <si>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</si>
  <si>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</si>
  <si>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</si>
  <si>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</si>
  <si>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</si>
  <si>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</si>
  <si>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</si>
  <si>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</si>
  <si>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</si>
  <si>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</si>
  <si>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</si>
  <si>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</si>
  <si>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</si>
  <si>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</si>
  <si>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</si>
  <si>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</si>
  <si>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</si>
  <si>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</si>
  <si>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</si>
  <si>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</si>
  <si>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</si>
  <si>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</si>
  <si>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</si>
  <si>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</si>
  <si>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</si>
  <si>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</si>
  <si>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</si>
  <si>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</si>
  <si>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</si>
  <si>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</si>
  <si>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</si>
  <si>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</si>
  <si>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</si>
  <si>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</si>
  <si>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</si>
  <si>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"Феърплей Пропъртис" АДСИЦ</t>
  </si>
  <si>
    <t>131457471</t>
  </si>
  <si>
    <t>Маню Моравенов</t>
  </si>
  <si>
    <t>Изпълнителен директор</t>
  </si>
  <si>
    <t>гр. София, бул. "Черни връх" 51Б</t>
  </si>
  <si>
    <t>Камен Каменов</t>
  </si>
  <si>
    <t>Главен счетоводител</t>
  </si>
  <si>
    <t>02/8199103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</si>
</sst>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1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2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38" xfId="0" applyFont="1" applyFill="1" applyBorder="1" applyAlignment="1">
      <alignment horizontal="left" vertical="center"/>
    </xf>
    <xf numFmtId="0" fontId="23" fillId="2" borderId="39" xfId="0" applyFont="1" applyFill="1" applyBorder="1" applyAlignment="1">
      <alignment horizontal="left" vertical="center"/>
    </xf>
    <xf numFmtId="0" fontId="24" fillId="2" borderId="40" xfId="0" applyFont="1" applyFill="1" applyBorder="1" applyAlignment="1">
      <alignment horizontal="left" indent="2"/>
    </xf>
    <xf numFmtId="0" fontId="2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2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/>
      <protection/>
    </xf>
    <xf numFmtId="0" fontId="26" fillId="4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8" fillId="4" borderId="43" xfId="55" applyNumberFormat="1" applyFont="1" applyFill="1" applyBorder="1" applyAlignment="1" applyProtection="1">
      <alignment/>
      <protection locked="0"/>
    </xf>
    <xf numFmtId="49" fontId="28" fillId="4" borderId="11" xfId="55" applyNumberFormat="1" applyFont="1" applyFill="1" applyBorder="1" applyAlignment="1" applyProtection="1">
      <alignment/>
      <protection locked="0"/>
    </xf>
    <xf numFmtId="49" fontId="28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679</v>
      </c>
      <c r="B2" s="460"/>
      <c r="Z2" s="477">
        <v>2</v>
      </c>
      <c r="AA2" s="478">
        <f>IF(ISBLANK(_pdeReportingDate),"",_pdeReportingDate)</f>
        <v>42765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Камен Каменов</v>
      </c>
    </row>
    <row r="4" spans="1:2" ht="15.75">
      <c r="A4" s="459" t="s">
        <v>680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2"/>
  <sheetViews>
    <sheetView zoomScale="85" zoomScaleNormal="85" zoomScaleSheetLayoutView="80" zoomScalePageLayoutView="0" workbookViewId="0" topLeftCell="A10">
      <selection activeCell="G66" sqref="G6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131457471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1629</v>
      </c>
      <c r="D12" s="137">
        <v>1746</v>
      </c>
      <c r="E12" s="76" t="s">
        <v>25</v>
      </c>
      <c r="F12" s="80" t="s">
        <v>26</v>
      </c>
      <c r="G12" s="138">
        <v>33145</v>
      </c>
      <c r="H12" s="137">
        <v>27913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33145</v>
      </c>
      <c r="H13" s="137">
        <v>27913</v>
      </c>
    </row>
    <row r="14" spans="1:8" ht="15.75">
      <c r="A14" s="76" t="s">
        <v>30</v>
      </c>
      <c r="B14" s="78" t="s">
        <v>31</v>
      </c>
      <c r="C14" s="138">
        <v>1</v>
      </c>
      <c r="D14" s="137">
        <v>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377</v>
      </c>
      <c r="D15" s="137">
        <v>451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568</v>
      </c>
      <c r="D17" s="137">
        <v>693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9</v>
      </c>
      <c r="D18" s="137">
        <v>9</v>
      </c>
      <c r="E18" s="272" t="s">
        <v>47</v>
      </c>
      <c r="F18" s="271" t="s">
        <v>48</v>
      </c>
      <c r="G18" s="388">
        <f>G12+G15+G16+G17</f>
        <v>33145</v>
      </c>
      <c r="H18" s="389">
        <f>H12+H15+H16+H17</f>
        <v>27913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2584</v>
      </c>
      <c r="D20" s="377">
        <f>SUM(D12:D19)</f>
        <v>2902</v>
      </c>
      <c r="E20" s="76" t="s">
        <v>54</v>
      </c>
      <c r="F20" s="80" t="s">
        <v>55</v>
      </c>
      <c r="G20" s="138">
        <v>232</v>
      </c>
      <c r="H20" s="137"/>
    </row>
    <row r="21" spans="1:8" ht="15.75">
      <c r="A21" s="87" t="s">
        <v>56</v>
      </c>
      <c r="B21" s="83" t="s">
        <v>57</v>
      </c>
      <c r="C21" s="267">
        <v>29705</v>
      </c>
      <c r="D21" s="268">
        <v>29705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19576</v>
      </c>
      <c r="H22" s="393">
        <f>SUM(H23:H25)</f>
        <v>22956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19576</v>
      </c>
      <c r="H23" s="137">
        <v>22956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19808</v>
      </c>
      <c r="H26" s="377">
        <f>H20+H21+H22</f>
        <v>22956</v>
      </c>
      <c r="M26" s="85"/>
    </row>
    <row r="27" spans="1:8" ht="15.75">
      <c r="A27" s="76" t="s">
        <v>79</v>
      </c>
      <c r="B27" s="78" t="s">
        <v>80</v>
      </c>
      <c r="C27" s="138"/>
      <c r="D27" s="137">
        <v>1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-484</v>
      </c>
      <c r="H33" s="137">
        <v>-3380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-484</v>
      </c>
      <c r="H34" s="377">
        <f>H28+H32+H33</f>
        <v>-3380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52469</v>
      </c>
      <c r="H37" s="379">
        <f>H26+H18+H34</f>
        <v>47489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11571</v>
      </c>
      <c r="H45" s="137">
        <v>12039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11571</v>
      </c>
      <c r="H50" s="375">
        <f>SUM(H44:H49)</f>
        <v>12039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32289</v>
      </c>
      <c r="D56" s="381">
        <f>D20+D21+D22+D28+D33+D46+D52+D54+D55</f>
        <v>32608</v>
      </c>
      <c r="E56" s="87" t="s">
        <v>557</v>
      </c>
      <c r="F56" s="86" t="s">
        <v>172</v>
      </c>
      <c r="G56" s="378">
        <f>G50+G52+G53+G54+G55</f>
        <v>11571</v>
      </c>
      <c r="H56" s="379">
        <f>H50+H52+H53+H54+H55</f>
        <v>12039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562</v>
      </c>
      <c r="H59" s="137">
        <v>912</v>
      </c>
    </row>
    <row r="60" spans="1:13" ht="15.75">
      <c r="A60" s="76" t="s">
        <v>178</v>
      </c>
      <c r="B60" s="78" t="s">
        <v>179</v>
      </c>
      <c r="C60" s="138">
        <v>8128</v>
      </c>
      <c r="D60" s="137">
        <v>9062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302</v>
      </c>
      <c r="D61" s="137">
        <v>305</v>
      </c>
      <c r="E61" s="141" t="s">
        <v>188</v>
      </c>
      <c r="F61" s="80" t="s">
        <v>189</v>
      </c>
      <c r="G61" s="374">
        <f>SUM(G62:G68)</f>
        <v>15218</v>
      </c>
      <c r="H61" s="375">
        <f>SUM(H62:H68)</f>
        <v>12408</v>
      </c>
    </row>
    <row r="62" spans="1:13" ht="15.75">
      <c r="A62" s="76" t="s">
        <v>186</v>
      </c>
      <c r="B62" s="81" t="s">
        <v>187</v>
      </c>
      <c r="C62" s="138">
        <v>33914</v>
      </c>
      <c r="D62" s="137">
        <v>27964</v>
      </c>
      <c r="E62" s="141" t="s">
        <v>192</v>
      </c>
      <c r="F62" s="80" t="s">
        <v>193</v>
      </c>
      <c r="G62" s="138">
        <v>1881</v>
      </c>
      <c r="H62" s="137">
        <v>4454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1359</v>
      </c>
      <c r="H64" s="137">
        <v>3696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42344</v>
      </c>
      <c r="D65" s="377">
        <f>SUM(D59:D64)</f>
        <v>37331</v>
      </c>
      <c r="E65" s="76" t="s">
        <v>201</v>
      </c>
      <c r="F65" s="80" t="s">
        <v>202</v>
      </c>
      <c r="G65" s="138">
        <v>11783</v>
      </c>
      <c r="H65" s="137">
        <v>4181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</v>
      </c>
      <c r="H66" s="137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>
        <v>4</v>
      </c>
    </row>
    <row r="68" spans="1:8" ht="15.75">
      <c r="A68" s="76" t="s">
        <v>206</v>
      </c>
      <c r="B68" s="78" t="s">
        <v>207</v>
      </c>
      <c r="C68" s="138">
        <v>1499</v>
      </c>
      <c r="D68" s="137">
        <v>946</v>
      </c>
      <c r="E68" s="76" t="s">
        <v>212</v>
      </c>
      <c r="F68" s="80" t="s">
        <v>213</v>
      </c>
      <c r="G68" s="138">
        <v>176</v>
      </c>
      <c r="H68" s="137">
        <v>58</v>
      </c>
    </row>
    <row r="69" spans="1:8" ht="15.75">
      <c r="A69" s="76" t="s">
        <v>210</v>
      </c>
      <c r="B69" s="78" t="s">
        <v>211</v>
      </c>
      <c r="C69" s="138">
        <v>571</v>
      </c>
      <c r="D69" s="137">
        <v>178</v>
      </c>
      <c r="E69" s="142" t="s">
        <v>79</v>
      </c>
      <c r="F69" s="80" t="s">
        <v>216</v>
      </c>
      <c r="G69" s="138"/>
      <c r="H69" s="137">
        <v>227</v>
      </c>
    </row>
    <row r="70" spans="1:8" ht="15.75">
      <c r="A70" s="76" t="s">
        <v>214</v>
      </c>
      <c r="B70" s="78" t="s">
        <v>215</v>
      </c>
      <c r="C70" s="138">
        <v>899</v>
      </c>
      <c r="D70" s="137">
        <v>903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15780</v>
      </c>
      <c r="H71" s="377">
        <f>H59+H60+H61+H69+H70</f>
        <v>13547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50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</v>
      </c>
      <c r="D75" s="137">
        <v>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2978</v>
      </c>
      <c r="D76" s="377">
        <f>SUM(D68:D75)</f>
        <v>2086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15780</v>
      </c>
      <c r="H79" s="379">
        <f>H71+H73+H75+H77</f>
        <v>13547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29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1276</v>
      </c>
      <c r="D89" s="137">
        <v>508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131</v>
      </c>
      <c r="D90" s="137">
        <v>131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1436</v>
      </c>
      <c r="D92" s="377">
        <f>SUM(D88:D91)</f>
        <v>642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773</v>
      </c>
      <c r="D93" s="270">
        <v>408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47531</v>
      </c>
      <c r="D94" s="381">
        <f>D65+D76+D85+D92+D93</f>
        <v>40467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79820</v>
      </c>
      <c r="D95" s="383">
        <f>D94+D56</f>
        <v>73075</v>
      </c>
      <c r="E95" s="169" t="s">
        <v>635</v>
      </c>
      <c r="F95" s="280" t="s">
        <v>268</v>
      </c>
      <c r="G95" s="382">
        <f>G37+G40+G56+G79</f>
        <v>79820</v>
      </c>
      <c r="H95" s="383">
        <f>H37+H40+H56+H79</f>
        <v>73075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42765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13" ht="15.75">
      <c r="A100" s="472"/>
      <c r="B100" s="46"/>
      <c r="C100" s="46"/>
      <c r="D100" s="46"/>
      <c r="E100" s="46"/>
      <c r="F100" s="46"/>
      <c r="G100" s="46"/>
      <c r="H100" s="46"/>
      <c r="M100" s="85"/>
    </row>
    <row r="101" spans="1:13" ht="15.75">
      <c r="A101" s="472"/>
      <c r="B101" s="46"/>
      <c r="C101" s="46"/>
      <c r="D101" s="46"/>
      <c r="E101" s="46"/>
      <c r="F101" s="46"/>
      <c r="G101" s="46"/>
      <c r="H101" s="46"/>
      <c r="M101" s="85"/>
    </row>
    <row r="102" spans="1:13" ht="15.75">
      <c r="A102" s="472"/>
      <c r="B102" s="46"/>
      <c r="C102" s="46"/>
      <c r="D102" s="46"/>
      <c r="E102" s="46"/>
      <c r="F102" s="46"/>
      <c r="G102" s="46"/>
      <c r="H102" s="46"/>
      <c r="M102" s="85"/>
    </row>
    <row r="103" spans="1:13" ht="15.75">
      <c r="A103" s="472"/>
      <c r="B103" s="46"/>
      <c r="C103" s="46"/>
      <c r="D103" s="46"/>
      <c r="E103" s="46"/>
      <c r="F103" s="46"/>
      <c r="G103" s="46"/>
      <c r="H103" s="46"/>
      <c r="M103" s="85"/>
    </row>
    <row r="104" spans="1:8" ht="15.75">
      <c r="A104" s="473" t="s">
        <v>8</v>
      </c>
      <c r="B104" s="481" t="str">
        <f>authorName</f>
        <v>Камен Каменов</v>
      </c>
      <c r="C104" s="481"/>
      <c r="D104" s="481"/>
      <c r="E104" s="481"/>
      <c r="F104" s="481"/>
      <c r="G104" s="481"/>
      <c r="H104" s="481"/>
    </row>
    <row r="105" spans="1:8" ht="15.75">
      <c r="A105" s="473"/>
      <c r="B105" s="67"/>
      <c r="C105" s="67"/>
      <c r="D105" s="67"/>
      <c r="E105" s="67"/>
      <c r="F105" s="67"/>
      <c r="G105" s="67"/>
      <c r="H105" s="67"/>
    </row>
    <row r="106" spans="1:8" ht="15.75">
      <c r="A106" s="473"/>
      <c r="B106" s="67"/>
      <c r="C106" s="67"/>
      <c r="D106" s="67"/>
      <c r="E106" s="67"/>
      <c r="F106" s="67"/>
      <c r="G106" s="67"/>
      <c r="H106" s="67"/>
    </row>
    <row r="107" spans="1:8" ht="15.75">
      <c r="A107" s="473"/>
      <c r="B107" s="67"/>
      <c r="C107" s="67"/>
      <c r="D107" s="67"/>
      <c r="E107" s="67"/>
      <c r="F107" s="67"/>
      <c r="G107" s="67"/>
      <c r="H107" s="67"/>
    </row>
    <row r="108" spans="1:8" ht="15.75">
      <c r="A108" s="473"/>
      <c r="B108" s="67"/>
      <c r="C108" s="67"/>
      <c r="D108" s="67"/>
      <c r="E108" s="67"/>
      <c r="F108" s="67"/>
      <c r="G108" s="67"/>
      <c r="H108" s="67"/>
    </row>
    <row r="109" spans="1:8" ht="15.75">
      <c r="A109" s="473" t="s">
        <v>614</v>
      </c>
      <c r="B109" s="482"/>
      <c r="C109" s="482"/>
      <c r="D109" s="482"/>
      <c r="E109" s="482"/>
      <c r="F109" s="482"/>
      <c r="G109" s="482"/>
      <c r="H109" s="482"/>
    </row>
    <row r="110" spans="1:13" ht="21.75" customHeight="1">
      <c r="A110" s="474"/>
      <c r="B110" s="479" t="s">
        <v>683</v>
      </c>
      <c r="C110" s="479"/>
      <c r="D110" s="479"/>
      <c r="E110" s="479"/>
      <c r="M110" s="85"/>
    </row>
    <row r="111" spans="1:5" ht="21.75" customHeight="1">
      <c r="A111" s="474"/>
      <c r="B111" s="479"/>
      <c r="C111" s="479"/>
      <c r="D111" s="479"/>
      <c r="E111" s="479"/>
    </row>
    <row r="112" spans="1:13" ht="21.75" customHeight="1">
      <c r="A112" s="474"/>
      <c r="B112" s="479"/>
      <c r="C112" s="479"/>
      <c r="D112" s="479"/>
      <c r="E112" s="479"/>
      <c r="M112" s="85"/>
    </row>
    <row r="113" spans="1:5" ht="21.75" customHeight="1">
      <c r="A113" s="474"/>
      <c r="B113" s="479"/>
      <c r="C113" s="479"/>
      <c r="D113" s="479"/>
      <c r="E113" s="479"/>
    </row>
    <row r="114" spans="1:13" ht="21.75" customHeight="1">
      <c r="A114" s="474"/>
      <c r="B114" s="479"/>
      <c r="C114" s="479"/>
      <c r="D114" s="479"/>
      <c r="E114" s="479"/>
      <c r="M114" s="85"/>
    </row>
    <row r="115" spans="1:5" ht="21.75" customHeight="1">
      <c r="A115" s="474"/>
      <c r="B115" s="479"/>
      <c r="C115" s="479"/>
      <c r="D115" s="479"/>
      <c r="E115" s="479"/>
    </row>
    <row r="116" spans="1:13" ht="21.75" customHeight="1">
      <c r="A116" s="474"/>
      <c r="B116" s="479"/>
      <c r="C116" s="479"/>
      <c r="D116" s="479"/>
      <c r="E116" s="479"/>
      <c r="M116" s="85"/>
    </row>
    <row r="124" ht="15.75">
      <c r="E124" s="355"/>
    </row>
    <row r="126" spans="5:13" ht="15.75">
      <c r="E126" s="355"/>
      <c r="M126" s="85"/>
    </row>
    <row r="128" spans="5:13" ht="15.75">
      <c r="E128" s="355"/>
      <c r="M128" s="85"/>
    </row>
    <row r="130" ht="15.75">
      <c r="E130" s="355"/>
    </row>
    <row r="132" spans="5:13" ht="15.75">
      <c r="E132" s="355"/>
      <c r="M132" s="85"/>
    </row>
    <row r="134" spans="5:13" ht="15.75">
      <c r="E134" s="355"/>
      <c r="M134" s="85"/>
    </row>
    <row r="136" ht="15.75">
      <c r="M136" s="85"/>
    </row>
    <row r="138" ht="15.75">
      <c r="M138" s="85"/>
    </row>
    <row r="140" ht="15.75">
      <c r="M140" s="85"/>
    </row>
    <row r="142" spans="5:13" ht="15.75">
      <c r="E142" s="355"/>
      <c r="M142" s="85"/>
    </row>
    <row r="144" spans="5:13" ht="15.75">
      <c r="E144" s="355"/>
      <c r="M144" s="85"/>
    </row>
    <row r="146" spans="5:13" ht="15.75">
      <c r="E146" s="355"/>
      <c r="M146" s="85"/>
    </row>
    <row r="148" spans="5:13" ht="15.75">
      <c r="E148" s="355"/>
      <c r="M148" s="85"/>
    </row>
    <row r="150" ht="15.75">
      <c r="E150" s="355"/>
    </row>
    <row r="152" ht="15.75">
      <c r="E152" s="355"/>
    </row>
    <row r="154" ht="15.75">
      <c r="E154" s="355"/>
    </row>
    <row r="156" spans="5:13" ht="15.75">
      <c r="E156" s="355"/>
      <c r="M156" s="85"/>
    </row>
    <row r="158" ht="15.75">
      <c r="M158" s="85"/>
    </row>
    <row r="160" ht="15.75">
      <c r="M160" s="85"/>
    </row>
    <row r="166" ht="15.75">
      <c r="E166" s="355"/>
    </row>
    <row r="168" spans="1:18" s="353" customFormat="1" ht="15.75">
      <c r="A168" s="41"/>
      <c r="B168" s="41"/>
      <c r="C168" s="41"/>
      <c r="D168" s="41"/>
      <c r="E168" s="355"/>
      <c r="G168" s="41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70" spans="1:18" s="353" customFormat="1" ht="15.75">
      <c r="A170" s="41"/>
      <c r="B170" s="41"/>
      <c r="C170" s="41"/>
      <c r="D170" s="41"/>
      <c r="E170" s="355"/>
      <c r="G170" s="41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2" spans="1:18" s="353" customFormat="1" ht="15.75">
      <c r="A172" s="41"/>
      <c r="B172" s="41"/>
      <c r="C172" s="41"/>
      <c r="D172" s="41"/>
      <c r="E172" s="355"/>
      <c r="G172" s="41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4" spans="1:18" s="353" customFormat="1" ht="15.75">
      <c r="A174" s="41"/>
      <c r="B174" s="41"/>
      <c r="C174" s="41"/>
      <c r="D174" s="41"/>
      <c r="E174" s="355"/>
      <c r="G174" s="41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82" spans="1:18" s="353" customFormat="1" ht="15.75">
      <c r="A182" s="41"/>
      <c r="B182" s="41"/>
      <c r="C182" s="41"/>
      <c r="D182" s="41"/>
      <c r="E182" s="355"/>
      <c r="G182" s="41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4" spans="1:18" s="353" customFormat="1" ht="15.75">
      <c r="A184" s="41"/>
      <c r="B184" s="41"/>
      <c r="C184" s="41"/>
      <c r="D184" s="41"/>
      <c r="E184" s="355"/>
      <c r="G184" s="41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6" spans="1:18" s="353" customFormat="1" ht="15.75">
      <c r="A186" s="41"/>
      <c r="B186" s="41"/>
      <c r="C186" s="41"/>
      <c r="D186" s="41"/>
      <c r="E186" s="355"/>
      <c r="G186" s="41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8" spans="1:18" s="353" customFormat="1" ht="15.75">
      <c r="A188" s="41"/>
      <c r="B188" s="41"/>
      <c r="C188" s="41"/>
      <c r="D188" s="41"/>
      <c r="E188" s="355"/>
      <c r="G188" s="41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92" spans="1:18" s="353" customFormat="1" ht="15.75">
      <c r="A192" s="41"/>
      <c r="B192" s="41"/>
      <c r="C192" s="41"/>
      <c r="D192" s="41"/>
      <c r="E192" s="355"/>
      <c r="G192" s="41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</sheetData>
  <sheetProtection password="D554" sheet="1" objects="1" scenarios="1" insertRows="0"/>
  <mergeCells count="10">
    <mergeCell ref="B113:E113"/>
    <mergeCell ref="B114:E114"/>
    <mergeCell ref="B115:E115"/>
    <mergeCell ref="B116:E116"/>
    <mergeCell ref="B111:E111"/>
    <mergeCell ref="B112:E112"/>
    <mergeCell ref="B98:H98"/>
    <mergeCell ref="B104:H104"/>
    <mergeCell ref="B109:H109"/>
    <mergeCell ref="B110:E1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75"/>
  <sheetViews>
    <sheetView zoomScale="70" zoomScaleNormal="70"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"ФЕЪРПЛЕЙ ПРОПЪРТИС"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131457471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22</v>
      </c>
      <c r="D12" s="257">
        <v>13</v>
      </c>
      <c r="E12" s="135" t="s">
        <v>277</v>
      </c>
      <c r="F12" s="180" t="s">
        <v>278</v>
      </c>
      <c r="G12" s="256">
        <v>5391</v>
      </c>
      <c r="H12" s="257">
        <v>1672</v>
      </c>
    </row>
    <row r="13" spans="1:8" ht="15.75">
      <c r="A13" s="135" t="s">
        <v>279</v>
      </c>
      <c r="B13" s="131" t="s">
        <v>280</v>
      </c>
      <c r="C13" s="256">
        <v>2817</v>
      </c>
      <c r="D13" s="257">
        <v>3047</v>
      </c>
      <c r="E13" s="135" t="s">
        <v>281</v>
      </c>
      <c r="F13" s="180" t="s">
        <v>282</v>
      </c>
      <c r="G13" s="256">
        <v>14</v>
      </c>
      <c r="H13" s="257">
        <v>3</v>
      </c>
    </row>
    <row r="14" spans="1:8" ht="15.75">
      <c r="A14" s="135" t="s">
        <v>283</v>
      </c>
      <c r="B14" s="131" t="s">
        <v>284</v>
      </c>
      <c r="C14" s="256">
        <v>238</v>
      </c>
      <c r="D14" s="257">
        <v>457</v>
      </c>
      <c r="E14" s="185" t="s">
        <v>285</v>
      </c>
      <c r="F14" s="180" t="s">
        <v>286</v>
      </c>
      <c r="G14" s="256">
        <v>2969</v>
      </c>
      <c r="H14" s="257">
        <v>2990</v>
      </c>
    </row>
    <row r="15" spans="1:8" ht="15.75">
      <c r="A15" s="135" t="s">
        <v>287</v>
      </c>
      <c r="B15" s="131" t="s">
        <v>288</v>
      </c>
      <c r="C15" s="256">
        <v>222</v>
      </c>
      <c r="D15" s="257">
        <v>237</v>
      </c>
      <c r="E15" s="185" t="s">
        <v>79</v>
      </c>
      <c r="F15" s="180" t="s">
        <v>289</v>
      </c>
      <c r="G15" s="256">
        <v>86</v>
      </c>
      <c r="H15" s="257">
        <v>16</v>
      </c>
    </row>
    <row r="16" spans="1:8" ht="15.75">
      <c r="A16" s="135" t="s">
        <v>290</v>
      </c>
      <c r="B16" s="131" t="s">
        <v>291</v>
      </c>
      <c r="C16" s="256">
        <v>26</v>
      </c>
      <c r="D16" s="257">
        <v>28</v>
      </c>
      <c r="E16" s="176" t="s">
        <v>52</v>
      </c>
      <c r="F16" s="204" t="s">
        <v>292</v>
      </c>
      <c r="G16" s="407">
        <f>SUM(G12:G15)</f>
        <v>8460</v>
      </c>
      <c r="H16" s="408">
        <f>SUM(H12:H15)</f>
        <v>4681</v>
      </c>
    </row>
    <row r="17" spans="1:8" ht="31.5">
      <c r="A17" s="135" t="s">
        <v>293</v>
      </c>
      <c r="B17" s="131" t="s">
        <v>294</v>
      </c>
      <c r="C17" s="256">
        <v>4834</v>
      </c>
      <c r="D17" s="257">
        <v>1389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263</v>
      </c>
      <c r="D19" s="257">
        <v>285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8422</v>
      </c>
      <c r="D22" s="408">
        <f>SUM(D12:D18)+D19</f>
        <v>5456</v>
      </c>
      <c r="E22" s="135" t="s">
        <v>309</v>
      </c>
      <c r="F22" s="177" t="s">
        <v>310</v>
      </c>
      <c r="G22" s="256">
        <v>2</v>
      </c>
      <c r="H22" s="257">
        <v>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484</v>
      </c>
      <c r="D25" s="257">
        <v>831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</v>
      </c>
      <c r="D27" s="257">
        <v>6</v>
      </c>
      <c r="E27" s="176" t="s">
        <v>104</v>
      </c>
      <c r="F27" s="178" t="s">
        <v>326</v>
      </c>
      <c r="G27" s="407">
        <f>SUM(G22:G26)</f>
        <v>2</v>
      </c>
      <c r="H27" s="408">
        <f>SUM(H22:H26)</f>
        <v>14</v>
      </c>
    </row>
    <row r="28" spans="1:8" ht="15.75">
      <c r="A28" s="135" t="s">
        <v>79</v>
      </c>
      <c r="B28" s="177" t="s">
        <v>327</v>
      </c>
      <c r="C28" s="256">
        <v>35</v>
      </c>
      <c r="D28" s="257">
        <v>1782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524</v>
      </c>
      <c r="D29" s="408">
        <f>SUM(D25:D28)</f>
        <v>2619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8946</v>
      </c>
      <c r="D31" s="414">
        <f>D29+D22</f>
        <v>8075</v>
      </c>
      <c r="E31" s="191" t="s">
        <v>548</v>
      </c>
      <c r="F31" s="206" t="s">
        <v>331</v>
      </c>
      <c r="G31" s="193">
        <f>G16+G18+G27</f>
        <v>8462</v>
      </c>
      <c r="H31" s="194">
        <f>H16+H18+H27</f>
        <v>4695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484</v>
      </c>
      <c r="H33" s="408">
        <f>IF((D31-H31)&gt;0,D31-H31,0)</f>
        <v>3380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8946</v>
      </c>
      <c r="D36" s="416">
        <f>D31-D34+D35</f>
        <v>8075</v>
      </c>
      <c r="E36" s="202" t="s">
        <v>346</v>
      </c>
      <c r="F36" s="196" t="s">
        <v>347</v>
      </c>
      <c r="G36" s="207">
        <f>G35-G34+G31</f>
        <v>8462</v>
      </c>
      <c r="H36" s="208">
        <f>H35-H34+H31</f>
        <v>4695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484</v>
      </c>
      <c r="H37" s="194">
        <f>IF((D36-H36)&gt;0,D36-H36,0)</f>
        <v>3380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484</v>
      </c>
      <c r="H42" s="184">
        <f>IF(H37&gt;0,IF(D38+H37&lt;0,0,D38+H37),IF(D37-D38&lt;0,D38-D37,0))</f>
        <v>3380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484</v>
      </c>
      <c r="H44" s="208">
        <f>IF(D42=0,IF(H42-H43&gt;0,H42-H43+D43,0),IF(D42-D43&lt;0,D43-D42+H43,0))</f>
        <v>3380</v>
      </c>
    </row>
    <row r="45" spans="1:8" ht="16.5" thickBot="1">
      <c r="A45" s="210" t="s">
        <v>371</v>
      </c>
      <c r="B45" s="211" t="s">
        <v>372</v>
      </c>
      <c r="C45" s="409">
        <f>C36+C38+C42</f>
        <v>8946</v>
      </c>
      <c r="D45" s="410">
        <f>D36+D38+D42</f>
        <v>8075</v>
      </c>
      <c r="E45" s="210" t="s">
        <v>373</v>
      </c>
      <c r="F45" s="212" t="s">
        <v>374</v>
      </c>
      <c r="G45" s="409">
        <f>G42+G36</f>
        <v>8946</v>
      </c>
      <c r="H45" s="410">
        <f>H42+H36</f>
        <v>8075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42765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13" s="39" customFormat="1" ht="15.75">
      <c r="A52" s="472"/>
      <c r="B52" s="46"/>
      <c r="C52" s="46"/>
      <c r="D52" s="46"/>
      <c r="E52" s="46"/>
      <c r="F52" s="46"/>
      <c r="G52" s="46"/>
      <c r="H52" s="46"/>
      <c r="M52" s="85"/>
    </row>
    <row r="53" spans="1:13" s="39" customFormat="1" ht="15.75">
      <c r="A53" s="472"/>
      <c r="B53" s="46"/>
      <c r="C53" s="46"/>
      <c r="D53" s="46"/>
      <c r="E53" s="46"/>
      <c r="F53" s="46"/>
      <c r="G53" s="46"/>
      <c r="H53" s="46"/>
      <c r="M53" s="85"/>
    </row>
    <row r="54" spans="1:13" s="39" customFormat="1" ht="15.75">
      <c r="A54" s="472"/>
      <c r="B54" s="46"/>
      <c r="C54" s="46"/>
      <c r="D54" s="46"/>
      <c r="E54" s="46"/>
      <c r="F54" s="46"/>
      <c r="G54" s="46"/>
      <c r="H54" s="46"/>
      <c r="M54" s="85"/>
    </row>
    <row r="55" spans="1:13" s="39" customFormat="1" ht="15.75">
      <c r="A55" s="472"/>
      <c r="B55" s="46"/>
      <c r="C55" s="46"/>
      <c r="D55" s="46"/>
      <c r="E55" s="46"/>
      <c r="F55" s="46"/>
      <c r="G55" s="46"/>
      <c r="H55" s="46"/>
      <c r="M55" s="85"/>
    </row>
    <row r="56" spans="1:13" s="39" customFormat="1" ht="15.75">
      <c r="A56" s="472"/>
      <c r="B56" s="46"/>
      <c r="C56" s="46"/>
      <c r="D56" s="46"/>
      <c r="E56" s="46"/>
      <c r="F56" s="46"/>
      <c r="G56" s="46"/>
      <c r="H56" s="46"/>
      <c r="M56" s="85"/>
    </row>
    <row r="57" spans="1:13" s="39" customFormat="1" ht="15.75">
      <c r="A57" s="472"/>
      <c r="B57" s="46"/>
      <c r="C57" s="46"/>
      <c r="D57" s="46"/>
      <c r="E57" s="46"/>
      <c r="F57" s="46"/>
      <c r="G57" s="46"/>
      <c r="H57" s="46"/>
      <c r="M57" s="85"/>
    </row>
    <row r="58" spans="1:8" s="39" customFormat="1" ht="15.75">
      <c r="A58" s="473" t="s">
        <v>8</v>
      </c>
      <c r="B58" s="481" t="str">
        <f>authorName</f>
        <v>Камен Каменов</v>
      </c>
      <c r="C58" s="481"/>
      <c r="D58" s="481"/>
      <c r="E58" s="481"/>
      <c r="F58" s="481"/>
      <c r="G58" s="481"/>
      <c r="H58" s="481"/>
    </row>
    <row r="59" spans="1:8" s="39" customFormat="1" ht="15.75">
      <c r="A59" s="473"/>
      <c r="B59" s="67"/>
      <c r="C59" s="67"/>
      <c r="D59" s="67"/>
      <c r="E59" s="67"/>
      <c r="F59" s="67"/>
      <c r="G59" s="67"/>
      <c r="H59" s="67"/>
    </row>
    <row r="60" spans="1:8" s="39" customFormat="1" ht="15.75">
      <c r="A60" s="473"/>
      <c r="B60" s="67"/>
      <c r="C60" s="67"/>
      <c r="D60" s="67"/>
      <c r="E60" s="67"/>
      <c r="F60" s="67"/>
      <c r="G60" s="67"/>
      <c r="H60" s="67"/>
    </row>
    <row r="61" spans="1:8" s="39" customFormat="1" ht="15.75">
      <c r="A61" s="473"/>
      <c r="B61" s="67"/>
      <c r="C61" s="67"/>
      <c r="D61" s="67"/>
      <c r="E61" s="67"/>
      <c r="F61" s="67"/>
      <c r="G61" s="67"/>
      <c r="H61" s="67"/>
    </row>
    <row r="62" spans="1:8" s="39" customFormat="1" ht="15.75">
      <c r="A62" s="473"/>
      <c r="B62" s="67"/>
      <c r="C62" s="67"/>
      <c r="D62" s="67"/>
      <c r="E62" s="67"/>
      <c r="F62" s="67"/>
      <c r="G62" s="67"/>
      <c r="H62" s="67"/>
    </row>
    <row r="63" spans="1:8" s="39" customFormat="1" ht="15.75">
      <c r="A63" s="473"/>
      <c r="B63" s="67"/>
      <c r="C63" s="67"/>
      <c r="D63" s="67"/>
      <c r="E63" s="67"/>
      <c r="F63" s="67"/>
      <c r="G63" s="67"/>
      <c r="H63" s="67"/>
    </row>
    <row r="64" spans="1:8" s="39" customFormat="1" ht="15.75">
      <c r="A64" s="473"/>
      <c r="B64" s="67"/>
      <c r="C64" s="67"/>
      <c r="D64" s="67"/>
      <c r="E64" s="67"/>
      <c r="F64" s="67"/>
      <c r="G64" s="67"/>
      <c r="H64" s="67"/>
    </row>
    <row r="65" spans="1:8" s="39" customFormat="1" ht="15.75">
      <c r="A65" s="473"/>
      <c r="B65" s="67"/>
      <c r="C65" s="67"/>
      <c r="D65" s="67"/>
      <c r="E65" s="67"/>
      <c r="F65" s="67"/>
      <c r="G65" s="67"/>
      <c r="H65" s="67"/>
    </row>
    <row r="66" spans="1:8" s="39" customFormat="1" ht="15.75">
      <c r="A66" s="473" t="s">
        <v>614</v>
      </c>
      <c r="B66" s="482"/>
      <c r="C66" s="482"/>
      <c r="D66" s="482"/>
      <c r="E66" s="482"/>
      <c r="F66" s="482"/>
      <c r="G66" s="482"/>
      <c r="H66" s="482"/>
    </row>
    <row r="67" spans="1:8" ht="15.75" customHeight="1">
      <c r="A67" s="474"/>
      <c r="B67" s="479" t="s">
        <v>683</v>
      </c>
      <c r="C67" s="479"/>
      <c r="D67" s="479"/>
      <c r="E67" s="479"/>
      <c r="F67" s="353"/>
      <c r="G67" s="41"/>
      <c r="H67" s="39"/>
    </row>
    <row r="68" spans="1:8" ht="15.75" customHeight="1">
      <c r="A68" s="474"/>
      <c r="B68" s="479"/>
      <c r="C68" s="479"/>
      <c r="D68" s="479"/>
      <c r="E68" s="479"/>
      <c r="F68" s="353"/>
      <c r="G68" s="41"/>
      <c r="H68" s="39"/>
    </row>
    <row r="69" spans="1:8" ht="15.75" customHeight="1">
      <c r="A69" s="474"/>
      <c r="B69" s="479"/>
      <c r="C69" s="479"/>
      <c r="D69" s="479"/>
      <c r="E69" s="479"/>
      <c r="F69" s="353"/>
      <c r="G69" s="41"/>
      <c r="H69" s="39"/>
    </row>
    <row r="70" spans="1:8" ht="15.75" customHeight="1">
      <c r="A70" s="474"/>
      <c r="B70" s="479"/>
      <c r="C70" s="479"/>
      <c r="D70" s="479"/>
      <c r="E70" s="479"/>
      <c r="F70" s="353"/>
      <c r="G70" s="41"/>
      <c r="H70" s="39"/>
    </row>
    <row r="71" spans="1:8" ht="15.75">
      <c r="A71" s="474"/>
      <c r="B71" s="479"/>
      <c r="C71" s="479"/>
      <c r="D71" s="479"/>
      <c r="E71" s="479"/>
      <c r="F71" s="353"/>
      <c r="G71" s="41"/>
      <c r="H71" s="39"/>
    </row>
    <row r="72" spans="1:8" ht="15.75">
      <c r="A72" s="474"/>
      <c r="B72" s="479"/>
      <c r="C72" s="479"/>
      <c r="D72" s="479"/>
      <c r="E72" s="479"/>
      <c r="F72" s="353"/>
      <c r="G72" s="41"/>
      <c r="H72" s="39"/>
    </row>
    <row r="73" spans="1:8" ht="15.75">
      <c r="A73" s="474"/>
      <c r="B73" s="479"/>
      <c r="C73" s="479"/>
      <c r="D73" s="479"/>
      <c r="E73" s="479"/>
      <c r="F73" s="353"/>
      <c r="G73" s="41"/>
      <c r="H73" s="39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8" ht="15.75">
      <c r="A104" s="32"/>
      <c r="B104" s="32"/>
      <c r="C104" s="345"/>
      <c r="D104" s="345"/>
      <c r="E104" s="32"/>
      <c r="F104" s="32"/>
      <c r="G104" s="347"/>
      <c r="H104" s="347"/>
    </row>
    <row r="105" spans="1:8" ht="15.75">
      <c r="A105" s="32"/>
      <c r="B105" s="32"/>
      <c r="C105" s="345"/>
      <c r="D105" s="345"/>
      <c r="E105" s="32"/>
      <c r="F105" s="32"/>
      <c r="G105" s="347"/>
      <c r="H105" s="347"/>
    </row>
    <row r="106" spans="1:8" ht="15.75">
      <c r="A106" s="32"/>
      <c r="B106" s="32"/>
      <c r="C106" s="345"/>
      <c r="D106" s="345"/>
      <c r="E106" s="32"/>
      <c r="F106" s="32"/>
      <c r="G106" s="347"/>
      <c r="H106" s="347"/>
    </row>
    <row r="107" spans="1:8" ht="15.75">
      <c r="A107" s="32"/>
      <c r="B107" s="32"/>
      <c r="C107" s="345"/>
      <c r="D107" s="345"/>
      <c r="E107" s="32"/>
      <c r="F107" s="32"/>
      <c r="G107" s="347"/>
      <c r="H107" s="347"/>
    </row>
    <row r="108" spans="1:8" ht="15.75">
      <c r="A108" s="32"/>
      <c r="B108" s="32"/>
      <c r="C108" s="345"/>
      <c r="D108" s="345"/>
      <c r="E108" s="32"/>
      <c r="F108" s="32"/>
      <c r="G108" s="347"/>
      <c r="H108" s="347"/>
    </row>
    <row r="109" spans="1:8" ht="15.75">
      <c r="A109" s="32"/>
      <c r="B109" s="32"/>
      <c r="C109" s="345"/>
      <c r="D109" s="345"/>
      <c r="E109" s="32"/>
      <c r="F109" s="32"/>
      <c r="G109" s="347"/>
      <c r="H109" s="347"/>
    </row>
    <row r="110" spans="1:8" ht="15.75">
      <c r="A110" s="32"/>
      <c r="B110" s="32"/>
      <c r="C110" s="345"/>
      <c r="D110" s="345"/>
      <c r="E110" s="32"/>
      <c r="F110" s="32"/>
      <c r="G110" s="347"/>
      <c r="H110" s="347"/>
    </row>
    <row r="111" spans="1:8" ht="15.75">
      <c r="A111" s="32"/>
      <c r="B111" s="32"/>
      <c r="C111" s="345"/>
      <c r="D111" s="345"/>
      <c r="E111" s="32"/>
      <c r="F111" s="32"/>
      <c r="G111" s="347"/>
      <c r="H111" s="347"/>
    </row>
    <row r="112" spans="1:8" ht="15.75">
      <c r="A112" s="32"/>
      <c r="B112" s="32"/>
      <c r="C112" s="345"/>
      <c r="D112" s="345"/>
      <c r="E112" s="32"/>
      <c r="F112" s="32"/>
      <c r="G112" s="347"/>
      <c r="H112" s="347"/>
    </row>
    <row r="113" spans="1:8" ht="15.75">
      <c r="A113" s="32"/>
      <c r="B113" s="32"/>
      <c r="C113" s="345"/>
      <c r="D113" s="345"/>
      <c r="E113" s="32"/>
      <c r="F113" s="32"/>
      <c r="G113" s="347"/>
      <c r="H113" s="347"/>
    </row>
    <row r="114" spans="1:8" ht="15.75">
      <c r="A114" s="32"/>
      <c r="B114" s="32"/>
      <c r="C114" s="345"/>
      <c r="D114" s="345"/>
      <c r="E114" s="32"/>
      <c r="F114" s="32"/>
      <c r="G114" s="347"/>
      <c r="H114" s="347"/>
    </row>
    <row r="115" spans="1:8" ht="15.75">
      <c r="A115" s="32"/>
      <c r="B115" s="32"/>
      <c r="C115" s="345"/>
      <c r="D115" s="345"/>
      <c r="E115" s="32"/>
      <c r="F115" s="32"/>
      <c r="G115" s="347"/>
      <c r="H115" s="347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  <row r="367" spans="1:6" ht="15.75">
      <c r="A367" s="32"/>
      <c r="B367" s="32"/>
      <c r="C367" s="31"/>
      <c r="D367" s="31"/>
      <c r="E367" s="32"/>
      <c r="F367" s="32"/>
    </row>
    <row r="368" spans="1:6" ht="15.75">
      <c r="A368" s="32"/>
      <c r="B368" s="32"/>
      <c r="C368" s="31"/>
      <c r="D368" s="31"/>
      <c r="E368" s="32"/>
      <c r="F368" s="32"/>
    </row>
    <row r="369" spans="1:6" ht="15.75">
      <c r="A369" s="32"/>
      <c r="B369" s="32"/>
      <c r="C369" s="31"/>
      <c r="D369" s="31"/>
      <c r="E369" s="32"/>
      <c r="F369" s="32"/>
    </row>
    <row r="370" spans="1:6" ht="15.75">
      <c r="A370" s="32"/>
      <c r="B370" s="32"/>
      <c r="C370" s="31"/>
      <c r="D370" s="31"/>
      <c r="E370" s="32"/>
      <c r="F370" s="32"/>
    </row>
    <row r="371" spans="1:6" ht="15.75">
      <c r="A371" s="32"/>
      <c r="B371" s="32"/>
      <c r="C371" s="31"/>
      <c r="D371" s="31"/>
      <c r="E371" s="32"/>
      <c r="F371" s="32"/>
    </row>
    <row r="372" spans="1:6" ht="15.75">
      <c r="A372" s="32"/>
      <c r="B372" s="32"/>
      <c r="C372" s="31"/>
      <c r="D372" s="31"/>
      <c r="E372" s="32"/>
      <c r="F372" s="32"/>
    </row>
    <row r="373" spans="1:6" ht="15.75">
      <c r="A373" s="32"/>
      <c r="B373" s="32"/>
      <c r="C373" s="31"/>
      <c r="D373" s="31"/>
      <c r="E373" s="32"/>
      <c r="F373" s="32"/>
    </row>
    <row r="374" spans="1:6" ht="15.75">
      <c r="A374" s="32"/>
      <c r="B374" s="32"/>
      <c r="C374" s="31"/>
      <c r="D374" s="31"/>
      <c r="E374" s="32"/>
      <c r="F374" s="32"/>
    </row>
    <row r="375" spans="1:6" ht="15.75">
      <c r="A375" s="32"/>
      <c r="B375" s="32"/>
      <c r="C375" s="31"/>
      <c r="D375" s="31"/>
      <c r="E375" s="32"/>
      <c r="F375" s="32"/>
    </row>
  </sheetData>
  <sheetProtection password="D554" sheet="1" objects="1" scenarios="1" insertRows="0"/>
  <mergeCells count="11">
    <mergeCell ref="B67:E67"/>
    <mergeCell ref="B68:E68"/>
    <mergeCell ref="B69:E69"/>
    <mergeCell ref="A47:E47"/>
    <mergeCell ref="B50:H50"/>
    <mergeCell ref="B58:H58"/>
    <mergeCell ref="B66:H66"/>
    <mergeCell ref="B70:E70"/>
    <mergeCell ref="B71:E71"/>
    <mergeCell ref="B72:E72"/>
    <mergeCell ref="B73:E7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7" bottom="0.3937007874015748" header="0.31496062992125984" footer="0.31496062992125984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80" zoomScalePageLayoutView="0" workbookViewId="0" topLeftCell="A1">
      <selection activeCell="D47" sqref="D47: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"ФЕЪРПЛЕЙ ПРОПЪРТИС"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131457471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18475</v>
      </c>
      <c r="D11" s="137">
        <v>7465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-20543</v>
      </c>
      <c r="D12" s="137">
        <v>-5853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-248</v>
      </c>
      <c r="D14" s="137">
        <v>-270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-744</v>
      </c>
      <c r="D15" s="137">
        <v>-599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2</v>
      </c>
      <c r="D17" s="137">
        <v>14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-5</v>
      </c>
      <c r="D19" s="137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-3063</v>
      </c>
      <c r="D21" s="438">
        <f>SUM(D11:D20)</f>
        <v>754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-43</v>
      </c>
      <c r="D23" s="137">
        <v>-123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-43</v>
      </c>
      <c r="D33" s="438">
        <f>SUM(D23:D32)</f>
        <v>-123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5465</v>
      </c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5534</v>
      </c>
      <c r="D37" s="137">
        <v>7569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-6351</v>
      </c>
      <c r="D38" s="137">
        <v>-8436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-516</v>
      </c>
      <c r="D40" s="137">
        <v>-894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-227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-5</v>
      </c>
      <c r="D42" s="137">
        <v>-3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3900</v>
      </c>
      <c r="D43" s="440">
        <f>SUM(D35:D42)</f>
        <v>-1764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794</v>
      </c>
      <c r="D44" s="247">
        <f>D43+D33+D21</f>
        <v>-1133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642</v>
      </c>
      <c r="D45" s="249">
        <v>1775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1436</v>
      </c>
      <c r="D46" s="251">
        <f>D45+D44</f>
        <v>642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1305</v>
      </c>
      <c r="D47" s="238">
        <v>511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131</v>
      </c>
      <c r="D48" s="221">
        <v>131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42765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13" s="39" customFormat="1" ht="15.75">
      <c r="A56" s="472"/>
      <c r="B56" s="46"/>
      <c r="C56" s="46"/>
      <c r="D56" s="46"/>
      <c r="E56" s="46"/>
      <c r="F56" s="46"/>
      <c r="G56" s="46"/>
      <c r="H56" s="46"/>
      <c r="M56" s="85"/>
    </row>
    <row r="57" spans="1:13" s="39" customFormat="1" ht="15.75">
      <c r="A57" s="472"/>
      <c r="B57" s="46"/>
      <c r="C57" s="46"/>
      <c r="D57" s="46"/>
      <c r="E57" s="46"/>
      <c r="F57" s="46"/>
      <c r="G57" s="46"/>
      <c r="H57" s="46"/>
      <c r="M57" s="85"/>
    </row>
    <row r="58" spans="1:13" s="39" customFormat="1" ht="15.75">
      <c r="A58" s="472"/>
      <c r="B58" s="46"/>
      <c r="C58" s="46"/>
      <c r="D58" s="46"/>
      <c r="E58" s="46"/>
      <c r="F58" s="46"/>
      <c r="G58" s="46"/>
      <c r="H58" s="46"/>
      <c r="M58" s="85"/>
    </row>
    <row r="59" spans="1:13" s="39" customFormat="1" ht="15.75">
      <c r="A59" s="472"/>
      <c r="B59" s="46"/>
      <c r="C59" s="46"/>
      <c r="D59" s="46"/>
      <c r="E59" s="46"/>
      <c r="F59" s="46"/>
      <c r="G59" s="46"/>
      <c r="H59" s="46"/>
      <c r="M59" s="85"/>
    </row>
    <row r="60" spans="1:8" s="39" customFormat="1" ht="15.75">
      <c r="A60" s="473" t="s">
        <v>8</v>
      </c>
      <c r="B60" s="481" t="str">
        <f>authorName</f>
        <v>Камен Каменов</v>
      </c>
      <c r="C60" s="481"/>
      <c r="D60" s="481"/>
      <c r="E60" s="481"/>
      <c r="F60" s="67"/>
      <c r="G60" s="67"/>
      <c r="H60" s="67"/>
    </row>
    <row r="61" spans="1:8" s="39" customFormat="1" ht="15.75">
      <c r="A61" s="473"/>
      <c r="B61" s="481"/>
      <c r="C61" s="481"/>
      <c r="D61" s="481"/>
      <c r="E61" s="481"/>
      <c r="F61" s="67"/>
      <c r="G61" s="67"/>
      <c r="H61" s="67"/>
    </row>
    <row r="62" spans="1:8" s="39" customFormat="1" ht="15.75">
      <c r="A62" s="473"/>
      <c r="B62" s="67"/>
      <c r="C62" s="67"/>
      <c r="D62" s="67"/>
      <c r="E62" s="67"/>
      <c r="F62" s="67"/>
      <c r="G62" s="67"/>
      <c r="H62" s="67"/>
    </row>
    <row r="63" spans="1:8" s="39" customFormat="1" ht="15.75">
      <c r="A63" s="473"/>
      <c r="B63" s="67"/>
      <c r="C63" s="67"/>
      <c r="D63" s="67"/>
      <c r="E63" s="67"/>
      <c r="F63" s="67"/>
      <c r="G63" s="67"/>
      <c r="H63" s="67"/>
    </row>
    <row r="64" spans="1:8" s="39" customFormat="1" ht="15.75">
      <c r="A64" s="473"/>
      <c r="B64" s="67"/>
      <c r="C64" s="67"/>
      <c r="D64" s="67"/>
      <c r="E64" s="67"/>
      <c r="F64" s="67"/>
      <c r="G64" s="67"/>
      <c r="H64" s="67"/>
    </row>
    <row r="65" spans="1:8" s="39" customFormat="1" ht="15.75">
      <c r="A65" s="473"/>
      <c r="B65" s="67"/>
      <c r="C65" s="67"/>
      <c r="D65" s="67"/>
      <c r="E65" s="67"/>
      <c r="F65" s="67"/>
      <c r="G65" s="67"/>
      <c r="H65" s="67"/>
    </row>
    <row r="66" spans="1:8" s="39" customFormat="1" ht="15.75">
      <c r="A66" s="473" t="s">
        <v>614</v>
      </c>
      <c r="B66" s="481"/>
      <c r="C66" s="481"/>
      <c r="D66" s="481"/>
      <c r="E66" s="481"/>
      <c r="F66" s="67"/>
      <c r="G66" s="67"/>
      <c r="H66" s="67"/>
    </row>
    <row r="67" spans="1:8" s="132" customFormat="1" ht="15.75">
      <c r="A67" s="474"/>
      <c r="B67" s="479" t="s">
        <v>683</v>
      </c>
      <c r="C67" s="479"/>
      <c r="D67" s="479"/>
      <c r="E67" s="479"/>
      <c r="F67" s="353"/>
      <c r="G67" s="41"/>
      <c r="H67" s="39"/>
    </row>
    <row r="68" spans="1:8" ht="15.75">
      <c r="A68" s="474"/>
      <c r="B68" s="479"/>
      <c r="C68" s="479"/>
      <c r="D68" s="479"/>
      <c r="E68" s="479"/>
      <c r="F68" s="353"/>
      <c r="G68" s="41"/>
      <c r="H68" s="39"/>
    </row>
    <row r="69" spans="1:8" ht="15.75">
      <c r="A69" s="474"/>
      <c r="B69" s="479"/>
      <c r="C69" s="479"/>
      <c r="D69" s="479"/>
      <c r="E69" s="479"/>
      <c r="F69" s="353"/>
      <c r="G69" s="41"/>
      <c r="H69" s="39"/>
    </row>
    <row r="70" spans="1:8" ht="15.75">
      <c r="A70" s="474"/>
      <c r="B70" s="479"/>
      <c r="C70" s="479"/>
      <c r="D70" s="479"/>
      <c r="E70" s="479"/>
      <c r="F70" s="353"/>
      <c r="G70" s="41"/>
      <c r="H70" s="39"/>
    </row>
    <row r="71" spans="1:8" ht="15.75">
      <c r="A71" s="474"/>
      <c r="B71" s="479"/>
      <c r="C71" s="479"/>
      <c r="D71" s="479"/>
      <c r="E71" s="479"/>
      <c r="F71" s="353"/>
      <c r="G71" s="41"/>
      <c r="H71" s="39"/>
    </row>
    <row r="72" spans="1:8" ht="15.75">
      <c r="A72" s="474"/>
      <c r="B72" s="479"/>
      <c r="C72" s="479"/>
      <c r="D72" s="479"/>
      <c r="E72" s="479"/>
      <c r="F72" s="353"/>
      <c r="G72" s="41"/>
      <c r="H72" s="39"/>
    </row>
    <row r="73" spans="1:8" ht="15.75">
      <c r="A73" s="474"/>
      <c r="B73" s="479"/>
      <c r="C73" s="479"/>
      <c r="D73" s="479"/>
      <c r="E73" s="479"/>
      <c r="F73" s="353"/>
      <c r="G73" s="41"/>
      <c r="H73" s="39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  <row r="102" spans="7:8" ht="15.75">
      <c r="G102" s="121"/>
      <c r="H102" s="121"/>
    </row>
    <row r="103" spans="7:8" ht="15.75">
      <c r="G103" s="121"/>
      <c r="H103" s="121"/>
    </row>
    <row r="104" spans="7:8" ht="15.75">
      <c r="G104" s="121"/>
      <c r="H104" s="121"/>
    </row>
    <row r="105" spans="7:8" ht="15.75">
      <c r="G105" s="121"/>
      <c r="H105" s="121"/>
    </row>
    <row r="106" spans="7:8" ht="15.75">
      <c r="G106" s="121"/>
      <c r="H106" s="121"/>
    </row>
    <row r="107" spans="7:8" ht="15.75">
      <c r="G107" s="121"/>
      <c r="H107" s="121"/>
    </row>
    <row r="108" spans="7:8" ht="15.75">
      <c r="G108" s="121"/>
      <c r="H108" s="121"/>
    </row>
    <row r="109" spans="7:8" ht="15.75">
      <c r="G109" s="121"/>
      <c r="H109" s="121"/>
    </row>
  </sheetData>
  <sheetProtection password="D554" sheet="1" objects="1" scenarios="1" insertRows="0"/>
  <mergeCells count="13">
    <mergeCell ref="A51:D51"/>
    <mergeCell ref="B67:E67"/>
    <mergeCell ref="B68:E68"/>
    <mergeCell ref="B69:E69"/>
    <mergeCell ref="B72:E72"/>
    <mergeCell ref="B73:E73"/>
    <mergeCell ref="B54:E54"/>
    <mergeCell ref="B55:E55"/>
    <mergeCell ref="B60:E60"/>
    <mergeCell ref="B61:E61"/>
    <mergeCell ref="B66:E66"/>
    <mergeCell ref="B70:E70"/>
    <mergeCell ref="B71:E7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55" top="0.62" bottom="0.64" header="0.3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1"/>
  <sheetViews>
    <sheetView view="pageBreakPreview" zoomScale="80" zoomScaleSheetLayoutView="80" zoomScalePageLayoutView="0" workbookViewId="0" topLeftCell="A1">
      <selection activeCell="D31" sqref="D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"ФЕЪРПЛЕЙ ПРОПЪРТИС"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131457471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4" t="s">
        <v>550</v>
      </c>
      <c r="E9" s="494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4"/>
      <c r="E10" s="494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27913</v>
      </c>
      <c r="D13" s="363">
        <f>'1-Баланс'!H20</f>
        <v>0</v>
      </c>
      <c r="E13" s="363">
        <f>'1-Баланс'!H21</f>
        <v>0</v>
      </c>
      <c r="F13" s="363">
        <f>'1-Баланс'!H23</f>
        <v>22956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-3380</v>
      </c>
      <c r="K13" s="364"/>
      <c r="L13" s="363">
        <f>SUM(C13:K13)</f>
        <v>47489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27913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22956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-3380</v>
      </c>
      <c r="K17" s="432">
        <f t="shared" si="2"/>
        <v>0</v>
      </c>
      <c r="L17" s="363">
        <f t="shared" si="1"/>
        <v>47489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-484</v>
      </c>
      <c r="K18" s="364"/>
      <c r="L18" s="363">
        <f t="shared" si="1"/>
        <v>-484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5232</v>
      </c>
      <c r="D30" s="256">
        <v>232</v>
      </c>
      <c r="E30" s="256"/>
      <c r="F30" s="256">
        <v>-3380</v>
      </c>
      <c r="G30" s="256"/>
      <c r="H30" s="256"/>
      <c r="I30" s="256"/>
      <c r="J30" s="256">
        <v>3380</v>
      </c>
      <c r="K30" s="256"/>
      <c r="L30" s="363">
        <f t="shared" si="1"/>
        <v>5464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33145</v>
      </c>
      <c r="D31" s="432">
        <f aca="true" t="shared" si="6" ref="D31:M31">D19+D22+D23+D26+D30+D29+D17+D18</f>
        <v>232</v>
      </c>
      <c r="E31" s="432">
        <f t="shared" si="6"/>
        <v>0</v>
      </c>
      <c r="F31" s="432">
        <f t="shared" si="6"/>
        <v>19576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-484</v>
      </c>
      <c r="K31" s="432">
        <f t="shared" si="6"/>
        <v>0</v>
      </c>
      <c r="L31" s="363">
        <f t="shared" si="1"/>
        <v>52469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33145</v>
      </c>
      <c r="D34" s="366">
        <f t="shared" si="7"/>
        <v>232</v>
      </c>
      <c r="E34" s="366">
        <f t="shared" si="7"/>
        <v>0</v>
      </c>
      <c r="F34" s="366">
        <f t="shared" si="7"/>
        <v>19576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-484</v>
      </c>
      <c r="K34" s="366">
        <f t="shared" si="7"/>
        <v>0</v>
      </c>
      <c r="L34" s="430">
        <f t="shared" si="1"/>
        <v>52469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42765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/>
      <c r="B40" s="46"/>
      <c r="C40" s="46"/>
      <c r="D40" s="46"/>
      <c r="E40" s="46"/>
      <c r="F40" s="46"/>
      <c r="G40" s="46"/>
      <c r="H40" s="46"/>
      <c r="M40" s="110"/>
    </row>
    <row r="41" spans="1:13" ht="15.75">
      <c r="A41" s="472"/>
      <c r="B41" s="46"/>
      <c r="C41" s="46"/>
      <c r="D41" s="46"/>
      <c r="E41" s="46"/>
      <c r="F41" s="46"/>
      <c r="G41" s="46"/>
      <c r="H41" s="46"/>
      <c r="M41" s="110"/>
    </row>
    <row r="42" spans="1:13" ht="15.75">
      <c r="A42" s="472"/>
      <c r="B42" s="46"/>
      <c r="C42" s="46"/>
      <c r="D42" s="46"/>
      <c r="E42" s="46"/>
      <c r="F42" s="46"/>
      <c r="G42" s="46"/>
      <c r="H42" s="46"/>
      <c r="M42" s="110"/>
    </row>
    <row r="43" spans="1:13" ht="15.75">
      <c r="A43" s="473" t="s">
        <v>8</v>
      </c>
      <c r="B43" s="481" t="str">
        <f>authorName</f>
        <v>Камен Каменов</v>
      </c>
      <c r="C43" s="481"/>
      <c r="D43" s="481"/>
      <c r="E43" s="481"/>
      <c r="F43" s="481"/>
      <c r="G43" s="481"/>
      <c r="H43" s="481"/>
      <c r="M43" s="110"/>
    </row>
    <row r="44" spans="1:13" ht="15.75">
      <c r="A44" s="473"/>
      <c r="B44" s="67"/>
      <c r="C44" s="67"/>
      <c r="D44" s="67"/>
      <c r="E44" s="67"/>
      <c r="F44" s="67"/>
      <c r="G44" s="67"/>
      <c r="H44" s="67"/>
      <c r="M44" s="110"/>
    </row>
    <row r="45" spans="1:13" ht="15.75">
      <c r="A45" s="473"/>
      <c r="B45" s="67"/>
      <c r="C45" s="67"/>
      <c r="D45" s="67"/>
      <c r="E45" s="67"/>
      <c r="F45" s="67"/>
      <c r="G45" s="67"/>
      <c r="H45" s="67"/>
      <c r="M45" s="110"/>
    </row>
    <row r="46" spans="1:13" ht="15.75">
      <c r="A46" s="473"/>
      <c r="B46" s="67"/>
      <c r="C46" s="67"/>
      <c r="D46" s="67"/>
      <c r="E46" s="67"/>
      <c r="F46" s="67"/>
      <c r="G46" s="67"/>
      <c r="H46" s="67"/>
      <c r="M46" s="110"/>
    </row>
    <row r="47" spans="1:13" ht="15.75">
      <c r="A47" s="473"/>
      <c r="B47" s="67"/>
      <c r="C47" s="67"/>
      <c r="D47" s="67"/>
      <c r="E47" s="67"/>
      <c r="F47" s="67"/>
      <c r="G47" s="67"/>
      <c r="H47" s="67"/>
      <c r="M47" s="110"/>
    </row>
    <row r="48" spans="1:13" ht="15.75">
      <c r="A48" s="473" t="s">
        <v>614</v>
      </c>
      <c r="B48" s="482"/>
      <c r="C48" s="482"/>
      <c r="D48" s="482"/>
      <c r="E48" s="482"/>
      <c r="F48" s="482"/>
      <c r="G48" s="482"/>
      <c r="H48" s="482"/>
      <c r="M48" s="110"/>
    </row>
    <row r="49" spans="1:13" ht="15.75">
      <c r="A49" s="474"/>
      <c r="B49" s="479" t="s">
        <v>683</v>
      </c>
      <c r="C49" s="479"/>
      <c r="D49" s="479"/>
      <c r="E49" s="479"/>
      <c r="F49" s="353"/>
      <c r="G49" s="41"/>
      <c r="H49" s="39"/>
      <c r="M49" s="110"/>
    </row>
    <row r="50" spans="1:13" ht="15.75">
      <c r="A50" s="474"/>
      <c r="B50" s="479"/>
      <c r="C50" s="479"/>
      <c r="D50" s="479"/>
      <c r="E50" s="479"/>
      <c r="F50" s="353"/>
      <c r="G50" s="41"/>
      <c r="H50" s="39"/>
      <c r="M50" s="110"/>
    </row>
    <row r="51" spans="1:13" ht="15.75">
      <c r="A51" s="474"/>
      <c r="B51" s="479"/>
      <c r="C51" s="479"/>
      <c r="D51" s="479"/>
      <c r="E51" s="479"/>
      <c r="F51" s="353"/>
      <c r="G51" s="41"/>
      <c r="H51" s="39"/>
      <c r="M51" s="110"/>
    </row>
    <row r="52" spans="1:13" ht="15.75">
      <c r="A52" s="474"/>
      <c r="B52" s="479"/>
      <c r="C52" s="479"/>
      <c r="D52" s="479"/>
      <c r="E52" s="479"/>
      <c r="F52" s="353"/>
      <c r="G52" s="41"/>
      <c r="H52" s="39"/>
      <c r="M52" s="110"/>
    </row>
    <row r="53" spans="1:13" ht="15.75">
      <c r="A53" s="474"/>
      <c r="B53" s="479"/>
      <c r="C53" s="479"/>
      <c r="D53" s="479"/>
      <c r="E53" s="479"/>
      <c r="F53" s="353"/>
      <c r="G53" s="41"/>
      <c r="H53" s="39"/>
      <c r="M53" s="110"/>
    </row>
    <row r="54" spans="1:13" ht="15.75">
      <c r="A54" s="474"/>
      <c r="B54" s="479"/>
      <c r="C54" s="479"/>
      <c r="D54" s="479"/>
      <c r="E54" s="479"/>
      <c r="F54" s="353"/>
      <c r="G54" s="41"/>
      <c r="H54" s="39"/>
      <c r="M54" s="110"/>
    </row>
    <row r="55" spans="1:13" ht="15.75">
      <c r="A55" s="474"/>
      <c r="B55" s="479"/>
      <c r="C55" s="479"/>
      <c r="D55" s="479"/>
      <c r="E55" s="479"/>
      <c r="F55" s="353"/>
      <c r="G55" s="41"/>
      <c r="H55" s="39"/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  <row r="536" ht="15.75">
      <c r="M536" s="110"/>
    </row>
    <row r="537" ht="15.75">
      <c r="M537" s="110"/>
    </row>
    <row r="538" ht="15.75">
      <c r="M538" s="110"/>
    </row>
    <row r="539" ht="15.75">
      <c r="M539" s="110"/>
    </row>
    <row r="540" ht="15.75">
      <c r="M540" s="110"/>
    </row>
    <row r="541" ht="15.75">
      <c r="M541" s="110"/>
    </row>
  </sheetData>
  <sheetProtection password="D554" sheet="1" objects="1" scenarios="1" insertRows="0"/>
  <mergeCells count="19">
    <mergeCell ref="B52:E52"/>
    <mergeCell ref="B53:E53"/>
    <mergeCell ref="B54:E54"/>
    <mergeCell ref="B55:E55"/>
    <mergeCell ref="L8:L10"/>
    <mergeCell ref="D9:D10"/>
    <mergeCell ref="E9:E10"/>
    <mergeCell ref="J9:J10"/>
    <mergeCell ref="K8:K10"/>
    <mergeCell ref="I9:I10"/>
    <mergeCell ref="B38:H38"/>
    <mergeCell ref="A8:A10"/>
    <mergeCell ref="B8:B10"/>
    <mergeCell ref="C8:C10"/>
    <mergeCell ref="B50:E50"/>
    <mergeCell ref="B51:E51"/>
    <mergeCell ref="B43:H43"/>
    <mergeCell ref="B48:H48"/>
    <mergeCell ref="B49:E49"/>
  </mergeCells>
  <printOptions horizontalCentered="1"/>
  <pageMargins left="0.35433070866141736" right="0.31496062992125984" top="0.43" bottom="0.28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view="pageBreakPreview" zoomScale="70" zoomScaleNormal="70" zoomScaleSheetLayoutView="70" workbookViewId="0" topLeftCell="A1">
      <selection activeCell="A159" sqref="A159:IV16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"ФЕЪРПЛЕЙ ПРОПЪРТИС"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131457471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42765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2"/>
      <c r="B153" s="46"/>
      <c r="C153" s="46"/>
      <c r="D153" s="46"/>
      <c r="E153" s="46"/>
      <c r="F153" s="46"/>
      <c r="G153" s="46"/>
      <c r="H153" s="46"/>
    </row>
    <row r="154" spans="1:8" ht="15.75">
      <c r="A154" s="472"/>
      <c r="B154" s="46"/>
      <c r="C154" s="46"/>
      <c r="D154" s="46"/>
      <c r="E154" s="46"/>
      <c r="F154" s="46"/>
      <c r="G154" s="46"/>
      <c r="H154" s="46"/>
    </row>
    <row r="155" spans="1:8" ht="15.75">
      <c r="A155" s="472"/>
      <c r="B155" s="46"/>
      <c r="C155" s="46"/>
      <c r="D155" s="46"/>
      <c r="E155" s="46"/>
      <c r="F155" s="46"/>
      <c r="G155" s="46"/>
      <c r="H155" s="46"/>
    </row>
    <row r="156" spans="1:8" ht="15.75">
      <c r="A156" s="472"/>
      <c r="B156" s="46"/>
      <c r="C156" s="46"/>
      <c r="D156" s="46"/>
      <c r="E156" s="46"/>
      <c r="F156" s="46"/>
      <c r="G156" s="46"/>
      <c r="H156" s="46"/>
    </row>
    <row r="157" spans="1:8" ht="15.75">
      <c r="A157" s="473" t="s">
        <v>8</v>
      </c>
      <c r="B157" s="481" t="str">
        <f>authorName</f>
        <v>Камен Каменов</v>
      </c>
      <c r="C157" s="481"/>
      <c r="D157" s="481"/>
      <c r="E157" s="481"/>
      <c r="F157" s="481"/>
      <c r="G157" s="481"/>
      <c r="H157" s="481"/>
    </row>
    <row r="158" spans="1:8" ht="15.75">
      <c r="A158" s="473"/>
      <c r="B158" s="67"/>
      <c r="C158" s="67"/>
      <c r="D158" s="67"/>
      <c r="E158" s="67"/>
      <c r="F158" s="67"/>
      <c r="G158" s="67"/>
      <c r="H158" s="67"/>
    </row>
    <row r="159" spans="1:8" ht="15.75">
      <c r="A159" s="473"/>
      <c r="B159" s="67"/>
      <c r="C159" s="67"/>
      <c r="D159" s="67"/>
      <c r="E159" s="67"/>
      <c r="F159" s="67"/>
      <c r="G159" s="67"/>
      <c r="H159" s="67"/>
    </row>
    <row r="160" spans="1:8" ht="15.75">
      <c r="A160" s="473"/>
      <c r="B160" s="67"/>
      <c r="C160" s="67"/>
      <c r="D160" s="67"/>
      <c r="E160" s="67"/>
      <c r="F160" s="67"/>
      <c r="G160" s="67"/>
      <c r="H160" s="67"/>
    </row>
    <row r="161" spans="1:8" ht="15.75">
      <c r="A161" s="473"/>
      <c r="B161" s="67"/>
      <c r="C161" s="67"/>
      <c r="D161" s="67"/>
      <c r="E161" s="67"/>
      <c r="F161" s="67"/>
      <c r="G161" s="67"/>
      <c r="H161" s="67"/>
    </row>
    <row r="162" spans="1:8" ht="15.75">
      <c r="A162" s="473"/>
      <c r="B162" s="67"/>
      <c r="C162" s="67"/>
      <c r="D162" s="67"/>
      <c r="E162" s="67"/>
      <c r="F162" s="67"/>
      <c r="G162" s="67"/>
      <c r="H162" s="67"/>
    </row>
    <row r="163" spans="1:8" ht="15.75">
      <c r="A163" s="473" t="s">
        <v>614</v>
      </c>
      <c r="B163" s="482"/>
      <c r="C163" s="482"/>
      <c r="D163" s="482"/>
      <c r="E163" s="482"/>
      <c r="F163" s="482"/>
      <c r="G163" s="482"/>
      <c r="H163" s="482"/>
    </row>
    <row r="164" spans="1:8" ht="15.75">
      <c r="A164" s="474"/>
      <c r="B164" s="479" t="s">
        <v>683</v>
      </c>
      <c r="C164" s="479"/>
      <c r="D164" s="479"/>
      <c r="E164" s="479"/>
      <c r="F164" s="353"/>
      <c r="G164" s="41"/>
      <c r="H164" s="39"/>
    </row>
    <row r="165" spans="1:8" ht="15.75">
      <c r="A165" s="474"/>
      <c r="B165" s="479"/>
      <c r="C165" s="479"/>
      <c r="D165" s="479"/>
      <c r="E165" s="479"/>
      <c r="F165" s="353"/>
      <c r="G165" s="41"/>
      <c r="H165" s="39"/>
    </row>
    <row r="166" spans="1:8" ht="15.75">
      <c r="A166" s="474"/>
      <c r="B166" s="479"/>
      <c r="C166" s="479"/>
      <c r="D166" s="479"/>
      <c r="E166" s="479"/>
      <c r="F166" s="353"/>
      <c r="G166" s="41"/>
      <c r="H166" s="39"/>
    </row>
    <row r="167" spans="1:8" ht="15.75">
      <c r="A167" s="474"/>
      <c r="B167" s="479"/>
      <c r="C167" s="479"/>
      <c r="D167" s="479"/>
      <c r="E167" s="479"/>
      <c r="F167" s="353"/>
      <c r="G167" s="41"/>
      <c r="H167" s="39"/>
    </row>
    <row r="168" spans="1:8" ht="15.75">
      <c r="A168" s="474"/>
      <c r="B168" s="479"/>
      <c r="C168" s="479"/>
      <c r="D168" s="479"/>
      <c r="E168" s="479"/>
      <c r="F168" s="353"/>
      <c r="G168" s="41"/>
      <c r="H168" s="39"/>
    </row>
    <row r="169" spans="1:8" ht="15.75">
      <c r="A169" s="474"/>
      <c r="B169" s="479"/>
      <c r="C169" s="479"/>
      <c r="D169" s="479"/>
      <c r="E169" s="479"/>
      <c r="F169" s="353"/>
      <c r="G169" s="41"/>
      <c r="H169" s="39"/>
    </row>
    <row r="170" spans="1:8" ht="15.75">
      <c r="A170" s="474"/>
      <c r="B170" s="479"/>
      <c r="C170" s="479"/>
      <c r="D170" s="479"/>
      <c r="E170" s="479"/>
      <c r="F170" s="353"/>
      <c r="G170" s="41"/>
      <c r="H170" s="39"/>
    </row>
  </sheetData>
  <sheetProtection password="D554" sheet="1" objects="1" scenarios="1" insertRows="0"/>
  <mergeCells count="10">
    <mergeCell ref="B167:E167"/>
    <mergeCell ref="B168:E168"/>
    <mergeCell ref="B169:E169"/>
    <mergeCell ref="B170:E170"/>
    <mergeCell ref="B165:E165"/>
    <mergeCell ref="B166:E166"/>
    <mergeCell ref="B151:H151"/>
    <mergeCell ref="B157:H157"/>
    <mergeCell ref="B163:H163"/>
    <mergeCell ref="B164:E164"/>
  </mergeCells>
  <printOptions horizontalCentered="1"/>
  <pageMargins left="0.3937007874015748" right="0.3937007874015748" top="0.7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674</v>
      </c>
      <c r="B6" s="446" t="s">
        <v>639</v>
      </c>
      <c r="C6" s="452">
        <f>'1-Баланс'!C95</f>
        <v>79820</v>
      </c>
      <c r="D6" s="453">
        <f aca="true" t="shared" si="0" ref="D6:D15">C6-E6</f>
        <v>0</v>
      </c>
      <c r="E6" s="452">
        <f>'1-Баланс'!G95</f>
        <v>79820</v>
      </c>
      <c r="F6" s="447" t="s">
        <v>640</v>
      </c>
      <c r="G6" s="454" t="s">
        <v>674</v>
      </c>
    </row>
    <row r="7" spans="1:7" ht="18.75" customHeight="1">
      <c r="A7" s="454" t="s">
        <v>674</v>
      </c>
      <c r="B7" s="446" t="s">
        <v>638</v>
      </c>
      <c r="C7" s="452">
        <f>'1-Баланс'!G37</f>
        <v>52469</v>
      </c>
      <c r="D7" s="453">
        <f t="shared" si="0"/>
        <v>19324</v>
      </c>
      <c r="E7" s="452">
        <f>'1-Баланс'!G18</f>
        <v>33145</v>
      </c>
      <c r="F7" s="447" t="s">
        <v>455</v>
      </c>
      <c r="G7" s="454" t="s">
        <v>674</v>
      </c>
    </row>
    <row r="8" spans="1:7" ht="18.75" customHeight="1">
      <c r="A8" s="454" t="s">
        <v>674</v>
      </c>
      <c r="B8" s="446" t="s">
        <v>636</v>
      </c>
      <c r="C8" s="452">
        <f>ABS('1-Баланс'!G32)-ABS('1-Баланс'!G33)</f>
        <v>-484</v>
      </c>
      <c r="D8" s="453">
        <f t="shared" si="0"/>
        <v>0</v>
      </c>
      <c r="E8" s="452">
        <f>ABS('2-Отчет за доходите'!C44)-ABS('2-Отчет за доходите'!G44)</f>
        <v>-484</v>
      </c>
      <c r="F8" s="447" t="s">
        <v>637</v>
      </c>
      <c r="G8" s="455" t="s">
        <v>676</v>
      </c>
    </row>
    <row r="9" spans="1:7" ht="18.75" customHeight="1">
      <c r="A9" s="454" t="s">
        <v>674</v>
      </c>
      <c r="B9" s="446" t="s">
        <v>642</v>
      </c>
      <c r="C9" s="452">
        <f>'1-Баланс'!D92</f>
        <v>642</v>
      </c>
      <c r="D9" s="453">
        <f t="shared" si="0"/>
        <v>0</v>
      </c>
      <c r="E9" s="452">
        <f>'3-Отчет за паричния поток'!C45</f>
        <v>642</v>
      </c>
      <c r="F9" s="447" t="s">
        <v>641</v>
      </c>
      <c r="G9" s="455" t="s">
        <v>675</v>
      </c>
    </row>
    <row r="10" spans="1:7" ht="18.75" customHeight="1">
      <c r="A10" s="454" t="s">
        <v>674</v>
      </c>
      <c r="B10" s="446" t="s">
        <v>643</v>
      </c>
      <c r="C10" s="452">
        <f>'1-Баланс'!C92</f>
        <v>1436</v>
      </c>
      <c r="D10" s="453">
        <f t="shared" si="0"/>
        <v>0</v>
      </c>
      <c r="E10" s="452">
        <f>'3-Отчет за паричния поток'!C46</f>
        <v>1436</v>
      </c>
      <c r="F10" s="447" t="s">
        <v>644</v>
      </c>
      <c r="G10" s="455" t="s">
        <v>675</v>
      </c>
    </row>
    <row r="11" spans="1:7" ht="18.75" customHeight="1">
      <c r="A11" s="454" t="s">
        <v>674</v>
      </c>
      <c r="B11" s="446" t="s">
        <v>638</v>
      </c>
      <c r="C11" s="452">
        <f>'1-Баланс'!G37</f>
        <v>52469</v>
      </c>
      <c r="D11" s="453">
        <f t="shared" si="0"/>
        <v>0</v>
      </c>
      <c r="E11" s="452">
        <f>'4-Отчет за собствения капитал'!L34</f>
        <v>52469</v>
      </c>
      <c r="F11" s="447" t="s">
        <v>645</v>
      </c>
      <c r="G11" s="455" t="s">
        <v>677</v>
      </c>
    </row>
    <row r="12" spans="1:7" ht="18.75" customHeight="1">
      <c r="A12" s="454" t="s">
        <v>674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678</v>
      </c>
    </row>
    <row r="13" spans="1:7" ht="18.75" customHeight="1">
      <c r="A13" s="454" t="s">
        <v>674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678</v>
      </c>
    </row>
    <row r="14" spans="1:7" ht="18.75" customHeight="1">
      <c r="A14" s="454" t="s">
        <v>674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678</v>
      </c>
    </row>
    <row r="15" spans="1:7" ht="18.75" customHeight="1">
      <c r="A15" s="454" t="s">
        <v>674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-0.057210401891252954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-0.009224494463397435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-0.017695879492523124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-0.0060636431971936855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0.9458976078694389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3.012103929024081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0.2797211660329531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0.09100126742712294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0.09100126742712294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0.11335468224511945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0.10598847406664996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0.18068394753279202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0.5212792315462464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0.34265848158356305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484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0.009224494463397435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0.08532261876624911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37.88227146814405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"Феърплей Пропъртис" АДСИЦ</v>
      </c>
      <c r="B3" s="92" t="str">
        <f aca="true" t="shared" si="1" ref="B3:B34">pdeBulstat</f>
        <v>131457471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1629</v>
      </c>
    </row>
    <row r="4" spans="1:8" ht="15.75">
      <c r="A4" s="92" t="str">
        <f t="shared" si="0"/>
        <v>"Феърплей Пропъртис" АДСИЦ</v>
      </c>
      <c r="B4" s="92" t="str">
        <f t="shared" si="1"/>
        <v>131457471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"Феърплей Пропъртис" АДСИЦ</v>
      </c>
      <c r="B5" s="92" t="str">
        <f t="shared" si="1"/>
        <v>131457471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"Феърплей Пропъртис" АДСИЦ</v>
      </c>
      <c r="B6" s="92" t="str">
        <f t="shared" si="1"/>
        <v>131457471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377</v>
      </c>
    </row>
    <row r="7" spans="1:8" ht="15.75">
      <c r="A7" s="92" t="str">
        <f t="shared" si="0"/>
        <v>"Феърплей Пропъртис" АДСИЦ</v>
      </c>
      <c r="B7" s="92" t="str">
        <f t="shared" si="1"/>
        <v>131457471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"Феърплей Пропъртис" АДСИЦ</v>
      </c>
      <c r="B8" s="92" t="str">
        <f t="shared" si="1"/>
        <v>131457471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568</v>
      </c>
    </row>
    <row r="9" spans="1:8" ht="15.75">
      <c r="A9" s="92" t="str">
        <f t="shared" si="0"/>
        <v>"Феърплей Пропъртис" АДСИЦ</v>
      </c>
      <c r="B9" s="92" t="str">
        <f t="shared" si="1"/>
        <v>131457471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9</v>
      </c>
    </row>
    <row r="10" spans="1:8" ht="15.75">
      <c r="A10" s="92" t="str">
        <f t="shared" si="0"/>
        <v>"Феърплей Пропъртис" АДСИЦ</v>
      </c>
      <c r="B10" s="92" t="str">
        <f t="shared" si="1"/>
        <v>131457471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"Феърплей Пропъртис" АДСИЦ</v>
      </c>
      <c r="B11" s="92" t="str">
        <f t="shared" si="1"/>
        <v>131457471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2584</v>
      </c>
    </row>
    <row r="12" spans="1:8" ht="15.75">
      <c r="A12" s="92" t="str">
        <f t="shared" si="0"/>
        <v>"Феърплей Пропъртис" АДСИЦ</v>
      </c>
      <c r="B12" s="92" t="str">
        <f t="shared" si="1"/>
        <v>131457471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29705</v>
      </c>
    </row>
    <row r="13" spans="1:8" ht="15.75">
      <c r="A13" s="92" t="str">
        <f t="shared" si="0"/>
        <v>"Феърплей Пропъртис" АДСИЦ</v>
      </c>
      <c r="B13" s="92" t="str">
        <f t="shared" si="1"/>
        <v>131457471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"Феърплей Пропъртис" АДСИЦ</v>
      </c>
      <c r="B14" s="92" t="str">
        <f t="shared" si="1"/>
        <v>131457471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"Феърплей Пропъртис" АДСИЦ</v>
      </c>
      <c r="B15" s="92" t="str">
        <f t="shared" si="1"/>
        <v>131457471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"Феърплей Пропъртис" АДСИЦ</v>
      </c>
      <c r="B16" s="92" t="str">
        <f t="shared" si="1"/>
        <v>131457471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"Феърплей Пропъртис" АДСИЦ</v>
      </c>
      <c r="B17" s="92" t="str">
        <f t="shared" si="1"/>
        <v>131457471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"Феърплей Пропъртис" АДСИЦ</v>
      </c>
      <c r="B18" s="92" t="str">
        <f t="shared" si="1"/>
        <v>131457471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"Феърплей Пропъртис" АДСИЦ</v>
      </c>
      <c r="B19" s="92" t="str">
        <f t="shared" si="1"/>
        <v>131457471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"Феърплей Пропъртис" АДСИЦ</v>
      </c>
      <c r="B20" s="92" t="str">
        <f t="shared" si="1"/>
        <v>131457471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"Феърплей Пропъртис" АДСИЦ</v>
      </c>
      <c r="B21" s="92" t="str">
        <f t="shared" si="1"/>
        <v>131457471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"Феърплей Пропъртис" АДСИЦ</v>
      </c>
      <c r="B22" s="92" t="str">
        <f t="shared" si="1"/>
        <v>131457471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"Феърплей Пропъртис" АДСИЦ</v>
      </c>
      <c r="B23" s="92" t="str">
        <f t="shared" si="1"/>
        <v>131457471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"Феърплей Пропъртис" АДСИЦ</v>
      </c>
      <c r="B24" s="92" t="str">
        <f t="shared" si="1"/>
        <v>131457471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"Феърплей Пропъртис" АДСИЦ</v>
      </c>
      <c r="B25" s="92" t="str">
        <f t="shared" si="1"/>
        <v>131457471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"Феърплей Пропъртис" АДСИЦ</v>
      </c>
      <c r="B26" s="92" t="str">
        <f t="shared" si="1"/>
        <v>131457471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"Феърплей Пропъртис" АДСИЦ</v>
      </c>
      <c r="B27" s="92" t="str">
        <f t="shared" si="1"/>
        <v>131457471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"Феърплей Пропъртис" АДСИЦ</v>
      </c>
      <c r="B28" s="92" t="str">
        <f t="shared" si="1"/>
        <v>131457471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"Феърплей Пропъртис" АДСИЦ</v>
      </c>
      <c r="B29" s="92" t="str">
        <f t="shared" si="1"/>
        <v>131457471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"Феърплей Пропъртис" АДСИЦ</v>
      </c>
      <c r="B30" s="92" t="str">
        <f t="shared" si="1"/>
        <v>131457471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"Феърплей Пропъртис" АДСИЦ</v>
      </c>
      <c r="B31" s="92" t="str">
        <f t="shared" si="1"/>
        <v>131457471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"Феърплей Пропъртис" АДСИЦ</v>
      </c>
      <c r="B32" s="92" t="str">
        <f t="shared" si="1"/>
        <v>131457471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"Феърплей Пропъртис" АДСИЦ</v>
      </c>
      <c r="B33" s="92" t="str">
        <f t="shared" si="1"/>
        <v>131457471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"Феърплей Пропъртис" АДСИЦ</v>
      </c>
      <c r="B34" s="92" t="str">
        <f t="shared" si="1"/>
        <v>131457471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"Феърплей Пропъртис" АДСИЦ</v>
      </c>
      <c r="B35" s="92" t="str">
        <f aca="true" t="shared" si="4" ref="B35:B66">pdeBulstat</f>
        <v>131457471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"Феърплей Пропъртис" АДСИЦ</v>
      </c>
      <c r="B36" s="92" t="str">
        <f t="shared" si="4"/>
        <v>131457471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"Феърплей Пропъртис" АДСИЦ</v>
      </c>
      <c r="B37" s="92" t="str">
        <f t="shared" si="4"/>
        <v>131457471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"Феърплей Пропъртис" АДСИЦ</v>
      </c>
      <c r="B38" s="92" t="str">
        <f t="shared" si="4"/>
        <v>131457471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"Феърплей Пропъртис" АДСИЦ</v>
      </c>
      <c r="B39" s="92" t="str">
        <f t="shared" si="4"/>
        <v>131457471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"Феърплей Пропъртис" АДСИЦ</v>
      </c>
      <c r="B40" s="92" t="str">
        <f t="shared" si="4"/>
        <v>131457471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"Феърплей Пропъртис" АДСИЦ</v>
      </c>
      <c r="B41" s="92" t="str">
        <f t="shared" si="4"/>
        <v>131457471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32289</v>
      </c>
    </row>
    <row r="42" spans="1:8" ht="15.75">
      <c r="A42" s="92" t="str">
        <f t="shared" si="3"/>
        <v>"Феърплей Пропъртис" АДСИЦ</v>
      </c>
      <c r="B42" s="92" t="str">
        <f t="shared" si="4"/>
        <v>131457471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"Феърплей Пропъртис" АДСИЦ</v>
      </c>
      <c r="B43" s="92" t="str">
        <f t="shared" si="4"/>
        <v>131457471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8128</v>
      </c>
    </row>
    <row r="44" spans="1:8" ht="15.75">
      <c r="A44" s="92" t="str">
        <f t="shared" si="3"/>
        <v>"Феърплей Пропъртис" АДСИЦ</v>
      </c>
      <c r="B44" s="92" t="str">
        <f t="shared" si="4"/>
        <v>131457471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302</v>
      </c>
    </row>
    <row r="45" spans="1:8" ht="15.75">
      <c r="A45" s="92" t="str">
        <f t="shared" si="3"/>
        <v>"Феърплей Пропъртис" АДСИЦ</v>
      </c>
      <c r="B45" s="92" t="str">
        <f t="shared" si="4"/>
        <v>131457471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33914</v>
      </c>
    </row>
    <row r="46" spans="1:8" ht="15.75">
      <c r="A46" s="92" t="str">
        <f t="shared" si="3"/>
        <v>"Феърплей Пропъртис" АДСИЦ</v>
      </c>
      <c r="B46" s="92" t="str">
        <f t="shared" si="4"/>
        <v>131457471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"Феърплей Пропъртис" АДСИЦ</v>
      </c>
      <c r="B47" s="92" t="str">
        <f t="shared" si="4"/>
        <v>131457471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"Феърплей Пропъртис" АДСИЦ</v>
      </c>
      <c r="B48" s="92" t="str">
        <f t="shared" si="4"/>
        <v>131457471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42344</v>
      </c>
    </row>
    <row r="49" spans="1:8" ht="15.75">
      <c r="A49" s="92" t="str">
        <f t="shared" si="3"/>
        <v>"Феърплей Пропъртис" АДСИЦ</v>
      </c>
      <c r="B49" s="92" t="str">
        <f t="shared" si="4"/>
        <v>131457471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1499</v>
      </c>
    </row>
    <row r="50" spans="1:8" ht="15.75">
      <c r="A50" s="92" t="str">
        <f t="shared" si="3"/>
        <v>"Феърплей Пропъртис" АДСИЦ</v>
      </c>
      <c r="B50" s="92" t="str">
        <f t="shared" si="4"/>
        <v>131457471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571</v>
      </c>
    </row>
    <row r="51" spans="1:8" ht="15.75">
      <c r="A51" s="92" t="str">
        <f t="shared" si="3"/>
        <v>"Феърплей Пропъртис" АДСИЦ</v>
      </c>
      <c r="B51" s="92" t="str">
        <f t="shared" si="4"/>
        <v>131457471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899</v>
      </c>
    </row>
    <row r="52" spans="1:8" ht="15.75">
      <c r="A52" s="92" t="str">
        <f t="shared" si="3"/>
        <v>"Феърплей Пропъртис" АДСИЦ</v>
      </c>
      <c r="B52" s="92" t="str">
        <f t="shared" si="4"/>
        <v>131457471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"Феърплей Пропъртис" АДСИЦ</v>
      </c>
      <c r="B53" s="92" t="str">
        <f t="shared" si="4"/>
        <v>131457471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"Феърплей Пропъртис" АДСИЦ</v>
      </c>
      <c r="B54" s="92" t="str">
        <f t="shared" si="4"/>
        <v>131457471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"Феърплей Пропъртис" АДСИЦ</v>
      </c>
      <c r="B55" s="92" t="str">
        <f t="shared" si="4"/>
        <v>131457471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"Феърплей Пропъртис" АДСИЦ</v>
      </c>
      <c r="B56" s="92" t="str">
        <f t="shared" si="4"/>
        <v>131457471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</v>
      </c>
    </row>
    <row r="57" spans="1:8" ht="15.75">
      <c r="A57" s="92" t="str">
        <f t="shared" si="3"/>
        <v>"Феърплей Пропъртис" АДСИЦ</v>
      </c>
      <c r="B57" s="92" t="str">
        <f t="shared" si="4"/>
        <v>131457471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2978</v>
      </c>
    </row>
    <row r="58" spans="1:8" ht="15.75">
      <c r="A58" s="92" t="str">
        <f t="shared" si="3"/>
        <v>"Феърплей Пропъртис" АДСИЦ</v>
      </c>
      <c r="B58" s="92" t="str">
        <f t="shared" si="4"/>
        <v>131457471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"Феърплей Пропъртис" АДСИЦ</v>
      </c>
      <c r="B59" s="92" t="str">
        <f t="shared" si="4"/>
        <v>131457471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"Феърплей Пропъртис" АДСИЦ</v>
      </c>
      <c r="B60" s="92" t="str">
        <f t="shared" si="4"/>
        <v>131457471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"Феърплей Пропъртис" АДСИЦ</v>
      </c>
      <c r="B61" s="92" t="str">
        <f t="shared" si="4"/>
        <v>131457471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"Феърплей Пропъртис" АДСИЦ</v>
      </c>
      <c r="B62" s="92" t="str">
        <f t="shared" si="4"/>
        <v>131457471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"Феърплей Пропъртис" АДСИЦ</v>
      </c>
      <c r="B63" s="92" t="str">
        <f t="shared" si="4"/>
        <v>131457471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"Феърплей Пропъртис" АДСИЦ</v>
      </c>
      <c r="B64" s="92" t="str">
        <f t="shared" si="4"/>
        <v>131457471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"Феърплей Пропъртис" АДСИЦ</v>
      </c>
      <c r="B65" s="92" t="str">
        <f t="shared" si="4"/>
        <v>131457471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29</v>
      </c>
    </row>
    <row r="66" spans="1:8" ht="15.75">
      <c r="A66" s="92" t="str">
        <f t="shared" si="3"/>
        <v>"Феърплей Пропъртис" АДСИЦ</v>
      </c>
      <c r="B66" s="92" t="str">
        <f t="shared" si="4"/>
        <v>131457471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1276</v>
      </c>
    </row>
    <row r="67" spans="1:8" ht="15.75">
      <c r="A67" s="92" t="str">
        <f aca="true" t="shared" si="6" ref="A67:A98">pdeName</f>
        <v>"Феърплей Пропъртис" АДСИЦ</v>
      </c>
      <c r="B67" s="92" t="str">
        <f aca="true" t="shared" si="7" ref="B67:B98">pdeBulstat</f>
        <v>131457471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131</v>
      </c>
    </row>
    <row r="68" spans="1:8" ht="15.75">
      <c r="A68" s="92" t="str">
        <f t="shared" si="6"/>
        <v>"Феърплей Пропъртис" АДСИЦ</v>
      </c>
      <c r="B68" s="92" t="str">
        <f t="shared" si="7"/>
        <v>131457471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"Феърплей Пропъртис" АДСИЦ</v>
      </c>
      <c r="B69" s="92" t="str">
        <f t="shared" si="7"/>
        <v>131457471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1436</v>
      </c>
    </row>
    <row r="70" spans="1:8" ht="15.75">
      <c r="A70" s="92" t="str">
        <f t="shared" si="6"/>
        <v>"Феърплей Пропъртис" АДСИЦ</v>
      </c>
      <c r="B70" s="92" t="str">
        <f t="shared" si="7"/>
        <v>131457471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773</v>
      </c>
    </row>
    <row r="71" spans="1:8" ht="15.75">
      <c r="A71" s="92" t="str">
        <f t="shared" si="6"/>
        <v>"Феърплей Пропъртис" АДСИЦ</v>
      </c>
      <c r="B71" s="92" t="str">
        <f t="shared" si="7"/>
        <v>131457471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47531</v>
      </c>
    </row>
    <row r="72" spans="1:8" ht="15.75">
      <c r="A72" s="92" t="str">
        <f t="shared" si="6"/>
        <v>"Феърплей Пропъртис" АДСИЦ</v>
      </c>
      <c r="B72" s="92" t="str">
        <f t="shared" si="7"/>
        <v>131457471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79820</v>
      </c>
    </row>
    <row r="73" spans="1:8" ht="15.75">
      <c r="A73" s="92" t="str">
        <f t="shared" si="6"/>
        <v>"Феърплей Пропъртис" АДСИЦ</v>
      </c>
      <c r="B73" s="92" t="str">
        <f t="shared" si="7"/>
        <v>131457471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33145</v>
      </c>
    </row>
    <row r="74" spans="1:8" ht="15.75">
      <c r="A74" s="92" t="str">
        <f t="shared" si="6"/>
        <v>"Феърплей Пропъртис" АДСИЦ</v>
      </c>
      <c r="B74" s="92" t="str">
        <f t="shared" si="7"/>
        <v>131457471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33145</v>
      </c>
    </row>
    <row r="75" spans="1:8" ht="15.75">
      <c r="A75" s="92" t="str">
        <f t="shared" si="6"/>
        <v>"Феърплей Пропъртис" АДСИЦ</v>
      </c>
      <c r="B75" s="92" t="str">
        <f t="shared" si="7"/>
        <v>131457471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"Феърплей Пропъртис" АДСИЦ</v>
      </c>
      <c r="B76" s="92" t="str">
        <f t="shared" si="7"/>
        <v>131457471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"Феърплей Пропъртис" АДСИЦ</v>
      </c>
      <c r="B77" s="92" t="str">
        <f t="shared" si="7"/>
        <v>131457471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"Феърплей Пропъртис" АДСИЦ</v>
      </c>
      <c r="B78" s="92" t="str">
        <f t="shared" si="7"/>
        <v>131457471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"Феърплей Пропъртис" АДСИЦ</v>
      </c>
      <c r="B79" s="92" t="str">
        <f t="shared" si="7"/>
        <v>131457471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33145</v>
      </c>
    </row>
    <row r="80" spans="1:8" ht="15.75">
      <c r="A80" s="92" t="str">
        <f t="shared" si="6"/>
        <v>"Феърплей Пропъртис" АДСИЦ</v>
      </c>
      <c r="B80" s="92" t="str">
        <f t="shared" si="7"/>
        <v>131457471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232</v>
      </c>
    </row>
    <row r="81" spans="1:8" ht="15.75">
      <c r="A81" s="92" t="str">
        <f t="shared" si="6"/>
        <v>"Феърплей Пропъртис" АДСИЦ</v>
      </c>
      <c r="B81" s="92" t="str">
        <f t="shared" si="7"/>
        <v>131457471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"Феърплей Пропъртис" АДСИЦ</v>
      </c>
      <c r="B82" s="92" t="str">
        <f t="shared" si="7"/>
        <v>131457471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19576</v>
      </c>
    </row>
    <row r="83" spans="1:8" ht="15.75">
      <c r="A83" s="92" t="str">
        <f t="shared" si="6"/>
        <v>"Феърплей Пропъртис" АДСИЦ</v>
      </c>
      <c r="B83" s="92" t="str">
        <f t="shared" si="7"/>
        <v>131457471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19576</v>
      </c>
    </row>
    <row r="84" spans="1:8" ht="15.75">
      <c r="A84" s="92" t="str">
        <f t="shared" si="6"/>
        <v>"Феърплей Пропъртис" АДСИЦ</v>
      </c>
      <c r="B84" s="92" t="str">
        <f t="shared" si="7"/>
        <v>131457471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"Феърплей Пропъртис" АДСИЦ</v>
      </c>
      <c r="B85" s="92" t="str">
        <f t="shared" si="7"/>
        <v>131457471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"Феърплей Пропъртис" АДСИЦ</v>
      </c>
      <c r="B86" s="92" t="str">
        <f t="shared" si="7"/>
        <v>131457471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19808</v>
      </c>
    </row>
    <row r="87" spans="1:8" ht="15.75">
      <c r="A87" s="92" t="str">
        <f t="shared" si="6"/>
        <v>"Феърплей Пропъртис" АДСИЦ</v>
      </c>
      <c r="B87" s="92" t="str">
        <f t="shared" si="7"/>
        <v>131457471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"Феърплей Пропъртис" АДСИЦ</v>
      </c>
      <c r="B88" s="92" t="str">
        <f t="shared" si="7"/>
        <v>131457471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"Феърплей Пропъртис" АДСИЦ</v>
      </c>
      <c r="B89" s="92" t="str">
        <f t="shared" si="7"/>
        <v>131457471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"Феърплей Пропъртис" АДСИЦ</v>
      </c>
      <c r="B90" s="92" t="str">
        <f t="shared" si="7"/>
        <v>131457471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"Феърплей Пропъртис" АДСИЦ</v>
      </c>
      <c r="B91" s="92" t="str">
        <f t="shared" si="7"/>
        <v>131457471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"Феърплей Пропъртис" АДСИЦ</v>
      </c>
      <c r="B92" s="92" t="str">
        <f t="shared" si="7"/>
        <v>131457471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-484</v>
      </c>
    </row>
    <row r="93" spans="1:8" ht="15.75">
      <c r="A93" s="92" t="str">
        <f t="shared" si="6"/>
        <v>"Феърплей Пропъртис" АДСИЦ</v>
      </c>
      <c r="B93" s="92" t="str">
        <f t="shared" si="7"/>
        <v>131457471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-484</v>
      </c>
    </row>
    <row r="94" spans="1:8" ht="15.75">
      <c r="A94" s="92" t="str">
        <f t="shared" si="6"/>
        <v>"Феърплей Пропъртис" АДСИЦ</v>
      </c>
      <c r="B94" s="92" t="str">
        <f t="shared" si="7"/>
        <v>131457471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52469</v>
      </c>
    </row>
    <row r="95" spans="1:8" ht="15.75">
      <c r="A95" s="92" t="str">
        <f t="shared" si="6"/>
        <v>"Феърплей Пропъртис" АДСИЦ</v>
      </c>
      <c r="B95" s="92" t="str">
        <f t="shared" si="7"/>
        <v>131457471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"Феърплей Пропъртис" АДСИЦ</v>
      </c>
      <c r="B96" s="92" t="str">
        <f t="shared" si="7"/>
        <v>131457471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"Феърплей Пропъртис" АДСИЦ</v>
      </c>
      <c r="B97" s="92" t="str">
        <f t="shared" si="7"/>
        <v>131457471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11571</v>
      </c>
    </row>
    <row r="98" spans="1:8" ht="15.75">
      <c r="A98" s="92" t="str">
        <f t="shared" si="6"/>
        <v>"Феърплей Пропъртис" АДСИЦ</v>
      </c>
      <c r="B98" s="92" t="str">
        <f t="shared" si="7"/>
        <v>131457471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"Феърплей Пропъртис" АДСИЦ</v>
      </c>
      <c r="B99" s="92" t="str">
        <f aca="true" t="shared" si="10" ref="B99:B125">pdeBulstat</f>
        <v>131457471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"Феърплей Пропъртис" АДСИЦ</v>
      </c>
      <c r="B100" s="92" t="str">
        <f t="shared" si="10"/>
        <v>131457471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"Феърплей Пропъртис" АДСИЦ</v>
      </c>
      <c r="B101" s="92" t="str">
        <f t="shared" si="10"/>
        <v>131457471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"Феърплей Пропъртис" АДСИЦ</v>
      </c>
      <c r="B102" s="92" t="str">
        <f t="shared" si="10"/>
        <v>131457471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11571</v>
      </c>
    </row>
    <row r="103" spans="1:8" ht="15.75">
      <c r="A103" s="92" t="str">
        <f t="shared" si="9"/>
        <v>"Феърплей Пропъртис" АДСИЦ</v>
      </c>
      <c r="B103" s="92" t="str">
        <f t="shared" si="10"/>
        <v>131457471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"Феърплей Пропъртис" АДСИЦ</v>
      </c>
      <c r="B104" s="92" t="str">
        <f t="shared" si="10"/>
        <v>131457471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"Феърплей Пропъртис" АДСИЦ</v>
      </c>
      <c r="B105" s="92" t="str">
        <f t="shared" si="10"/>
        <v>131457471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"Феърплей Пропъртис" АДСИЦ</v>
      </c>
      <c r="B106" s="92" t="str">
        <f t="shared" si="10"/>
        <v>131457471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"Феърплей Пропъртис" АДСИЦ</v>
      </c>
      <c r="B107" s="92" t="str">
        <f t="shared" si="10"/>
        <v>131457471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11571</v>
      </c>
    </row>
    <row r="108" spans="1:8" ht="15.75">
      <c r="A108" s="92" t="str">
        <f t="shared" si="9"/>
        <v>"Феърплей Пропъртис" АДСИЦ</v>
      </c>
      <c r="B108" s="92" t="str">
        <f t="shared" si="10"/>
        <v>131457471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562</v>
      </c>
    </row>
    <row r="109" spans="1:8" ht="15.75">
      <c r="A109" s="92" t="str">
        <f t="shared" si="9"/>
        <v>"Феърплей Пропъртис" АДСИЦ</v>
      </c>
      <c r="B109" s="92" t="str">
        <f t="shared" si="10"/>
        <v>131457471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"Феърплей Пропъртис" АДСИЦ</v>
      </c>
      <c r="B110" s="92" t="str">
        <f t="shared" si="10"/>
        <v>131457471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15218</v>
      </c>
    </row>
    <row r="111" spans="1:8" ht="15.75">
      <c r="A111" s="92" t="str">
        <f t="shared" si="9"/>
        <v>"Феърплей Пропъртис" АДСИЦ</v>
      </c>
      <c r="B111" s="92" t="str">
        <f t="shared" si="10"/>
        <v>131457471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1881</v>
      </c>
    </row>
    <row r="112" spans="1:8" ht="15.75">
      <c r="A112" s="92" t="str">
        <f t="shared" si="9"/>
        <v>"Феърплей Пропъртис" АДСИЦ</v>
      </c>
      <c r="B112" s="92" t="str">
        <f t="shared" si="10"/>
        <v>131457471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"Феърплей Пропъртис" АДСИЦ</v>
      </c>
      <c r="B113" s="92" t="str">
        <f t="shared" si="10"/>
        <v>131457471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1359</v>
      </c>
    </row>
    <row r="114" spans="1:8" ht="15.75">
      <c r="A114" s="92" t="str">
        <f t="shared" si="9"/>
        <v>"Феърплей Пропъртис" АДСИЦ</v>
      </c>
      <c r="B114" s="92" t="str">
        <f t="shared" si="10"/>
        <v>131457471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11783</v>
      </c>
    </row>
    <row r="115" spans="1:8" ht="15.75">
      <c r="A115" s="92" t="str">
        <f t="shared" si="9"/>
        <v>"Феърплей Пропъртис" АДСИЦ</v>
      </c>
      <c r="B115" s="92" t="str">
        <f t="shared" si="10"/>
        <v>131457471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"Феърплей Пропъртис" АДСИЦ</v>
      </c>
      <c r="B116" s="92" t="str">
        <f t="shared" si="10"/>
        <v>131457471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"Феърплей Пропъртис" АДСИЦ</v>
      </c>
      <c r="B117" s="92" t="str">
        <f t="shared" si="10"/>
        <v>131457471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176</v>
      </c>
    </row>
    <row r="118" spans="1:8" ht="15.75">
      <c r="A118" s="92" t="str">
        <f t="shared" si="9"/>
        <v>"Феърплей Пропъртис" АДСИЦ</v>
      </c>
      <c r="B118" s="92" t="str">
        <f t="shared" si="10"/>
        <v>131457471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"Феърплей Пропъртис" АДСИЦ</v>
      </c>
      <c r="B119" s="92" t="str">
        <f t="shared" si="10"/>
        <v>131457471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"Феърплей Пропъртис" АДСИЦ</v>
      </c>
      <c r="B120" s="92" t="str">
        <f t="shared" si="10"/>
        <v>131457471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15780</v>
      </c>
    </row>
    <row r="121" spans="1:8" ht="15.75">
      <c r="A121" s="92" t="str">
        <f t="shared" si="9"/>
        <v>"Феърплей Пропъртис" АДСИЦ</v>
      </c>
      <c r="B121" s="92" t="str">
        <f t="shared" si="10"/>
        <v>131457471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"Феърплей Пропъртис" АДСИЦ</v>
      </c>
      <c r="B122" s="92" t="str">
        <f t="shared" si="10"/>
        <v>131457471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"Феърплей Пропъртис" АДСИЦ</v>
      </c>
      <c r="B123" s="92" t="str">
        <f t="shared" si="10"/>
        <v>131457471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"Феърплей Пропъртис" АДСИЦ</v>
      </c>
      <c r="B124" s="92" t="str">
        <f t="shared" si="10"/>
        <v>131457471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15780</v>
      </c>
    </row>
    <row r="125" spans="1:8" ht="15.75">
      <c r="A125" s="92" t="str">
        <f t="shared" si="9"/>
        <v>"Феърплей Пропъртис" АДСИЦ</v>
      </c>
      <c r="B125" s="92" t="str">
        <f t="shared" si="10"/>
        <v>131457471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79820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"Феърплей Пропъртис" АДСИЦ</v>
      </c>
      <c r="B127" s="92" t="str">
        <f aca="true" t="shared" si="13" ref="B127:B158">pdeBulstat</f>
        <v>131457471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22</v>
      </c>
    </row>
    <row r="128" spans="1:8" ht="15.75">
      <c r="A128" s="92" t="str">
        <f t="shared" si="12"/>
        <v>"Феърплей Пропъртис" АДСИЦ</v>
      </c>
      <c r="B128" s="92" t="str">
        <f t="shared" si="13"/>
        <v>131457471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2817</v>
      </c>
    </row>
    <row r="129" spans="1:8" ht="15.75">
      <c r="A129" s="92" t="str">
        <f t="shared" si="12"/>
        <v>"Феърплей Пропъртис" АДСИЦ</v>
      </c>
      <c r="B129" s="92" t="str">
        <f t="shared" si="13"/>
        <v>131457471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238</v>
      </c>
    </row>
    <row r="130" spans="1:8" ht="15.75">
      <c r="A130" s="92" t="str">
        <f t="shared" si="12"/>
        <v>"Феърплей Пропъртис" АДСИЦ</v>
      </c>
      <c r="B130" s="92" t="str">
        <f t="shared" si="13"/>
        <v>131457471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222</v>
      </c>
    </row>
    <row r="131" spans="1:8" ht="15.75">
      <c r="A131" s="92" t="str">
        <f t="shared" si="12"/>
        <v>"Феърплей Пропъртис" АДСИЦ</v>
      </c>
      <c r="B131" s="92" t="str">
        <f t="shared" si="13"/>
        <v>131457471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26</v>
      </c>
    </row>
    <row r="132" spans="1:8" ht="15.75">
      <c r="A132" s="92" t="str">
        <f t="shared" si="12"/>
        <v>"Феърплей Пропъртис" АДСИЦ</v>
      </c>
      <c r="B132" s="92" t="str">
        <f t="shared" si="13"/>
        <v>131457471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4834</v>
      </c>
    </row>
    <row r="133" spans="1:8" ht="15.75">
      <c r="A133" s="92" t="str">
        <f t="shared" si="12"/>
        <v>"Феърплей Пропъртис" АДСИЦ</v>
      </c>
      <c r="B133" s="92" t="str">
        <f t="shared" si="13"/>
        <v>131457471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"Феърплей Пропъртис" АДСИЦ</v>
      </c>
      <c r="B134" s="92" t="str">
        <f t="shared" si="13"/>
        <v>131457471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263</v>
      </c>
    </row>
    <row r="135" spans="1:8" ht="15.75">
      <c r="A135" s="92" t="str">
        <f t="shared" si="12"/>
        <v>"Феърплей Пропъртис" АДСИЦ</v>
      </c>
      <c r="B135" s="92" t="str">
        <f t="shared" si="13"/>
        <v>131457471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"Феърплей Пропъртис" АДСИЦ</v>
      </c>
      <c r="B136" s="92" t="str">
        <f t="shared" si="13"/>
        <v>131457471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"Феърплей Пропъртис" АДСИЦ</v>
      </c>
      <c r="B137" s="92" t="str">
        <f t="shared" si="13"/>
        <v>131457471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8422</v>
      </c>
    </row>
    <row r="138" spans="1:8" ht="15.75">
      <c r="A138" s="92" t="str">
        <f t="shared" si="12"/>
        <v>"Феърплей Пропъртис" АДСИЦ</v>
      </c>
      <c r="B138" s="92" t="str">
        <f t="shared" si="13"/>
        <v>131457471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484</v>
      </c>
    </row>
    <row r="139" spans="1:8" ht="15.75">
      <c r="A139" s="92" t="str">
        <f t="shared" si="12"/>
        <v>"Феърплей Пропъртис" АДСИЦ</v>
      </c>
      <c r="B139" s="92" t="str">
        <f t="shared" si="13"/>
        <v>131457471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"Феърплей Пропъртис" АДСИЦ</v>
      </c>
      <c r="B140" s="92" t="str">
        <f t="shared" si="13"/>
        <v>131457471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</v>
      </c>
    </row>
    <row r="141" spans="1:8" ht="15.75">
      <c r="A141" s="92" t="str">
        <f t="shared" si="12"/>
        <v>"Феърплей Пропъртис" АДСИЦ</v>
      </c>
      <c r="B141" s="92" t="str">
        <f t="shared" si="13"/>
        <v>131457471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35</v>
      </c>
    </row>
    <row r="142" spans="1:8" ht="15.75">
      <c r="A142" s="92" t="str">
        <f t="shared" si="12"/>
        <v>"Феърплей Пропъртис" АДСИЦ</v>
      </c>
      <c r="B142" s="92" t="str">
        <f t="shared" si="13"/>
        <v>131457471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524</v>
      </c>
    </row>
    <row r="143" spans="1:8" ht="15.75">
      <c r="A143" s="92" t="str">
        <f t="shared" si="12"/>
        <v>"Феърплей Пропъртис" АДСИЦ</v>
      </c>
      <c r="B143" s="92" t="str">
        <f t="shared" si="13"/>
        <v>131457471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8946</v>
      </c>
    </row>
    <row r="144" spans="1:8" ht="15.75">
      <c r="A144" s="92" t="str">
        <f t="shared" si="12"/>
        <v>"Феърплей Пропъртис" АДСИЦ</v>
      </c>
      <c r="B144" s="92" t="str">
        <f t="shared" si="13"/>
        <v>131457471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"Феърплей Пропъртис" АДСИЦ</v>
      </c>
      <c r="B145" s="92" t="str">
        <f t="shared" si="13"/>
        <v>131457471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"Феърплей Пропъртис" АДСИЦ</v>
      </c>
      <c r="B146" s="92" t="str">
        <f t="shared" si="13"/>
        <v>131457471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"Феърплей Пропъртис" АДСИЦ</v>
      </c>
      <c r="B147" s="92" t="str">
        <f t="shared" si="13"/>
        <v>131457471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8946</v>
      </c>
    </row>
    <row r="148" spans="1:8" ht="15.75">
      <c r="A148" s="92" t="str">
        <f t="shared" si="12"/>
        <v>"Феърплей Пропъртис" АДСИЦ</v>
      </c>
      <c r="B148" s="92" t="str">
        <f t="shared" si="13"/>
        <v>131457471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"Феърплей Пропъртис" АДСИЦ</v>
      </c>
      <c r="B149" s="92" t="str">
        <f t="shared" si="13"/>
        <v>131457471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"Феърплей Пропъртис" АДСИЦ</v>
      </c>
      <c r="B150" s="92" t="str">
        <f t="shared" si="13"/>
        <v>131457471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"Феърплей Пропъртис" АДСИЦ</v>
      </c>
      <c r="B151" s="92" t="str">
        <f t="shared" si="13"/>
        <v>131457471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"Феърплей Пропъртис" АДСИЦ</v>
      </c>
      <c r="B152" s="92" t="str">
        <f t="shared" si="13"/>
        <v>131457471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"Феърплей Пропъртис" АДСИЦ</v>
      </c>
      <c r="B153" s="92" t="str">
        <f t="shared" si="13"/>
        <v>131457471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"Феърплей Пропъртис" АДСИЦ</v>
      </c>
      <c r="B154" s="92" t="str">
        <f t="shared" si="13"/>
        <v>131457471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"Феърплей Пропъртис" АДСИЦ</v>
      </c>
      <c r="B155" s="92" t="str">
        <f t="shared" si="13"/>
        <v>131457471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"Феърплей Пропъртис" АДСИЦ</v>
      </c>
      <c r="B156" s="92" t="str">
        <f t="shared" si="13"/>
        <v>131457471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8946</v>
      </c>
    </row>
    <row r="157" spans="1:8" ht="15.75">
      <c r="A157" s="92" t="str">
        <f t="shared" si="12"/>
        <v>"Феърплей Пропъртис" АДСИЦ</v>
      </c>
      <c r="B157" s="92" t="str">
        <f t="shared" si="13"/>
        <v>131457471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5391</v>
      </c>
    </row>
    <row r="158" spans="1:8" ht="15.75">
      <c r="A158" s="92" t="str">
        <f t="shared" si="12"/>
        <v>"Феърплей Пропъртис" АДСИЦ</v>
      </c>
      <c r="B158" s="92" t="str">
        <f t="shared" si="13"/>
        <v>131457471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14</v>
      </c>
    </row>
    <row r="159" spans="1:8" ht="15.75">
      <c r="A159" s="92" t="str">
        <f aca="true" t="shared" si="15" ref="A159:A179">pdeName</f>
        <v>"Феърплей Пропъртис" АДСИЦ</v>
      </c>
      <c r="B159" s="92" t="str">
        <f aca="true" t="shared" si="16" ref="B159:B179">pdeBulstat</f>
        <v>131457471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2969</v>
      </c>
    </row>
    <row r="160" spans="1:8" ht="15.75">
      <c r="A160" s="92" t="str">
        <f t="shared" si="15"/>
        <v>"Феърплей Пропъртис" АДСИЦ</v>
      </c>
      <c r="B160" s="92" t="str">
        <f t="shared" si="16"/>
        <v>131457471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86</v>
      </c>
    </row>
    <row r="161" spans="1:8" ht="15.75">
      <c r="A161" s="92" t="str">
        <f t="shared" si="15"/>
        <v>"Феърплей Пропъртис" АДСИЦ</v>
      </c>
      <c r="B161" s="92" t="str">
        <f t="shared" si="16"/>
        <v>131457471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8460</v>
      </c>
    </row>
    <row r="162" spans="1:8" ht="15.75">
      <c r="A162" s="92" t="str">
        <f t="shared" si="15"/>
        <v>"Феърплей Пропъртис" АДСИЦ</v>
      </c>
      <c r="B162" s="92" t="str">
        <f t="shared" si="16"/>
        <v>131457471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"Феърплей Пропъртис" АДСИЦ</v>
      </c>
      <c r="B163" s="92" t="str">
        <f t="shared" si="16"/>
        <v>131457471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"Феърплей Пропъртис" АДСИЦ</v>
      </c>
      <c r="B164" s="92" t="str">
        <f t="shared" si="16"/>
        <v>131457471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.75">
      <c r="A165" s="92" t="str">
        <f t="shared" si="15"/>
        <v>"Феърплей Пропъртис" АДСИЦ</v>
      </c>
      <c r="B165" s="92" t="str">
        <f t="shared" si="16"/>
        <v>131457471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"Феърплей Пропъртис" АДСИЦ</v>
      </c>
      <c r="B166" s="92" t="str">
        <f t="shared" si="16"/>
        <v>131457471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"Феърплей Пропъртис" АДСИЦ</v>
      </c>
      <c r="B167" s="92" t="str">
        <f t="shared" si="16"/>
        <v>131457471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"Феърплей Пропъртис" АДСИЦ</v>
      </c>
      <c r="B168" s="92" t="str">
        <f t="shared" si="16"/>
        <v>131457471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"Феърплей Пропъртис" АДСИЦ</v>
      </c>
      <c r="B169" s="92" t="str">
        <f t="shared" si="16"/>
        <v>131457471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</v>
      </c>
    </row>
    <row r="170" spans="1:8" ht="15.75">
      <c r="A170" s="92" t="str">
        <f t="shared" si="15"/>
        <v>"Феърплей Пропъртис" АДСИЦ</v>
      </c>
      <c r="B170" s="92" t="str">
        <f t="shared" si="16"/>
        <v>131457471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8462</v>
      </c>
    </row>
    <row r="171" spans="1:8" ht="15.75">
      <c r="A171" s="92" t="str">
        <f t="shared" si="15"/>
        <v>"Феърплей Пропъртис" АДСИЦ</v>
      </c>
      <c r="B171" s="92" t="str">
        <f t="shared" si="16"/>
        <v>131457471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484</v>
      </c>
    </row>
    <row r="172" spans="1:8" ht="15.75">
      <c r="A172" s="92" t="str">
        <f t="shared" si="15"/>
        <v>"Феърплей Пропъртис" АДСИЦ</v>
      </c>
      <c r="B172" s="92" t="str">
        <f t="shared" si="16"/>
        <v>131457471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"Феърплей Пропъртис" АДСИЦ</v>
      </c>
      <c r="B173" s="92" t="str">
        <f t="shared" si="16"/>
        <v>131457471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"Феърплей Пропъртис" АДСИЦ</v>
      </c>
      <c r="B174" s="92" t="str">
        <f t="shared" si="16"/>
        <v>131457471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8462</v>
      </c>
    </row>
    <row r="175" spans="1:8" ht="15.75">
      <c r="A175" s="92" t="str">
        <f t="shared" si="15"/>
        <v>"Феърплей Пропъртис" АДСИЦ</v>
      </c>
      <c r="B175" s="92" t="str">
        <f t="shared" si="16"/>
        <v>131457471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484</v>
      </c>
    </row>
    <row r="176" spans="1:8" ht="15.75">
      <c r="A176" s="92" t="str">
        <f t="shared" si="15"/>
        <v>"Феърплей Пропъртис" АДСИЦ</v>
      </c>
      <c r="B176" s="92" t="str">
        <f t="shared" si="16"/>
        <v>131457471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484</v>
      </c>
    </row>
    <row r="177" spans="1:8" ht="15.75">
      <c r="A177" s="92" t="str">
        <f t="shared" si="15"/>
        <v>"Феърплей Пропъртис" АДСИЦ</v>
      </c>
      <c r="B177" s="92" t="str">
        <f t="shared" si="16"/>
        <v>131457471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"Феърплей Пропъртис" АДСИЦ</v>
      </c>
      <c r="B178" s="92" t="str">
        <f t="shared" si="16"/>
        <v>131457471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484</v>
      </c>
    </row>
    <row r="179" spans="1:8" ht="15.75">
      <c r="A179" s="92" t="str">
        <f t="shared" si="15"/>
        <v>"Феърплей Пропъртис" АДСИЦ</v>
      </c>
      <c r="B179" s="92" t="str">
        <f t="shared" si="16"/>
        <v>131457471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8946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"Феърплей Пропъртис" АДСИЦ</v>
      </c>
      <c r="B181" s="92" t="str">
        <f aca="true" t="shared" si="19" ref="B181:B216">pdeBulstat</f>
        <v>131457471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18475</v>
      </c>
    </row>
    <row r="182" spans="1:8" ht="15.75">
      <c r="A182" s="92" t="str">
        <f t="shared" si="18"/>
        <v>"Феърплей Пропъртис" АДСИЦ</v>
      </c>
      <c r="B182" s="92" t="str">
        <f t="shared" si="19"/>
        <v>131457471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-20543</v>
      </c>
    </row>
    <row r="183" spans="1:8" ht="15.75">
      <c r="A183" s="92" t="str">
        <f t="shared" si="18"/>
        <v>"Феърплей Пропъртис" АДСИЦ</v>
      </c>
      <c r="B183" s="92" t="str">
        <f t="shared" si="19"/>
        <v>131457471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"Феърплей Пропъртис" АДСИЦ</v>
      </c>
      <c r="B184" s="92" t="str">
        <f t="shared" si="19"/>
        <v>131457471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-248</v>
      </c>
    </row>
    <row r="185" spans="1:8" ht="15.75">
      <c r="A185" s="92" t="str">
        <f t="shared" si="18"/>
        <v>"Феърплей Пропъртис" АДСИЦ</v>
      </c>
      <c r="B185" s="92" t="str">
        <f t="shared" si="19"/>
        <v>131457471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-744</v>
      </c>
    </row>
    <row r="186" spans="1:8" ht="15.75">
      <c r="A186" s="92" t="str">
        <f t="shared" si="18"/>
        <v>"Феърплей Пропъртис" АДСИЦ</v>
      </c>
      <c r="B186" s="92" t="str">
        <f t="shared" si="19"/>
        <v>131457471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"Феърплей Пропъртис" АДСИЦ</v>
      </c>
      <c r="B187" s="92" t="str">
        <f t="shared" si="19"/>
        <v>131457471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2</v>
      </c>
    </row>
    <row r="188" spans="1:8" ht="15.75">
      <c r="A188" s="92" t="str">
        <f t="shared" si="18"/>
        <v>"Феърплей Пропъртис" АДСИЦ</v>
      </c>
      <c r="B188" s="92" t="str">
        <f t="shared" si="19"/>
        <v>131457471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"Феърплей Пропъртис" АДСИЦ</v>
      </c>
      <c r="B189" s="92" t="str">
        <f t="shared" si="19"/>
        <v>131457471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-5</v>
      </c>
    </row>
    <row r="190" spans="1:8" ht="15.75">
      <c r="A190" s="92" t="str">
        <f t="shared" si="18"/>
        <v>"Феърплей Пропъртис" АДСИЦ</v>
      </c>
      <c r="B190" s="92" t="str">
        <f t="shared" si="19"/>
        <v>131457471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"Феърплей Пропъртис" АДСИЦ</v>
      </c>
      <c r="B191" s="92" t="str">
        <f t="shared" si="19"/>
        <v>131457471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-3063</v>
      </c>
    </row>
    <row r="192" spans="1:8" ht="15.75">
      <c r="A192" s="92" t="str">
        <f t="shared" si="18"/>
        <v>"Феърплей Пропъртис" АДСИЦ</v>
      </c>
      <c r="B192" s="92" t="str">
        <f t="shared" si="19"/>
        <v>131457471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-43</v>
      </c>
    </row>
    <row r="193" spans="1:8" ht="15.75">
      <c r="A193" s="92" t="str">
        <f t="shared" si="18"/>
        <v>"Феърплей Пропъртис" АДСИЦ</v>
      </c>
      <c r="B193" s="92" t="str">
        <f t="shared" si="19"/>
        <v>131457471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"Феърплей Пропъртис" АДСИЦ</v>
      </c>
      <c r="B194" s="92" t="str">
        <f t="shared" si="19"/>
        <v>131457471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"Феърплей Пропъртис" АДСИЦ</v>
      </c>
      <c r="B195" s="92" t="str">
        <f t="shared" si="19"/>
        <v>131457471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"Феърплей Пропъртис" АДСИЦ</v>
      </c>
      <c r="B196" s="92" t="str">
        <f t="shared" si="19"/>
        <v>131457471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"Феърплей Пропъртис" АДСИЦ</v>
      </c>
      <c r="B197" s="92" t="str">
        <f t="shared" si="19"/>
        <v>131457471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"Феърплей Пропъртис" АДСИЦ</v>
      </c>
      <c r="B198" s="92" t="str">
        <f t="shared" si="19"/>
        <v>131457471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"Феърплей Пропъртис" АДСИЦ</v>
      </c>
      <c r="B199" s="92" t="str">
        <f t="shared" si="19"/>
        <v>131457471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"Феърплей Пропъртис" АДСИЦ</v>
      </c>
      <c r="B200" s="92" t="str">
        <f t="shared" si="19"/>
        <v>131457471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"Феърплей Пропъртис" АДСИЦ</v>
      </c>
      <c r="B201" s="92" t="str">
        <f t="shared" si="19"/>
        <v>131457471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"Феърплей Пропъртис" АДСИЦ</v>
      </c>
      <c r="B202" s="92" t="str">
        <f t="shared" si="19"/>
        <v>131457471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-43</v>
      </c>
    </row>
    <row r="203" spans="1:8" ht="15.75">
      <c r="A203" s="92" t="str">
        <f t="shared" si="18"/>
        <v>"Феърплей Пропъртис" АДСИЦ</v>
      </c>
      <c r="B203" s="92" t="str">
        <f t="shared" si="19"/>
        <v>131457471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5465</v>
      </c>
    </row>
    <row r="204" spans="1:8" ht="15.75">
      <c r="A204" s="92" t="str">
        <f t="shared" si="18"/>
        <v>"Феърплей Пропъртис" АДСИЦ</v>
      </c>
      <c r="B204" s="92" t="str">
        <f t="shared" si="19"/>
        <v>131457471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"Феърплей Пропъртис" АДСИЦ</v>
      </c>
      <c r="B205" s="92" t="str">
        <f t="shared" si="19"/>
        <v>131457471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5534</v>
      </c>
    </row>
    <row r="206" spans="1:8" ht="15.75">
      <c r="A206" s="92" t="str">
        <f t="shared" si="18"/>
        <v>"Феърплей Пропъртис" АДСИЦ</v>
      </c>
      <c r="B206" s="92" t="str">
        <f t="shared" si="19"/>
        <v>131457471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-6351</v>
      </c>
    </row>
    <row r="207" spans="1:8" ht="15.75">
      <c r="A207" s="92" t="str">
        <f t="shared" si="18"/>
        <v>"Феърплей Пропъртис" АДСИЦ</v>
      </c>
      <c r="B207" s="92" t="str">
        <f t="shared" si="19"/>
        <v>131457471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"Феърплей Пропъртис" АДСИЦ</v>
      </c>
      <c r="B208" s="92" t="str">
        <f t="shared" si="19"/>
        <v>131457471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-516</v>
      </c>
    </row>
    <row r="209" spans="1:8" ht="15.75">
      <c r="A209" s="92" t="str">
        <f t="shared" si="18"/>
        <v>"Феърплей Пропъртис" АДСИЦ</v>
      </c>
      <c r="B209" s="92" t="str">
        <f t="shared" si="19"/>
        <v>131457471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-227</v>
      </c>
    </row>
    <row r="210" spans="1:8" ht="15.75">
      <c r="A210" s="92" t="str">
        <f t="shared" si="18"/>
        <v>"Феърплей Пропъртис" АДСИЦ</v>
      </c>
      <c r="B210" s="92" t="str">
        <f t="shared" si="19"/>
        <v>131457471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-5</v>
      </c>
    </row>
    <row r="211" spans="1:8" ht="15.75">
      <c r="A211" s="92" t="str">
        <f t="shared" si="18"/>
        <v>"Феърплей Пропъртис" АДСИЦ</v>
      </c>
      <c r="B211" s="92" t="str">
        <f t="shared" si="19"/>
        <v>131457471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3900</v>
      </c>
    </row>
    <row r="212" spans="1:8" ht="15.75">
      <c r="A212" s="92" t="str">
        <f t="shared" si="18"/>
        <v>"Феърплей Пропъртис" АДСИЦ</v>
      </c>
      <c r="B212" s="92" t="str">
        <f t="shared" si="19"/>
        <v>131457471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794</v>
      </c>
    </row>
    <row r="213" spans="1:8" ht="15.75">
      <c r="A213" s="92" t="str">
        <f t="shared" si="18"/>
        <v>"Феърплей Пропъртис" АДСИЦ</v>
      </c>
      <c r="B213" s="92" t="str">
        <f t="shared" si="19"/>
        <v>131457471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642</v>
      </c>
    </row>
    <row r="214" spans="1:8" ht="15.75">
      <c r="A214" s="92" t="str">
        <f t="shared" si="18"/>
        <v>"Феърплей Пропъртис" АДСИЦ</v>
      </c>
      <c r="B214" s="92" t="str">
        <f t="shared" si="19"/>
        <v>131457471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1436</v>
      </c>
    </row>
    <row r="215" spans="1:8" ht="15.75">
      <c r="A215" s="92" t="str">
        <f t="shared" si="18"/>
        <v>"Феърплей Пропъртис" АДСИЦ</v>
      </c>
      <c r="B215" s="92" t="str">
        <f t="shared" si="19"/>
        <v>131457471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1305</v>
      </c>
    </row>
    <row r="216" spans="1:8" ht="15.75">
      <c r="A216" s="92" t="str">
        <f t="shared" si="18"/>
        <v>"Феърплей Пропъртис" АДСИЦ</v>
      </c>
      <c r="B216" s="92" t="str">
        <f t="shared" si="19"/>
        <v>131457471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131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"Феърплей Пропъртис" АДСИЦ</v>
      </c>
      <c r="B218" s="92" t="str">
        <f aca="true" t="shared" si="22" ref="B218:B281">pdeBulstat</f>
        <v>131457471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27913</v>
      </c>
    </row>
    <row r="219" spans="1:8" ht="15.75">
      <c r="A219" s="92" t="str">
        <f t="shared" si="21"/>
        <v>"Феърплей Пропъртис" АДСИЦ</v>
      </c>
      <c r="B219" s="92" t="str">
        <f t="shared" si="22"/>
        <v>131457471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"Феърплей Пропъртис" АДСИЦ</v>
      </c>
      <c r="B220" s="92" t="str">
        <f t="shared" si="22"/>
        <v>131457471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"Феърплей Пропъртис" АДСИЦ</v>
      </c>
      <c r="B221" s="92" t="str">
        <f t="shared" si="22"/>
        <v>131457471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"Феърплей Пропъртис" АДСИЦ</v>
      </c>
      <c r="B222" s="92" t="str">
        <f t="shared" si="22"/>
        <v>131457471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27913</v>
      </c>
    </row>
    <row r="223" spans="1:8" ht="15.75">
      <c r="A223" s="92" t="str">
        <f t="shared" si="21"/>
        <v>"Феърплей Пропъртис" АДСИЦ</v>
      </c>
      <c r="B223" s="92" t="str">
        <f t="shared" si="22"/>
        <v>131457471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"Феърплей Пропъртис" АДСИЦ</v>
      </c>
      <c r="B224" s="92" t="str">
        <f t="shared" si="22"/>
        <v>131457471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"Феърплей Пропъртис" АДСИЦ</v>
      </c>
      <c r="B225" s="92" t="str">
        <f t="shared" si="22"/>
        <v>131457471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"Феърплей Пропъртис" АДСИЦ</v>
      </c>
      <c r="B226" s="92" t="str">
        <f t="shared" si="22"/>
        <v>131457471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"Феърплей Пропъртис" АДСИЦ</v>
      </c>
      <c r="B227" s="92" t="str">
        <f t="shared" si="22"/>
        <v>131457471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"Феърплей Пропъртис" АДСИЦ</v>
      </c>
      <c r="B228" s="92" t="str">
        <f t="shared" si="22"/>
        <v>131457471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"Феърплей Пропъртис" АДСИЦ</v>
      </c>
      <c r="B229" s="92" t="str">
        <f t="shared" si="22"/>
        <v>131457471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"Феърплей Пропъртис" АДСИЦ</v>
      </c>
      <c r="B230" s="92" t="str">
        <f t="shared" si="22"/>
        <v>131457471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"Феърплей Пропъртис" АДСИЦ</v>
      </c>
      <c r="B231" s="92" t="str">
        <f t="shared" si="22"/>
        <v>131457471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"Феърплей Пропъртис" АДСИЦ</v>
      </c>
      <c r="B232" s="92" t="str">
        <f t="shared" si="22"/>
        <v>131457471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"Феърплей Пропъртис" АДСИЦ</v>
      </c>
      <c r="B233" s="92" t="str">
        <f t="shared" si="22"/>
        <v>131457471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"Феърплей Пропъртис" АДСИЦ</v>
      </c>
      <c r="B234" s="92" t="str">
        <f t="shared" si="22"/>
        <v>131457471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"Феърплей Пропъртис" АДСИЦ</v>
      </c>
      <c r="B235" s="92" t="str">
        <f t="shared" si="22"/>
        <v>131457471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5232</v>
      </c>
    </row>
    <row r="236" spans="1:8" ht="15.75">
      <c r="A236" s="92" t="str">
        <f t="shared" si="21"/>
        <v>"Феърплей Пропъртис" АДСИЦ</v>
      </c>
      <c r="B236" s="92" t="str">
        <f t="shared" si="22"/>
        <v>131457471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33145</v>
      </c>
    </row>
    <row r="237" spans="1:8" ht="15.75">
      <c r="A237" s="92" t="str">
        <f t="shared" si="21"/>
        <v>"Феърплей Пропъртис" АДСИЦ</v>
      </c>
      <c r="B237" s="92" t="str">
        <f t="shared" si="22"/>
        <v>131457471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"Феърплей Пропъртис" АДСИЦ</v>
      </c>
      <c r="B238" s="92" t="str">
        <f t="shared" si="22"/>
        <v>131457471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"Феърплей Пропъртис" АДСИЦ</v>
      </c>
      <c r="B239" s="92" t="str">
        <f t="shared" si="22"/>
        <v>131457471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33145</v>
      </c>
    </row>
    <row r="240" spans="1:8" ht="15.75">
      <c r="A240" s="92" t="str">
        <f t="shared" si="21"/>
        <v>"Феърплей Пропъртис" АДСИЦ</v>
      </c>
      <c r="B240" s="92" t="str">
        <f t="shared" si="22"/>
        <v>131457471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"Феърплей Пропъртис" АДСИЦ</v>
      </c>
      <c r="B241" s="92" t="str">
        <f t="shared" si="22"/>
        <v>131457471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"Феърплей Пропъртис" АДСИЦ</v>
      </c>
      <c r="B242" s="92" t="str">
        <f t="shared" si="22"/>
        <v>131457471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"Феърплей Пропъртис" АДСИЦ</v>
      </c>
      <c r="B243" s="92" t="str">
        <f t="shared" si="22"/>
        <v>131457471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"Феърплей Пропъртис" АДСИЦ</v>
      </c>
      <c r="B244" s="92" t="str">
        <f t="shared" si="22"/>
        <v>131457471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"Феърплей Пропъртис" АДСИЦ</v>
      </c>
      <c r="B245" s="92" t="str">
        <f t="shared" si="22"/>
        <v>131457471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"Феърплей Пропъртис" АДСИЦ</v>
      </c>
      <c r="B246" s="92" t="str">
        <f t="shared" si="22"/>
        <v>131457471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"Феърплей Пропъртис" АДСИЦ</v>
      </c>
      <c r="B247" s="92" t="str">
        <f t="shared" si="22"/>
        <v>131457471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"Феърплей Пропъртис" АДСИЦ</v>
      </c>
      <c r="B248" s="92" t="str">
        <f t="shared" si="22"/>
        <v>131457471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"Феърплей Пропъртис" АДСИЦ</v>
      </c>
      <c r="B249" s="92" t="str">
        <f t="shared" si="22"/>
        <v>131457471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"Феърплей Пропъртис" АДСИЦ</v>
      </c>
      <c r="B250" s="92" t="str">
        <f t="shared" si="22"/>
        <v>131457471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"Феърплей Пропъртис" АДСИЦ</v>
      </c>
      <c r="B251" s="92" t="str">
        <f t="shared" si="22"/>
        <v>131457471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"Феърплей Пропъртис" АДСИЦ</v>
      </c>
      <c r="B252" s="92" t="str">
        <f t="shared" si="22"/>
        <v>131457471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"Феърплей Пропъртис" АДСИЦ</v>
      </c>
      <c r="B253" s="92" t="str">
        <f t="shared" si="22"/>
        <v>131457471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"Феърплей Пропъртис" АДСИЦ</v>
      </c>
      <c r="B254" s="92" t="str">
        <f t="shared" si="22"/>
        <v>131457471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"Феърплей Пропъртис" АДСИЦ</v>
      </c>
      <c r="B255" s="92" t="str">
        <f t="shared" si="22"/>
        <v>131457471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"Феърплей Пропъртис" АДСИЦ</v>
      </c>
      <c r="B256" s="92" t="str">
        <f t="shared" si="22"/>
        <v>131457471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"Феърплей Пропъртис" АДСИЦ</v>
      </c>
      <c r="B257" s="92" t="str">
        <f t="shared" si="22"/>
        <v>131457471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232</v>
      </c>
    </row>
    <row r="258" spans="1:8" ht="15.75">
      <c r="A258" s="92" t="str">
        <f t="shared" si="21"/>
        <v>"Феърплей Пропъртис" АДСИЦ</v>
      </c>
      <c r="B258" s="92" t="str">
        <f t="shared" si="22"/>
        <v>131457471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232</v>
      </c>
    </row>
    <row r="259" spans="1:8" ht="15.75">
      <c r="A259" s="92" t="str">
        <f t="shared" si="21"/>
        <v>"Феърплей Пропъртис" АДСИЦ</v>
      </c>
      <c r="B259" s="92" t="str">
        <f t="shared" si="22"/>
        <v>131457471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"Феърплей Пропъртис" АДСИЦ</v>
      </c>
      <c r="B260" s="92" t="str">
        <f t="shared" si="22"/>
        <v>131457471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"Феърплей Пропъртис" АДСИЦ</v>
      </c>
      <c r="B261" s="92" t="str">
        <f t="shared" si="22"/>
        <v>131457471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232</v>
      </c>
    </row>
    <row r="262" spans="1:8" ht="15.75">
      <c r="A262" s="92" t="str">
        <f t="shared" si="21"/>
        <v>"Феърплей Пропъртис" АДСИЦ</v>
      </c>
      <c r="B262" s="92" t="str">
        <f t="shared" si="22"/>
        <v>131457471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"Феърплей Пропъртис" АДСИЦ</v>
      </c>
      <c r="B263" s="92" t="str">
        <f t="shared" si="22"/>
        <v>131457471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"Феърплей Пропъртис" АДСИЦ</v>
      </c>
      <c r="B264" s="92" t="str">
        <f t="shared" si="22"/>
        <v>131457471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"Феърплей Пропъртис" АДСИЦ</v>
      </c>
      <c r="B265" s="92" t="str">
        <f t="shared" si="22"/>
        <v>131457471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"Феърплей Пропъртис" АДСИЦ</v>
      </c>
      <c r="B266" s="92" t="str">
        <f t="shared" si="22"/>
        <v>131457471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"Феърплей Пропъртис" АДСИЦ</v>
      </c>
      <c r="B267" s="92" t="str">
        <f t="shared" si="22"/>
        <v>131457471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"Феърплей Пропъртис" АДСИЦ</v>
      </c>
      <c r="B268" s="92" t="str">
        <f t="shared" si="22"/>
        <v>131457471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"Феърплей Пропъртис" АДСИЦ</v>
      </c>
      <c r="B269" s="92" t="str">
        <f t="shared" si="22"/>
        <v>131457471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"Феърплей Пропъртис" АДСИЦ</v>
      </c>
      <c r="B270" s="92" t="str">
        <f t="shared" si="22"/>
        <v>131457471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"Феърплей Пропъртис" АДСИЦ</v>
      </c>
      <c r="B271" s="92" t="str">
        <f t="shared" si="22"/>
        <v>131457471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"Феърплей Пропъртис" АДСИЦ</v>
      </c>
      <c r="B272" s="92" t="str">
        <f t="shared" si="22"/>
        <v>131457471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"Феърплей Пропъртис" АДСИЦ</v>
      </c>
      <c r="B273" s="92" t="str">
        <f t="shared" si="22"/>
        <v>131457471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"Феърплей Пропъртис" АДСИЦ</v>
      </c>
      <c r="B274" s="92" t="str">
        <f t="shared" si="22"/>
        <v>131457471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"Феърплей Пропъртис" АДСИЦ</v>
      </c>
      <c r="B275" s="92" t="str">
        <f t="shared" si="22"/>
        <v>131457471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"Феърплей Пропъртис" АДСИЦ</v>
      </c>
      <c r="B276" s="92" t="str">
        <f t="shared" si="22"/>
        <v>131457471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"Феърплей Пропъртис" АДСИЦ</v>
      </c>
      <c r="B277" s="92" t="str">
        <f t="shared" si="22"/>
        <v>131457471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"Феърплей Пропъртис" АДСИЦ</v>
      </c>
      <c r="B278" s="92" t="str">
        <f t="shared" si="22"/>
        <v>131457471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"Феърплей Пропъртис" АДСИЦ</v>
      </c>
      <c r="B279" s="92" t="str">
        <f t="shared" si="22"/>
        <v>131457471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"Феърплей Пропъртис" АДСИЦ</v>
      </c>
      <c r="B280" s="92" t="str">
        <f t="shared" si="22"/>
        <v>131457471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"Феърплей Пропъртис" АДСИЦ</v>
      </c>
      <c r="B281" s="92" t="str">
        <f t="shared" si="22"/>
        <v>131457471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"Феърплей Пропъртис" АДСИЦ</v>
      </c>
      <c r="B282" s="92" t="str">
        <f aca="true" t="shared" si="25" ref="B282:B345">pdeBulstat</f>
        <v>131457471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"Феърплей Пропъртис" АДСИЦ</v>
      </c>
      <c r="B283" s="92" t="str">
        <f t="shared" si="25"/>
        <v>131457471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"Феърплей Пропъртис" АДСИЦ</v>
      </c>
      <c r="B284" s="92" t="str">
        <f t="shared" si="25"/>
        <v>131457471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22956</v>
      </c>
    </row>
    <row r="285" spans="1:8" ht="15.75">
      <c r="A285" s="92" t="str">
        <f t="shared" si="24"/>
        <v>"Феърплей Пропъртис" АДСИЦ</v>
      </c>
      <c r="B285" s="92" t="str">
        <f t="shared" si="25"/>
        <v>131457471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"Феърплей Пропъртис" АДСИЦ</v>
      </c>
      <c r="B286" s="92" t="str">
        <f t="shared" si="25"/>
        <v>131457471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"Феърплей Пропъртис" АДСИЦ</v>
      </c>
      <c r="B287" s="92" t="str">
        <f t="shared" si="25"/>
        <v>131457471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"Феърплей Пропъртис" АДСИЦ</v>
      </c>
      <c r="B288" s="92" t="str">
        <f t="shared" si="25"/>
        <v>131457471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22956</v>
      </c>
    </row>
    <row r="289" spans="1:8" ht="15.75">
      <c r="A289" s="92" t="str">
        <f t="shared" si="24"/>
        <v>"Феърплей Пропъртис" АДСИЦ</v>
      </c>
      <c r="B289" s="92" t="str">
        <f t="shared" si="25"/>
        <v>131457471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"Феърплей Пропъртис" АДСИЦ</v>
      </c>
      <c r="B290" s="92" t="str">
        <f t="shared" si="25"/>
        <v>131457471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"Феърплей Пропъртис" АДСИЦ</v>
      </c>
      <c r="B291" s="92" t="str">
        <f t="shared" si="25"/>
        <v>131457471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"Феърплей Пропъртис" АДСИЦ</v>
      </c>
      <c r="B292" s="92" t="str">
        <f t="shared" si="25"/>
        <v>131457471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"Феърплей Пропъртис" АДСИЦ</v>
      </c>
      <c r="B293" s="92" t="str">
        <f t="shared" si="25"/>
        <v>131457471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"Феърплей Пропъртис" АДСИЦ</v>
      </c>
      <c r="B294" s="92" t="str">
        <f t="shared" si="25"/>
        <v>131457471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"Феърплей Пропъртис" АДСИЦ</v>
      </c>
      <c r="B295" s="92" t="str">
        <f t="shared" si="25"/>
        <v>131457471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"Феърплей Пропъртис" АДСИЦ</v>
      </c>
      <c r="B296" s="92" t="str">
        <f t="shared" si="25"/>
        <v>131457471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"Феърплей Пропъртис" АДСИЦ</v>
      </c>
      <c r="B297" s="92" t="str">
        <f t="shared" si="25"/>
        <v>131457471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"Феърплей Пропъртис" АДСИЦ</v>
      </c>
      <c r="B298" s="92" t="str">
        <f t="shared" si="25"/>
        <v>131457471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"Феърплей Пропъртис" АДСИЦ</v>
      </c>
      <c r="B299" s="92" t="str">
        <f t="shared" si="25"/>
        <v>131457471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"Феърплей Пропъртис" АДСИЦ</v>
      </c>
      <c r="B300" s="92" t="str">
        <f t="shared" si="25"/>
        <v>131457471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"Феърплей Пропъртис" АДСИЦ</v>
      </c>
      <c r="B301" s="92" t="str">
        <f t="shared" si="25"/>
        <v>131457471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-3380</v>
      </c>
    </row>
    <row r="302" spans="1:8" ht="15.75">
      <c r="A302" s="92" t="str">
        <f t="shared" si="24"/>
        <v>"Феърплей Пропъртис" АДСИЦ</v>
      </c>
      <c r="B302" s="92" t="str">
        <f t="shared" si="25"/>
        <v>131457471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19576</v>
      </c>
    </row>
    <row r="303" spans="1:8" ht="15.75">
      <c r="A303" s="92" t="str">
        <f t="shared" si="24"/>
        <v>"Феърплей Пропъртис" АДСИЦ</v>
      </c>
      <c r="B303" s="92" t="str">
        <f t="shared" si="25"/>
        <v>131457471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"Феърплей Пропъртис" АДСИЦ</v>
      </c>
      <c r="B304" s="92" t="str">
        <f t="shared" si="25"/>
        <v>131457471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"Феърплей Пропъртис" АДСИЦ</v>
      </c>
      <c r="B305" s="92" t="str">
        <f t="shared" si="25"/>
        <v>131457471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19576</v>
      </c>
    </row>
    <row r="306" spans="1:8" ht="15.75">
      <c r="A306" s="92" t="str">
        <f t="shared" si="24"/>
        <v>"Феърплей Пропъртис" АДСИЦ</v>
      </c>
      <c r="B306" s="92" t="str">
        <f t="shared" si="25"/>
        <v>131457471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"Феърплей Пропъртис" АДСИЦ</v>
      </c>
      <c r="B307" s="92" t="str">
        <f t="shared" si="25"/>
        <v>131457471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"Феърплей Пропъртис" АДСИЦ</v>
      </c>
      <c r="B308" s="92" t="str">
        <f t="shared" si="25"/>
        <v>131457471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"Феърплей Пропъртис" АДСИЦ</v>
      </c>
      <c r="B309" s="92" t="str">
        <f t="shared" si="25"/>
        <v>131457471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"Феърплей Пропъртис" АДСИЦ</v>
      </c>
      <c r="B310" s="92" t="str">
        <f t="shared" si="25"/>
        <v>131457471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"Феърплей Пропъртис" АДСИЦ</v>
      </c>
      <c r="B311" s="92" t="str">
        <f t="shared" si="25"/>
        <v>131457471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"Феърплей Пропъртис" АДСИЦ</v>
      </c>
      <c r="B312" s="92" t="str">
        <f t="shared" si="25"/>
        <v>131457471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"Феърплей Пропъртис" АДСИЦ</v>
      </c>
      <c r="B313" s="92" t="str">
        <f t="shared" si="25"/>
        <v>131457471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"Феърплей Пропъртис" АДСИЦ</v>
      </c>
      <c r="B314" s="92" t="str">
        <f t="shared" si="25"/>
        <v>131457471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"Феърплей Пропъртис" АДСИЦ</v>
      </c>
      <c r="B315" s="92" t="str">
        <f t="shared" si="25"/>
        <v>131457471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"Феърплей Пропъртис" АДСИЦ</v>
      </c>
      <c r="B316" s="92" t="str">
        <f t="shared" si="25"/>
        <v>131457471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"Феърплей Пропъртис" АДСИЦ</v>
      </c>
      <c r="B317" s="92" t="str">
        <f t="shared" si="25"/>
        <v>131457471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"Феърплей Пропъртис" АДСИЦ</v>
      </c>
      <c r="B318" s="92" t="str">
        <f t="shared" si="25"/>
        <v>131457471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"Феърплей Пропъртис" АДСИЦ</v>
      </c>
      <c r="B319" s="92" t="str">
        <f t="shared" si="25"/>
        <v>131457471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"Феърплей Пропъртис" АДСИЦ</v>
      </c>
      <c r="B320" s="92" t="str">
        <f t="shared" si="25"/>
        <v>131457471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"Феърплей Пропъртис" АДСИЦ</v>
      </c>
      <c r="B321" s="92" t="str">
        <f t="shared" si="25"/>
        <v>131457471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"Феърплей Пропъртис" АДСИЦ</v>
      </c>
      <c r="B322" s="92" t="str">
        <f t="shared" si="25"/>
        <v>131457471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"Феърплей Пропъртис" АДСИЦ</v>
      </c>
      <c r="B323" s="92" t="str">
        <f t="shared" si="25"/>
        <v>131457471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"Феърплей Пропъртис" АДСИЦ</v>
      </c>
      <c r="B324" s="92" t="str">
        <f t="shared" si="25"/>
        <v>131457471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"Феърплей Пропъртис" АДСИЦ</v>
      </c>
      <c r="B325" s="92" t="str">
        <f t="shared" si="25"/>
        <v>131457471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"Феърплей Пропъртис" АДСИЦ</v>
      </c>
      <c r="B326" s="92" t="str">
        <f t="shared" si="25"/>
        <v>131457471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"Феърплей Пропъртис" АДСИЦ</v>
      </c>
      <c r="B327" s="92" t="str">
        <f t="shared" si="25"/>
        <v>131457471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"Феърплей Пропъртис" АДСИЦ</v>
      </c>
      <c r="B328" s="92" t="str">
        <f t="shared" si="25"/>
        <v>131457471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"Феърплей Пропъртис" АДСИЦ</v>
      </c>
      <c r="B329" s="92" t="str">
        <f t="shared" si="25"/>
        <v>131457471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"Феърплей Пропъртис" АДСИЦ</v>
      </c>
      <c r="B330" s="92" t="str">
        <f t="shared" si="25"/>
        <v>131457471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"Феърплей Пропъртис" АДСИЦ</v>
      </c>
      <c r="B331" s="92" t="str">
        <f t="shared" si="25"/>
        <v>131457471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"Феърплей Пропъртис" АДСИЦ</v>
      </c>
      <c r="B332" s="92" t="str">
        <f t="shared" si="25"/>
        <v>131457471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"Феърплей Пропъртис" АДСИЦ</v>
      </c>
      <c r="B333" s="92" t="str">
        <f t="shared" si="25"/>
        <v>131457471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"Феърплей Пропъртис" АДСИЦ</v>
      </c>
      <c r="B334" s="92" t="str">
        <f t="shared" si="25"/>
        <v>131457471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"Феърплей Пропъртис" АДСИЦ</v>
      </c>
      <c r="B335" s="92" t="str">
        <f t="shared" si="25"/>
        <v>131457471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"Феърплей Пропъртис" АДСИЦ</v>
      </c>
      <c r="B336" s="92" t="str">
        <f t="shared" si="25"/>
        <v>131457471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"Феърплей Пропъртис" АДСИЦ</v>
      </c>
      <c r="B337" s="92" t="str">
        <f t="shared" si="25"/>
        <v>131457471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"Феърплей Пропъртис" АДСИЦ</v>
      </c>
      <c r="B338" s="92" t="str">
        <f t="shared" si="25"/>
        <v>131457471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"Феърплей Пропъртис" АДСИЦ</v>
      </c>
      <c r="B339" s="92" t="str">
        <f t="shared" si="25"/>
        <v>131457471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"Феърплей Пропъртис" АДСИЦ</v>
      </c>
      <c r="B340" s="92" t="str">
        <f t="shared" si="25"/>
        <v>131457471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"Феърплей Пропъртис" АДСИЦ</v>
      </c>
      <c r="B341" s="92" t="str">
        <f t="shared" si="25"/>
        <v>131457471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"Феърплей Пропъртис" АДСИЦ</v>
      </c>
      <c r="B342" s="92" t="str">
        <f t="shared" si="25"/>
        <v>131457471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"Феърплей Пропъртис" АДСИЦ</v>
      </c>
      <c r="B343" s="92" t="str">
        <f t="shared" si="25"/>
        <v>131457471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"Феърплей Пропъртис" АДСИЦ</v>
      </c>
      <c r="B344" s="92" t="str">
        <f t="shared" si="25"/>
        <v>131457471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"Феърплей Пропъртис" АДСИЦ</v>
      </c>
      <c r="B345" s="92" t="str">
        <f t="shared" si="25"/>
        <v>131457471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"Феърплей Пропъртис" АДСИЦ</v>
      </c>
      <c r="B346" s="92" t="str">
        <f aca="true" t="shared" si="28" ref="B346:B409">pdeBulstat</f>
        <v>131457471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"Феърплей Пропъртис" АДСИЦ</v>
      </c>
      <c r="B347" s="92" t="str">
        <f t="shared" si="28"/>
        <v>131457471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"Феърплей Пропъртис" АДСИЦ</v>
      </c>
      <c r="B348" s="92" t="str">
        <f t="shared" si="28"/>
        <v>131457471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"Феърплей Пропъртис" АДСИЦ</v>
      </c>
      <c r="B349" s="92" t="str">
        <f t="shared" si="28"/>
        <v>131457471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"Феърплей Пропъртис" АДСИЦ</v>
      </c>
      <c r="B350" s="92" t="str">
        <f t="shared" si="28"/>
        <v>131457471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"Феърплей Пропъртис" АДСИЦ</v>
      </c>
      <c r="B351" s="92" t="str">
        <f t="shared" si="28"/>
        <v>131457471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"Феърплей Пропъртис" АДСИЦ</v>
      </c>
      <c r="B352" s="92" t="str">
        <f t="shared" si="28"/>
        <v>131457471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"Феърплей Пропъртис" АДСИЦ</v>
      </c>
      <c r="B353" s="92" t="str">
        <f t="shared" si="28"/>
        <v>131457471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"Феърплей Пропъртис" АДСИЦ</v>
      </c>
      <c r="B354" s="92" t="str">
        <f t="shared" si="28"/>
        <v>131457471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"Феърплей Пропъртис" АДСИЦ</v>
      </c>
      <c r="B355" s="92" t="str">
        <f t="shared" si="28"/>
        <v>131457471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"Феърплей Пропъртис" АДСИЦ</v>
      </c>
      <c r="B356" s="92" t="str">
        <f t="shared" si="28"/>
        <v>131457471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"Феърплей Пропъртис" АДСИЦ</v>
      </c>
      <c r="B357" s="92" t="str">
        <f t="shared" si="28"/>
        <v>131457471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"Феърплей Пропъртис" АДСИЦ</v>
      </c>
      <c r="B358" s="92" t="str">
        <f t="shared" si="28"/>
        <v>131457471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"Феърплей Пропъртис" АДСИЦ</v>
      </c>
      <c r="B359" s="92" t="str">
        <f t="shared" si="28"/>
        <v>131457471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"Феърплей Пропъртис" АДСИЦ</v>
      </c>
      <c r="B360" s="92" t="str">
        <f t="shared" si="28"/>
        <v>131457471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"Феърплей Пропъртис" АДСИЦ</v>
      </c>
      <c r="B361" s="92" t="str">
        <f t="shared" si="28"/>
        <v>131457471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"Феърплей Пропъртис" АДСИЦ</v>
      </c>
      <c r="B362" s="92" t="str">
        <f t="shared" si="28"/>
        <v>131457471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"Феърплей Пропъртис" АДСИЦ</v>
      </c>
      <c r="B363" s="92" t="str">
        <f t="shared" si="28"/>
        <v>131457471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"Феърплей Пропъртис" АДСИЦ</v>
      </c>
      <c r="B364" s="92" t="str">
        <f t="shared" si="28"/>
        <v>131457471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"Феърплей Пропъртис" АДСИЦ</v>
      </c>
      <c r="B365" s="92" t="str">
        <f t="shared" si="28"/>
        <v>131457471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"Феърплей Пропъртис" АДСИЦ</v>
      </c>
      <c r="B366" s="92" t="str">
        <f t="shared" si="28"/>
        <v>131457471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"Феърплей Пропъртис" АДСИЦ</v>
      </c>
      <c r="B367" s="92" t="str">
        <f t="shared" si="28"/>
        <v>131457471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"Феърплей Пропъртис" АДСИЦ</v>
      </c>
      <c r="B368" s="92" t="str">
        <f t="shared" si="28"/>
        <v>131457471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"Феърплей Пропъртис" АДСИЦ</v>
      </c>
      <c r="B369" s="92" t="str">
        <f t="shared" si="28"/>
        <v>131457471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"Феърплей Пропъртис" АДСИЦ</v>
      </c>
      <c r="B370" s="92" t="str">
        <f t="shared" si="28"/>
        <v>131457471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"Феърплей Пропъртис" АДСИЦ</v>
      </c>
      <c r="B371" s="92" t="str">
        <f t="shared" si="28"/>
        <v>131457471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"Феърплей Пропъртис" АДСИЦ</v>
      </c>
      <c r="B372" s="92" t="str">
        <f t="shared" si="28"/>
        <v>131457471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-3380</v>
      </c>
    </row>
    <row r="373" spans="1:8" ht="15.75">
      <c r="A373" s="92" t="str">
        <f t="shared" si="27"/>
        <v>"Феърплей Пропъртис" АДСИЦ</v>
      </c>
      <c r="B373" s="92" t="str">
        <f t="shared" si="28"/>
        <v>131457471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"Феърплей Пропъртис" АДСИЦ</v>
      </c>
      <c r="B374" s="92" t="str">
        <f t="shared" si="28"/>
        <v>131457471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"Феърплей Пропъртис" АДСИЦ</v>
      </c>
      <c r="B375" s="92" t="str">
        <f t="shared" si="28"/>
        <v>131457471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"Феърплей Пропъртис" АДСИЦ</v>
      </c>
      <c r="B376" s="92" t="str">
        <f t="shared" si="28"/>
        <v>131457471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-3380</v>
      </c>
    </row>
    <row r="377" spans="1:8" ht="15.75">
      <c r="A377" s="92" t="str">
        <f t="shared" si="27"/>
        <v>"Феърплей Пропъртис" АДСИЦ</v>
      </c>
      <c r="B377" s="92" t="str">
        <f t="shared" si="28"/>
        <v>131457471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-484</v>
      </c>
    </row>
    <row r="378" spans="1:8" ht="15.75">
      <c r="A378" s="92" t="str">
        <f t="shared" si="27"/>
        <v>"Феърплей Пропъртис" АДСИЦ</v>
      </c>
      <c r="B378" s="92" t="str">
        <f t="shared" si="28"/>
        <v>131457471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"Феърплей Пропъртис" АДСИЦ</v>
      </c>
      <c r="B379" s="92" t="str">
        <f t="shared" si="28"/>
        <v>131457471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"Феърплей Пропъртис" АДСИЦ</v>
      </c>
      <c r="B380" s="92" t="str">
        <f t="shared" si="28"/>
        <v>131457471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"Феърплей Пропъртис" АДСИЦ</v>
      </c>
      <c r="B381" s="92" t="str">
        <f t="shared" si="28"/>
        <v>131457471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"Феърплей Пропъртис" АДСИЦ</v>
      </c>
      <c r="B382" s="92" t="str">
        <f t="shared" si="28"/>
        <v>131457471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"Феърплей Пропъртис" АДСИЦ</v>
      </c>
      <c r="B383" s="92" t="str">
        <f t="shared" si="28"/>
        <v>131457471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"Феърплей Пропъртис" АДСИЦ</v>
      </c>
      <c r="B384" s="92" t="str">
        <f t="shared" si="28"/>
        <v>131457471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"Феърплей Пропъртис" АДСИЦ</v>
      </c>
      <c r="B385" s="92" t="str">
        <f t="shared" si="28"/>
        <v>131457471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"Феърплей Пропъртис" АДСИЦ</v>
      </c>
      <c r="B386" s="92" t="str">
        <f t="shared" si="28"/>
        <v>131457471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"Феърплей Пропъртис" АДСИЦ</v>
      </c>
      <c r="B387" s="92" t="str">
        <f t="shared" si="28"/>
        <v>131457471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"Феърплей Пропъртис" АДСИЦ</v>
      </c>
      <c r="B388" s="92" t="str">
        <f t="shared" si="28"/>
        <v>131457471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"Феърплей Пропъртис" АДСИЦ</v>
      </c>
      <c r="B389" s="92" t="str">
        <f t="shared" si="28"/>
        <v>131457471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3380</v>
      </c>
    </row>
    <row r="390" spans="1:8" ht="15.75">
      <c r="A390" s="92" t="str">
        <f t="shared" si="27"/>
        <v>"Феърплей Пропъртис" АДСИЦ</v>
      </c>
      <c r="B390" s="92" t="str">
        <f t="shared" si="28"/>
        <v>131457471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-484</v>
      </c>
    </row>
    <row r="391" spans="1:8" ht="15.75">
      <c r="A391" s="92" t="str">
        <f t="shared" si="27"/>
        <v>"Феърплей Пропъртис" АДСИЦ</v>
      </c>
      <c r="B391" s="92" t="str">
        <f t="shared" si="28"/>
        <v>131457471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"Феърплей Пропъртис" АДСИЦ</v>
      </c>
      <c r="B392" s="92" t="str">
        <f t="shared" si="28"/>
        <v>131457471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"Феърплей Пропъртис" АДСИЦ</v>
      </c>
      <c r="B393" s="92" t="str">
        <f t="shared" si="28"/>
        <v>131457471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-484</v>
      </c>
    </row>
    <row r="394" spans="1:8" ht="15.75">
      <c r="A394" s="92" t="str">
        <f t="shared" si="27"/>
        <v>"Феърплей Пропъртис" АДСИЦ</v>
      </c>
      <c r="B394" s="92" t="str">
        <f t="shared" si="28"/>
        <v>131457471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"Феърплей Пропъртис" АДСИЦ</v>
      </c>
      <c r="B395" s="92" t="str">
        <f t="shared" si="28"/>
        <v>131457471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"Феърплей Пропъртис" АДСИЦ</v>
      </c>
      <c r="B396" s="92" t="str">
        <f t="shared" si="28"/>
        <v>131457471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"Феърплей Пропъртис" АДСИЦ</v>
      </c>
      <c r="B397" s="92" t="str">
        <f t="shared" si="28"/>
        <v>131457471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"Феърплей Пропъртис" АДСИЦ</v>
      </c>
      <c r="B398" s="92" t="str">
        <f t="shared" si="28"/>
        <v>131457471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"Феърплей Пропъртис" АДСИЦ</v>
      </c>
      <c r="B399" s="92" t="str">
        <f t="shared" si="28"/>
        <v>131457471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"Феърплей Пропъртис" АДСИЦ</v>
      </c>
      <c r="B400" s="92" t="str">
        <f t="shared" si="28"/>
        <v>131457471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"Феърплей Пропъртис" АДСИЦ</v>
      </c>
      <c r="B401" s="92" t="str">
        <f t="shared" si="28"/>
        <v>131457471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"Феърплей Пропъртис" АДСИЦ</v>
      </c>
      <c r="B402" s="92" t="str">
        <f t="shared" si="28"/>
        <v>131457471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"Феърплей Пропъртис" АДСИЦ</v>
      </c>
      <c r="B403" s="92" t="str">
        <f t="shared" si="28"/>
        <v>131457471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"Феърплей Пропъртис" АДСИЦ</v>
      </c>
      <c r="B404" s="92" t="str">
        <f t="shared" si="28"/>
        <v>131457471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"Феърплей Пропъртис" АДСИЦ</v>
      </c>
      <c r="B405" s="92" t="str">
        <f t="shared" si="28"/>
        <v>131457471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"Феърплей Пропъртис" АДСИЦ</v>
      </c>
      <c r="B406" s="92" t="str">
        <f t="shared" si="28"/>
        <v>131457471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"Феърплей Пропъртис" АДСИЦ</v>
      </c>
      <c r="B407" s="92" t="str">
        <f t="shared" si="28"/>
        <v>131457471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"Феърплей Пропъртис" АДСИЦ</v>
      </c>
      <c r="B408" s="92" t="str">
        <f t="shared" si="28"/>
        <v>131457471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"Феърплей Пропъртис" АДСИЦ</v>
      </c>
      <c r="B409" s="92" t="str">
        <f t="shared" si="28"/>
        <v>131457471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"Феърплей Пропъртис" АДСИЦ</v>
      </c>
      <c r="B410" s="92" t="str">
        <f aca="true" t="shared" si="31" ref="B410:B459">pdeBulstat</f>
        <v>131457471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"Феърплей Пропъртис" АДСИЦ</v>
      </c>
      <c r="B411" s="92" t="str">
        <f t="shared" si="31"/>
        <v>131457471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"Феърплей Пропъртис" АДСИЦ</v>
      </c>
      <c r="B412" s="92" t="str">
        <f t="shared" si="31"/>
        <v>131457471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"Феърплей Пропъртис" АДСИЦ</v>
      </c>
      <c r="B413" s="92" t="str">
        <f t="shared" si="31"/>
        <v>131457471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"Феърплей Пропъртис" АДСИЦ</v>
      </c>
      <c r="B414" s="92" t="str">
        <f t="shared" si="31"/>
        <v>131457471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"Феърплей Пропъртис" АДСИЦ</v>
      </c>
      <c r="B415" s="92" t="str">
        <f t="shared" si="31"/>
        <v>131457471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"Феърплей Пропъртис" АДСИЦ</v>
      </c>
      <c r="B416" s="92" t="str">
        <f t="shared" si="31"/>
        <v>131457471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47489</v>
      </c>
    </row>
    <row r="417" spans="1:8" ht="15.75">
      <c r="A417" s="92" t="str">
        <f t="shared" si="30"/>
        <v>"Феърплей Пропъртис" АДСИЦ</v>
      </c>
      <c r="B417" s="92" t="str">
        <f t="shared" si="31"/>
        <v>131457471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"Феърплей Пропъртис" АДСИЦ</v>
      </c>
      <c r="B418" s="92" t="str">
        <f t="shared" si="31"/>
        <v>131457471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"Феърплей Пропъртис" АДСИЦ</v>
      </c>
      <c r="B419" s="92" t="str">
        <f t="shared" si="31"/>
        <v>131457471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"Феърплей Пропъртис" АДСИЦ</v>
      </c>
      <c r="B420" s="92" t="str">
        <f t="shared" si="31"/>
        <v>131457471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47489</v>
      </c>
    </row>
    <row r="421" spans="1:8" ht="15.75">
      <c r="A421" s="92" t="str">
        <f t="shared" si="30"/>
        <v>"Феърплей Пропъртис" АДСИЦ</v>
      </c>
      <c r="B421" s="92" t="str">
        <f t="shared" si="31"/>
        <v>131457471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-484</v>
      </c>
    </row>
    <row r="422" spans="1:8" ht="15.75">
      <c r="A422" s="92" t="str">
        <f t="shared" si="30"/>
        <v>"Феърплей Пропъртис" АДСИЦ</v>
      </c>
      <c r="B422" s="92" t="str">
        <f t="shared" si="31"/>
        <v>131457471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"Феърплей Пропъртис" АДСИЦ</v>
      </c>
      <c r="B423" s="92" t="str">
        <f t="shared" si="31"/>
        <v>131457471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"Феърплей Пропъртис" АДСИЦ</v>
      </c>
      <c r="B424" s="92" t="str">
        <f t="shared" si="31"/>
        <v>131457471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"Феърплей Пропъртис" АДСИЦ</v>
      </c>
      <c r="B425" s="92" t="str">
        <f t="shared" si="31"/>
        <v>131457471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"Феърплей Пропъртис" АДСИЦ</v>
      </c>
      <c r="B426" s="92" t="str">
        <f t="shared" si="31"/>
        <v>131457471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"Феърплей Пропъртис" АДСИЦ</v>
      </c>
      <c r="B427" s="92" t="str">
        <f t="shared" si="31"/>
        <v>131457471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"Феърплей Пропъртис" АДСИЦ</v>
      </c>
      <c r="B428" s="92" t="str">
        <f t="shared" si="31"/>
        <v>131457471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"Феърплей Пропъртис" АДСИЦ</v>
      </c>
      <c r="B429" s="92" t="str">
        <f t="shared" si="31"/>
        <v>131457471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"Феърплей Пропъртис" АДСИЦ</v>
      </c>
      <c r="B430" s="92" t="str">
        <f t="shared" si="31"/>
        <v>131457471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"Феърплей Пропъртис" АДСИЦ</v>
      </c>
      <c r="B431" s="92" t="str">
        <f t="shared" si="31"/>
        <v>131457471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"Феърплей Пропъртис" АДСИЦ</v>
      </c>
      <c r="B432" s="92" t="str">
        <f t="shared" si="31"/>
        <v>131457471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"Феърплей Пропъртис" АДСИЦ</v>
      </c>
      <c r="B433" s="92" t="str">
        <f t="shared" si="31"/>
        <v>131457471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5464</v>
      </c>
    </row>
    <row r="434" spans="1:8" ht="15.75">
      <c r="A434" s="92" t="str">
        <f t="shared" si="30"/>
        <v>"Феърплей Пропъртис" АДСИЦ</v>
      </c>
      <c r="B434" s="92" t="str">
        <f t="shared" si="31"/>
        <v>131457471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52469</v>
      </c>
    </row>
    <row r="435" spans="1:8" ht="15.75">
      <c r="A435" s="92" t="str">
        <f t="shared" si="30"/>
        <v>"Феърплей Пропъртис" АДСИЦ</v>
      </c>
      <c r="B435" s="92" t="str">
        <f t="shared" si="31"/>
        <v>131457471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"Феърплей Пропъртис" АДСИЦ</v>
      </c>
      <c r="B436" s="92" t="str">
        <f t="shared" si="31"/>
        <v>131457471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"Феърплей Пропъртис" АДСИЦ</v>
      </c>
      <c r="B437" s="92" t="str">
        <f t="shared" si="31"/>
        <v>131457471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52469</v>
      </c>
    </row>
    <row r="438" spans="1:8" ht="15.75">
      <c r="A438" s="92" t="str">
        <f t="shared" si="30"/>
        <v>"Феърплей Пропъртис" АДСИЦ</v>
      </c>
      <c r="B438" s="92" t="str">
        <f t="shared" si="31"/>
        <v>131457471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"Феърплей Пропъртис" АДСИЦ</v>
      </c>
      <c r="B439" s="92" t="str">
        <f t="shared" si="31"/>
        <v>131457471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"Феърплей Пропъртис" АДСИЦ</v>
      </c>
      <c r="B440" s="92" t="str">
        <f t="shared" si="31"/>
        <v>131457471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"Феърплей Пропъртис" АДСИЦ</v>
      </c>
      <c r="B441" s="92" t="str">
        <f t="shared" si="31"/>
        <v>131457471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"Феърплей Пропъртис" АДСИЦ</v>
      </c>
      <c r="B442" s="92" t="str">
        <f t="shared" si="31"/>
        <v>131457471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"Феърплей Пропъртис" АДСИЦ</v>
      </c>
      <c r="B443" s="92" t="str">
        <f t="shared" si="31"/>
        <v>131457471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"Феърплей Пропъртис" АДСИЦ</v>
      </c>
      <c r="B444" s="92" t="str">
        <f t="shared" si="31"/>
        <v>131457471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"Феърплей Пропъртис" АДСИЦ</v>
      </c>
      <c r="B445" s="92" t="str">
        <f t="shared" si="31"/>
        <v>131457471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"Феърплей Пропъртис" АДСИЦ</v>
      </c>
      <c r="B446" s="92" t="str">
        <f t="shared" si="31"/>
        <v>131457471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"Феърплей Пропъртис" АДСИЦ</v>
      </c>
      <c r="B447" s="92" t="str">
        <f t="shared" si="31"/>
        <v>131457471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"Феърплей Пропъртис" АДСИЦ</v>
      </c>
      <c r="B448" s="92" t="str">
        <f t="shared" si="31"/>
        <v>131457471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"Феърплей Пропъртис" АДСИЦ</v>
      </c>
      <c r="B449" s="92" t="str">
        <f t="shared" si="31"/>
        <v>131457471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"Феърплей Пропъртис" АДСИЦ</v>
      </c>
      <c r="B450" s="92" t="str">
        <f t="shared" si="31"/>
        <v>131457471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"Феърплей Пропъртис" АДСИЦ</v>
      </c>
      <c r="B451" s="92" t="str">
        <f t="shared" si="31"/>
        <v>131457471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"Феърплей Пропъртис" АДСИЦ</v>
      </c>
      <c r="B452" s="92" t="str">
        <f t="shared" si="31"/>
        <v>131457471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"Феърплей Пропъртис" АДСИЦ</v>
      </c>
      <c r="B453" s="92" t="str">
        <f t="shared" si="31"/>
        <v>131457471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"Феърплей Пропъртис" АДСИЦ</v>
      </c>
      <c r="B454" s="92" t="str">
        <f t="shared" si="31"/>
        <v>131457471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"Феърплей Пропъртис" АДСИЦ</v>
      </c>
      <c r="B455" s="92" t="str">
        <f t="shared" si="31"/>
        <v>131457471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"Феърплей Пропъртис" АДСИЦ</v>
      </c>
      <c r="B456" s="92" t="str">
        <f t="shared" si="31"/>
        <v>131457471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"Феърплей Пропъртис" АДСИЦ</v>
      </c>
      <c r="B457" s="92" t="str">
        <f t="shared" si="31"/>
        <v>131457471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"Феърплей Пропъртис" АДСИЦ</v>
      </c>
      <c r="B458" s="92" t="str">
        <f t="shared" si="31"/>
        <v>131457471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"Феърплей Пропъртис" АДСИЦ</v>
      </c>
      <c r="B459" s="92" t="str">
        <f t="shared" si="31"/>
        <v>131457471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"Феърплей Пропъртис" АДСИЦ</v>
      </c>
      <c r="B464" s="92" t="str">
        <f aca="true" t="shared" si="34" ref="B464:B503">pdeBulstat</f>
        <v>131457471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"Феърплей Пропъртис" АДСИЦ</v>
      </c>
      <c r="B465" s="92" t="str">
        <f t="shared" si="34"/>
        <v>131457471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"Феърплей Пропъртис" АДСИЦ</v>
      </c>
      <c r="B466" s="92" t="str">
        <f t="shared" si="34"/>
        <v>131457471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"Феърплей Пропъртис" АДСИЦ</v>
      </c>
      <c r="B467" s="92" t="str">
        <f t="shared" si="34"/>
        <v>131457471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"Феърплей Пропъртис" АДСИЦ</v>
      </c>
      <c r="B468" s="92" t="str">
        <f t="shared" si="34"/>
        <v>131457471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"Феърплей Пропъртис" АДСИЦ</v>
      </c>
      <c r="B469" s="92" t="str">
        <f t="shared" si="34"/>
        <v>131457471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"Феърплей Пропъртис" АДСИЦ</v>
      </c>
      <c r="B470" s="92" t="str">
        <f t="shared" si="34"/>
        <v>131457471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"Феърплей Пропъртис" АДСИЦ</v>
      </c>
      <c r="B471" s="92" t="str">
        <f t="shared" si="34"/>
        <v>131457471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"Феърплей Пропъртис" АДСИЦ</v>
      </c>
      <c r="B472" s="92" t="str">
        <f t="shared" si="34"/>
        <v>131457471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"Феърплей Пропъртис" АДСИЦ</v>
      </c>
      <c r="B473" s="92" t="str">
        <f t="shared" si="34"/>
        <v>131457471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"Феърплей Пропъртис" АДСИЦ</v>
      </c>
      <c r="B474" s="92" t="str">
        <f t="shared" si="34"/>
        <v>131457471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"Феърплей Пропъртис" АДСИЦ</v>
      </c>
      <c r="B475" s="92" t="str">
        <f t="shared" si="34"/>
        <v>131457471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"Феърплей Пропъртис" АДСИЦ</v>
      </c>
      <c r="B476" s="92" t="str">
        <f t="shared" si="34"/>
        <v>131457471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"Феърплей Пропъртис" АДСИЦ</v>
      </c>
      <c r="B477" s="92" t="str">
        <f t="shared" si="34"/>
        <v>131457471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"Феърплей Пропъртис" АДСИЦ</v>
      </c>
      <c r="B478" s="92" t="str">
        <f t="shared" si="34"/>
        <v>131457471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"Феърплей Пропъртис" АДСИЦ</v>
      </c>
      <c r="B479" s="92" t="str">
        <f t="shared" si="34"/>
        <v>131457471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"Феърплей Пропъртис" АДСИЦ</v>
      </c>
      <c r="B480" s="92" t="str">
        <f t="shared" si="34"/>
        <v>131457471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"Феърплей Пропъртис" АДСИЦ</v>
      </c>
      <c r="B481" s="92" t="str">
        <f t="shared" si="34"/>
        <v>131457471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"Феърплей Пропъртис" АДСИЦ</v>
      </c>
      <c r="B482" s="92" t="str">
        <f t="shared" si="34"/>
        <v>131457471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"Феърплей Пропъртис" АДСИЦ</v>
      </c>
      <c r="B483" s="92" t="str">
        <f t="shared" si="34"/>
        <v>131457471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"Феърплей Пропъртис" АДСИЦ</v>
      </c>
      <c r="B484" s="92" t="str">
        <f t="shared" si="34"/>
        <v>131457471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"Феърплей Пропъртис" АДСИЦ</v>
      </c>
      <c r="B485" s="92" t="str">
        <f t="shared" si="34"/>
        <v>131457471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"Феърплей Пропъртис" АДСИЦ</v>
      </c>
      <c r="B486" s="92" t="str">
        <f t="shared" si="34"/>
        <v>131457471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"Феърплей Пропъртис" АДСИЦ</v>
      </c>
      <c r="B487" s="92" t="str">
        <f t="shared" si="34"/>
        <v>131457471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"Феърплей Пропъртис" АДСИЦ</v>
      </c>
      <c r="B488" s="92" t="str">
        <f t="shared" si="34"/>
        <v>131457471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"Феърплей Пропъртис" АДСИЦ</v>
      </c>
      <c r="B489" s="92" t="str">
        <f t="shared" si="34"/>
        <v>131457471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"Феърплей Пропъртис" АДСИЦ</v>
      </c>
      <c r="B490" s="92" t="str">
        <f t="shared" si="34"/>
        <v>131457471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"Феърплей Пропъртис" АДСИЦ</v>
      </c>
      <c r="B491" s="92" t="str">
        <f t="shared" si="34"/>
        <v>131457471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"Феърплей Пропъртис" АДСИЦ</v>
      </c>
      <c r="B492" s="92" t="str">
        <f t="shared" si="34"/>
        <v>131457471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"Феърплей Пропъртис" АДСИЦ</v>
      </c>
      <c r="B493" s="92" t="str">
        <f t="shared" si="34"/>
        <v>131457471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"Феърплей Пропъртис" АДСИЦ</v>
      </c>
      <c r="B494" s="92" t="str">
        <f t="shared" si="34"/>
        <v>131457471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"Феърплей Пропъртис" АДСИЦ</v>
      </c>
      <c r="B495" s="92" t="str">
        <f t="shared" si="34"/>
        <v>131457471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"Феърплей Пропъртис" АДСИЦ</v>
      </c>
      <c r="B496" s="92" t="str">
        <f t="shared" si="34"/>
        <v>131457471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"Феърплей Пропъртис" АДСИЦ</v>
      </c>
      <c r="B497" s="92" t="str">
        <f t="shared" si="34"/>
        <v>131457471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"Феърплей Пропъртис" АДСИЦ</v>
      </c>
      <c r="B498" s="92" t="str">
        <f t="shared" si="34"/>
        <v>131457471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"Феърплей Пропъртис" АДСИЦ</v>
      </c>
      <c r="B499" s="92" t="str">
        <f t="shared" si="34"/>
        <v>131457471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"Феърплей Пропъртис" АДСИЦ</v>
      </c>
      <c r="B500" s="92" t="str">
        <f t="shared" si="34"/>
        <v>131457471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"Феърплей Пропъртис" АДСИЦ</v>
      </c>
      <c r="B501" s="92" t="str">
        <f t="shared" si="34"/>
        <v>131457471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"Феърплей Пропъртис" АДСИЦ</v>
      </c>
      <c r="B502" s="92" t="str">
        <f t="shared" si="34"/>
        <v>131457471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"Феърплей Пропъртис" АДСИЦ</v>
      </c>
      <c r="B503" s="92" t="str">
        <f t="shared" si="34"/>
        <v>131457471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2017-01-23T15:04:56Z</cp:lastPrinted>
  <dcterms:created xsi:type="dcterms:W3CDTF">2006-09-16T00:00:00Z</dcterms:created>
  <dcterms:modified xsi:type="dcterms:W3CDTF">2017-01-25T08:50:13Z</dcterms:modified>
  <cp:category/>
  <cp:version/>
  <cp:contentType/>
  <cp:contentStatus/>
</cp:coreProperties>
</file>