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<sst xmlns="http://schemas.openxmlformats.org/spreadsheetml/2006/main" count="1079" uniqueCount="866">
  <si>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</si>
  <si>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</si>
  <si>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</si>
  <si>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</si>
  <si>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</si>
  <si>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</si>
  <si>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</si>
  <si>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</si>
  <si>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 xml:space="preserve">от 01.01.2010 г. До 30.06.2010 г.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</si>
  <si>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</si>
  <si>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</si>
  <si>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</si>
  <si>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</si>
  <si>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</si>
  <si>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</si>
  <si>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</si>
  <si>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</si>
  <si>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</si>
  <si>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</si>
  <si>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</si>
  <si>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</si>
  <si>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</si>
  <si>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</si>
  <si>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</si>
  <si>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</si>
  <si>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</si>
  <si>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</si>
  <si>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</si>
  <si>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</si>
  <si>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</si>
  <si>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</si>
  <si>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</si>
  <si>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</si>
  <si>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</si>
  <si>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</si>
  <si>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</si>
  <si>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</si>
  <si>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</si>
  <si>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</si>
  <si>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</si>
  <si>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</si>
  <si>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</si>
  <si>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</si>
  <si>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</si>
  <si>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</si>
  <si>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</si>
  <si>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</si>
  <si>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</si>
  <si>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</si>
  <si>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</si>
  <si>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</si>
  <si>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</si>
  <si>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</si>
  <si>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</si>
  <si>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</si>
  <si>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</si>
  <si>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</si>
  <si>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</si>
  <si>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</si>
  <si>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</si>
  <si>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</si>
  <si>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</si>
  <si>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</si>
  <si>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</si>
  <si>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</si>
  <si>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</si>
  <si>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</si>
  <si>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</si>
  <si>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</si>
  <si>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</si>
  <si>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</si>
  <si>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</si>
  <si>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</si>
  <si>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</si>
  <si>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</si>
  <si>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</si>
  <si>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</si>
  <si>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</si>
  <si>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</si>
  <si>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</si>
  <si>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</si>
  <si>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</si>
  <si>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</si>
  <si>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</si>
  <si>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</si>
  <si>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</si>
  <si>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</si>
  <si>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</si>
  <si>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</si>
  <si>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</si>
  <si>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</si>
  <si>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</si>
  <si>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</si>
  <si>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</si>
  <si>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</si>
  <si>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</si>
  <si>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</si>
  <si>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</si>
  <si>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</si>
  <si>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</si>
  <si>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</si>
  <si>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</si>
  <si>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</si>
  <si>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</si>
  <si>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</si>
  <si>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</si>
  <si>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</si>
  <si>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</si>
  <si>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</si>
  <si>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</si>
  <si>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</si>
  <si>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</si>
  <si>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</si>
  <si>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</si>
  <si>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</si>
  <si>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</si>
  <si>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</si>
  <si>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</si>
  <si>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</si>
  <si>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</si>
  <si>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</si>
  <si>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</si>
  <si>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</si>
  <si>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</si>
  <si>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</si>
  <si>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</si>
  <si>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</si>
  <si>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</si>
  <si>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</si>
  <si>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</si>
  <si>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</si>
  <si>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</si>
  <si>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</si>
  <si>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</si>
  <si>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</si>
  <si>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</si>
  <si>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</si>
  <si>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</si>
  <si>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</si>
  <si>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</si>
  <si>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</si>
  <si>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</si>
  <si>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</si>
  <si>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</si>
  <si>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</si>
  <si>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</si>
  <si>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</si>
  <si>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</si>
  <si>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</si>
  <si>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</si>
  <si>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</si>
  <si>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</si>
  <si>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</si>
  <si>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</si>
  <si>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</si>
  <si>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</si>
  <si>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</si>
  <si>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</si>
  <si>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</si>
  <si>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</si>
  <si>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</si>
  <si>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</si>
  <si>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</si>
  <si>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</si>
  <si>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</si>
  <si>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</si>
  <si>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</si>
  <si>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</si>
  <si>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</si>
  <si>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</si>
  <si>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</si>
  <si>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</si>
  <si>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</si>
  <si>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</si>
  <si>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</si>
  <si>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</si>
  <si>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</si>
  <si>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</si>
  <si>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</si>
  <si>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</si>
  <si>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</si>
  <si>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</si>
  <si>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</si>
  <si>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</si>
  <si>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</si>
  <si>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</si>
  <si>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</si>
  <si>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</si>
  <si>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</si>
  <si>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</si>
  <si>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</si>
  <si>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</si>
  <si>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</si>
  <si>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</si>
  <si>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</si>
  <si>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</si>
  <si>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</si>
  <si>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</si>
  <si>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</si>
  <si>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</si>
  <si>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</si>
  <si>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</si>
  <si>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</si>
  <si>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</si>
  <si>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</si>
  <si>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</si>
  <si>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</si>
  <si>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</si>
  <si>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</si>
  <si>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</si>
  <si>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</si>
  <si>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</si>
  <si>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</si>
  <si>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</si>
  <si>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</si>
  <si>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</si>
  <si>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</si>
  <si>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</si>
  <si>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</si>
  <si>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</si>
  <si>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</si>
  <si>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</si>
  <si>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</si>
  <si>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</si>
  <si>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</si>
  <si>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</si>
  <si>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</si>
  <si>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</si>
  <si>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</si>
  <si>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</si>
  <si>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</si>
  <si>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</si>
  <si>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</si>
  <si>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</si>
  <si>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</si>
  <si>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</si>
  <si>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</si>
  <si>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</si>
  <si>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</si>
  <si>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</si>
  <si>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</si>
  <si>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</si>
  <si>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</si>
  <si>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</si>
  <si>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</si>
  <si>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</si>
  <si>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</si>
  <si>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</si>
  <si>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</si>
  <si>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</si>
  <si>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</si>
  <si>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</si>
  <si>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</si>
  <si>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</si>
  <si>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</si>
  <si>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</si>
  <si>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</si>
  <si>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</si>
  <si>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</si>
  <si>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</si>
  <si>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</si>
  <si>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</si>
  <si>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</si>
  <si>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</si>
  <si>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</si>
  <si>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</si>
  <si>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</si>
  <si>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</si>
  <si>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</si>
  <si>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</si>
  <si>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</si>
  <si>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</si>
  <si>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</si>
  <si>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</si>
  <si>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</si>
  <si>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</si>
  <si>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</si>
  <si>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14.07.2010 г.</t>
  </si>
  <si>
    <t>Гл.счетоводител:</t>
  </si>
  <si>
    <t>Прокурист:</t>
  </si>
  <si>
    <t>(Елена Васева)</t>
  </si>
  <si>
    <t>( Венчо Бачев )</t>
  </si>
  <si>
    <t xml:space="preserve">ОТЧЕТ ЗА ДОХОДИТЕ   </t>
  </si>
  <si>
    <t xml:space="preserve">Вид на отчета: консолидиран /неконсолидиран </t>
  </si>
  <si>
    <t>От 01.01.2010 г. До 30.06.2010 г.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</si>
  <si>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</si>
  <si>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</si>
  <si>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</si>
  <si>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</si>
  <si>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</si>
  <si>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</si>
  <si>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</si>
  <si>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</si>
  <si>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</si>
  <si>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</si>
  <si>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</si>
  <si>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</si>
  <si>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</si>
  <si>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</si>
  <si>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</si>
  <si>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</si>
  <si>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</si>
  <si>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</si>
  <si>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</si>
  <si>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</si>
  <si>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</si>
  <si>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</si>
  <si>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</si>
  <si>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</si>
  <si>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</si>
  <si>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</si>
  <si>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</si>
  <si>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</si>
  <si>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</si>
  <si>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</si>
  <si>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</si>
  <si>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</si>
  <si>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</si>
  <si>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</si>
  <si>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</si>
  <si>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</si>
  <si>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</si>
  <si>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</si>
  <si>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</si>
  <si>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</si>
  <si>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</si>
  <si>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</si>
  <si>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</si>
  <si>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</si>
  <si>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</si>
  <si>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</si>
  <si>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</si>
  <si>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</si>
  <si>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</si>
  <si>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</si>
  <si>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</si>
  <si>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</si>
  <si>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</si>
  <si>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</si>
  <si>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</si>
  <si>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</si>
  <si>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</si>
  <si>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</si>
  <si>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</si>
  <si>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</si>
  <si>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</si>
  <si>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</si>
  <si>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</si>
  <si>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</si>
  <si>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</si>
  <si>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</si>
  <si>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</si>
  <si>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</si>
  <si>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</si>
  <si>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</si>
  <si>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</si>
  <si>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</si>
  <si>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</si>
  <si>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</si>
  <si>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</si>
  <si>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</si>
  <si>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</si>
  <si>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</si>
  <si>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</si>
  <si>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</si>
  <si>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</si>
  <si>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</si>
  <si>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</si>
  <si>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</si>
  <si>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</si>
  <si>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</si>
  <si>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</si>
  <si>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</si>
  <si>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</si>
  <si>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</si>
  <si>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</si>
  <si>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</si>
  <si>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</si>
  <si>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</si>
  <si>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</si>
  <si>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</si>
  <si>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</si>
  <si>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</si>
  <si>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</si>
  <si>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</si>
  <si>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</si>
  <si>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</si>
  <si>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</si>
  <si>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</si>
  <si>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</si>
  <si>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</si>
  <si>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</si>
  <si>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</si>
  <si>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</si>
  <si>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</si>
  <si>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</si>
  <si>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</si>
  <si>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</si>
  <si>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</si>
  <si>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</si>
  <si>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</si>
  <si>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</si>
  <si>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</si>
  <si>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</si>
  <si>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</si>
  <si>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</si>
  <si>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</si>
  <si>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</si>
  <si>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</si>
  <si>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</si>
  <si>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</si>
  <si>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</si>
  <si>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</si>
  <si>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</si>
  <si>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</si>
  <si>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</si>
  <si>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</si>
  <si>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</si>
  <si>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</si>
  <si>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</si>
  <si>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</si>
  <si>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</si>
  <si>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</si>
  <si>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</si>
  <si>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</si>
  <si>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</si>
  <si>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</si>
  <si>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</si>
  <si>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</si>
  <si>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</si>
  <si>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</si>
  <si>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</si>
  <si>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</si>
  <si>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</si>
  <si>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</si>
  <si>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</si>
  <si>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</si>
  <si>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</si>
  <si>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</si>
  <si>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</si>
  <si>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</si>
  <si>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</si>
  <si>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</si>
  <si>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</si>
  <si>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</si>
  <si>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</si>
  <si>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</si>
  <si>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</si>
  <si>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</si>
  <si>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</si>
  <si>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</si>
  <si>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</si>
  <si>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</si>
  <si>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</si>
  <si>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</si>
  <si>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</si>
  <si>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</si>
  <si>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</si>
  <si>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</si>
  <si>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</si>
  <si>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</si>
  <si>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</si>
  <si>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</si>
  <si>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</si>
  <si>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</si>
  <si>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</si>
  <si>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</si>
  <si>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</si>
  <si>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</si>
  <si>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</si>
  <si>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</si>
  <si>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</si>
  <si>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</si>
  <si>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</si>
  <si>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</si>
  <si>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</si>
  <si>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</si>
  <si>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</si>
  <si>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</si>
  <si>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</si>
  <si>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</si>
  <si>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</si>
  <si>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</si>
  <si>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</si>
  <si>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</si>
  <si>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</si>
  <si>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</si>
  <si>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</si>
  <si>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</si>
  <si>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</si>
  <si>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</si>
  <si>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</si>
  <si>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</si>
  <si>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</si>
  <si>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</si>
  <si>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</si>
  <si>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</si>
  <si>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</si>
  <si>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</si>
  <si>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</si>
  <si>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</si>
  <si>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</si>
  <si>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</si>
  <si>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</si>
  <si>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</si>
  <si>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</si>
  <si>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</si>
  <si>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</si>
  <si>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</si>
  <si>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</si>
  <si>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</si>
  <si>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</si>
  <si>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</si>
  <si>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</si>
  <si>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</si>
  <si>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</si>
  <si>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</si>
  <si>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</si>
  <si>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</si>
  <si>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</si>
  <si>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</si>
  <si>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</si>
  <si>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</si>
  <si>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</si>
  <si>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</si>
  <si>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</si>
  <si>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</si>
  <si>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</si>
  <si>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</si>
  <si>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</si>
  <si>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</si>
  <si>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</si>
  <si>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</si>
  <si>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</si>
  <si>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</si>
  <si>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</si>
  <si>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</si>
  <si>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</si>
  <si>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</si>
  <si>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</si>
  <si>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</si>
  <si>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</si>
  <si>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</si>
  <si>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</si>
  <si>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</si>
  <si>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</si>
  <si>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</si>
  <si>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</si>
  <si>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</si>
  <si>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</si>
  <si>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</si>
  <si>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</si>
  <si>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</si>
  <si>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</si>
  <si>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</si>
  <si>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</si>
  <si>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</si>
  <si>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</si>
  <si>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</si>
  <si>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</si>
  <si>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</si>
  <si>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</si>
  <si>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</si>
  <si>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</si>
  <si>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</si>
  <si>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</si>
  <si>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</si>
  <si>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</si>
  <si>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</si>
  <si>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</si>
  <si>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</si>
  <si>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</si>
  <si>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</si>
  <si>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</si>
  <si>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</si>
  <si>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</si>
  <si>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</si>
  <si>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</si>
  <si>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</si>
  <si>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</si>
  <si>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</si>
  <si>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</si>
  <si>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</si>
  <si>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</si>
  <si>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</si>
  <si>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</si>
  <si>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</si>
  <si>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</si>
  <si>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</si>
  <si>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</si>
  <si>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</si>
  <si>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</si>
  <si>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</si>
  <si>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</si>
  <si>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</si>
  <si>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</si>
  <si>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</si>
  <si>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</si>
  <si>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</si>
  <si>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</si>
  <si>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</si>
  <si>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</si>
  <si>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</si>
  <si>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</si>
  <si>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</si>
  <si>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</si>
  <si>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</si>
  <si>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</si>
  <si>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</si>
  <si>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</si>
  <si>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</si>
  <si>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</si>
  <si>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</si>
  <si>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</si>
  <si>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</si>
  <si>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</si>
  <si>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</si>
  <si>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</si>
  <si>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</si>
  <si>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</si>
  <si>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</si>
  <si>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</si>
  <si>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</si>
  <si>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</si>
  <si>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</si>
  <si>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(Венчо Бачев )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</si>
  <si>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</si>
  <si>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</si>
  <si>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</si>
  <si>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</si>
  <si>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</si>
  <si>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</si>
  <si>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</si>
  <si>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</si>
  <si>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</si>
  <si>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</si>
  <si>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</si>
  <si>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</si>
  <si>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</si>
  <si>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</si>
  <si>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</si>
  <si>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</si>
  <si>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</si>
  <si>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</si>
  <si>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</si>
  <si>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</si>
  <si>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</si>
  <si>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</si>
  <si>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</si>
  <si>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</si>
  <si>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</si>
  <si>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</si>
  <si>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</si>
  <si>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</si>
  <si>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</si>
  <si>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</si>
  <si>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</si>
  <si>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</si>
  <si>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</si>
  <si>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</si>
  <si>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</si>
  <si>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</si>
  <si>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</si>
  <si>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</si>
  <si>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</si>
  <si>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</si>
  <si>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</si>
  <si>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</si>
  <si>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</si>
  <si>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</si>
  <si>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</si>
  <si>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</si>
  <si>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</si>
  <si>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</si>
  <si>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</si>
  <si>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</si>
  <si>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</si>
  <si>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</si>
  <si>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</si>
  <si>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</si>
  <si>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</si>
  <si>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</si>
  <si>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</si>
  <si>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</si>
  <si>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</si>
  <si>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</si>
  <si>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</si>
  <si>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</si>
  <si>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</si>
  <si>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</si>
  <si>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</si>
  <si>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</si>
  <si>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</si>
  <si>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</si>
  <si>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</si>
  <si>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</si>
  <si>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</si>
  <si>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</si>
  <si>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</si>
  <si>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</si>
  <si>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</si>
  <si>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</si>
  <si>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</si>
  <si>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</si>
  <si>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</si>
  <si>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</si>
  <si>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</si>
  <si>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</si>
  <si>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</si>
  <si>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</si>
  <si>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</si>
  <si>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</si>
  <si>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</si>
  <si>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</si>
  <si>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</si>
  <si>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</si>
  <si>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</si>
  <si>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</si>
  <si>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</si>
  <si>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</si>
  <si>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</si>
  <si>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</si>
  <si>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</si>
  <si>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</si>
  <si>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</si>
  <si>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</si>
  <si>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</si>
  <si>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</si>
  <si>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</si>
  <si>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</si>
  <si>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</si>
  <si>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</si>
  <si>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</si>
  <si>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</si>
  <si>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</si>
  <si>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</si>
  <si>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</si>
  <si>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</si>
  <si>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</si>
  <si>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</si>
  <si>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</si>
  <si>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</si>
  <si>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</si>
  <si>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</si>
  <si>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</si>
  <si>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</si>
  <si>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</si>
  <si>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</si>
  <si>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</si>
  <si>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</si>
  <si>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</si>
  <si>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</si>
  <si>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</si>
  <si>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</si>
  <si>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</si>
  <si>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</si>
  <si>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</si>
  <si>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</si>
  <si>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</si>
  <si>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</si>
  <si>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</si>
  <si>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</si>
  <si>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</si>
  <si>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</si>
  <si>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</si>
  <si>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</si>
  <si>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</si>
  <si>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</si>
  <si>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</si>
  <si>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</si>
  <si>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</si>
  <si>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</si>
  <si>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</si>
  <si>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</si>
  <si>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</si>
  <si>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</si>
  <si>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</si>
  <si>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</si>
  <si>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</si>
  <si>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</si>
  <si>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</si>
  <si>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</si>
  <si>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</si>
  <si>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</si>
  <si>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</si>
  <si>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</si>
  <si>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</si>
  <si>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</si>
  <si>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</si>
  <si>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</si>
  <si>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</si>
  <si>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</si>
  <si>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</si>
  <si>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</si>
  <si>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</si>
  <si>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</si>
  <si>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</si>
  <si>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</si>
  <si>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</si>
  <si>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</si>
  <si>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</si>
  <si>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</si>
  <si>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</si>
  <si>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</si>
  <si>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</si>
  <si>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</si>
  <si>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</si>
  <si>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</si>
  <si>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</si>
  <si>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</si>
  <si>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</si>
  <si>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</si>
  <si>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</si>
  <si>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</si>
  <si>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</si>
  <si>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</si>
  <si>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</si>
  <si>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</si>
  <si>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</si>
  <si>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</si>
  <si>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</si>
  <si>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</si>
  <si>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</si>
  <si>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</si>
  <si>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</si>
  <si>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</si>
  <si>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</si>
  <si>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</si>
  <si>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</si>
  <si>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</si>
  <si>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</si>
  <si>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</si>
  <si>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</si>
  <si>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</si>
  <si>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</si>
  <si>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</si>
  <si>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</si>
  <si>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</si>
  <si>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 01.01.2010 до 30.06.2010 г.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</si>
  <si>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</si>
  <si>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</si>
  <si>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</si>
  <si>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</si>
  <si>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</si>
  <si>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</si>
  <si>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</si>
  <si>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</si>
  <si>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</si>
  <si>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</si>
  <si>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</si>
  <si>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</si>
  <si>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</si>
  <si>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</si>
  <si>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</si>
  <si>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</si>
  <si>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</si>
  <si>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</si>
  <si>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</si>
  <si>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</si>
  <si>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</si>
  <si>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</si>
  <si>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</si>
  <si>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</si>
  <si>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</si>
  <si>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</si>
  <si>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съставяне:14.07.2010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</si>
</sst>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5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7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1" fontId="16" fillId="0" borderId="5" xfId="29" applyNumberFormat="1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6" fillId="0" borderId="5" xfId="29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1" fontId="17" fillId="0" borderId="5" xfId="25" applyNumberFormat="1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30" applyFont="1" applyBorder="1" applyAlignment="1" applyProtection="1">
      <alignment horizontal="right"/>
      <protection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0" xfId="30" applyFont="1" applyBorder="1" applyAlignment="1" applyProtection="1">
      <alignment horizontal="left" vertical="center" wrapText="1"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0" xfId="25" applyFont="1" applyBorder="1" applyAlignment="1" applyProtection="1">
      <alignment horizontal="right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90" zoomScaleNormal="75" zoomScaleSheetLayoutView="90" workbookViewId="0" topLeftCell="A44">
      <selection activeCell="F100" sqref="F100"/>
    </sheetView>
  </sheetViews>
  <sheetFormatPr defaultColWidth="9.00390625" defaultRowHeight="12.75"/>
  <cols>
    <col min="1" max="1" width="43.625" style="1" customWidth="1"/>
    <col min="2" max="2" width="9.875" style="1" customWidth="1"/>
    <col min="3" max="4" width="16.875" style="1" customWidth="1"/>
    <col min="5" max="5" width="70.625" style="1" customWidth="1"/>
    <col min="6" max="6" width="9.50390625" style="2" customWidth="1"/>
    <col min="7" max="7" width="16.875" style="1" customWidth="1"/>
    <col min="8" max="8" width="16.87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 customHeight="1">
      <c r="A3" s="597" t="s">
        <v>1</v>
      </c>
      <c r="B3" s="597"/>
      <c r="C3" s="597"/>
      <c r="D3" s="597"/>
      <c r="E3" s="14" t="s">
        <v>2</v>
      </c>
      <c r="F3" s="598" t="s">
        <v>3</v>
      </c>
      <c r="G3" s="598"/>
      <c r="H3" s="6">
        <v>819364036</v>
      </c>
    </row>
    <row r="4" spans="1:8" ht="12.75" customHeight="1">
      <c r="A4" s="597" t="s">
        <v>4</v>
      </c>
      <c r="B4" s="597"/>
      <c r="C4" s="597"/>
      <c r="D4" s="597"/>
      <c r="E4" s="15" t="s">
        <v>5</v>
      </c>
      <c r="F4" s="16"/>
      <c r="G4" s="17" t="s">
        <v>6</v>
      </c>
      <c r="H4" s="5">
        <v>201</v>
      </c>
    </row>
    <row r="5" spans="1:8" ht="15" customHeight="1">
      <c r="A5" s="597" t="s">
        <v>7</v>
      </c>
      <c r="B5" s="597"/>
      <c r="C5" s="597"/>
      <c r="D5" s="597"/>
      <c r="E5" s="18" t="s">
        <v>8</v>
      </c>
      <c r="F5" s="11"/>
      <c r="G5" s="12"/>
      <c r="H5" s="19" t="s">
        <v>9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4.2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25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5">
      <c r="A11" s="39" t="s">
        <v>23</v>
      </c>
      <c r="B11" s="45" t="s">
        <v>24</v>
      </c>
      <c r="C11" s="46">
        <v>3488</v>
      </c>
      <c r="D11" s="46">
        <v>3488</v>
      </c>
      <c r="E11" s="41" t="s">
        <v>25</v>
      </c>
      <c r="F11" s="47" t="s">
        <v>26</v>
      </c>
      <c r="G11" s="48">
        <v>536</v>
      </c>
      <c r="H11" s="48">
        <v>536</v>
      </c>
    </row>
    <row r="12" spans="1:8" ht="15">
      <c r="A12" s="39" t="s">
        <v>27</v>
      </c>
      <c r="B12" s="45" t="s">
        <v>28</v>
      </c>
      <c r="C12" s="46">
        <v>5420</v>
      </c>
      <c r="D12" s="46">
        <v>5643</v>
      </c>
      <c r="E12" s="41" t="s">
        <v>29</v>
      </c>
      <c r="F12" s="47" t="s">
        <v>30</v>
      </c>
      <c r="G12" s="49"/>
      <c r="H12" s="49">
        <v>0</v>
      </c>
    </row>
    <row r="13" spans="1:8" ht="15">
      <c r="A13" s="39" t="s">
        <v>31</v>
      </c>
      <c r="B13" s="45" t="s">
        <v>32</v>
      </c>
      <c r="C13" s="46">
        <v>2</v>
      </c>
      <c r="D13" s="46">
        <v>3</v>
      </c>
      <c r="E13" s="41" t="s">
        <v>33</v>
      </c>
      <c r="F13" s="47" t="s">
        <v>34</v>
      </c>
      <c r="G13" s="49"/>
      <c r="H13" s="49">
        <v>0</v>
      </c>
    </row>
    <row r="14" spans="1:8" ht="1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49"/>
      <c r="H14" s="49">
        <v>0</v>
      </c>
    </row>
    <row r="15" spans="1:8" ht="1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49"/>
      <c r="H15" s="49">
        <v>0</v>
      </c>
    </row>
    <row r="16" spans="1:8" ht="15">
      <c r="A16" s="39" t="s">
        <v>43</v>
      </c>
      <c r="B16" s="51" t="s">
        <v>44</v>
      </c>
      <c r="C16" s="46"/>
      <c r="D16" s="46">
        <v>0</v>
      </c>
      <c r="E16" s="50" t="s">
        <v>45</v>
      </c>
      <c r="F16" s="47" t="s">
        <v>46</v>
      </c>
      <c r="G16" s="49"/>
      <c r="H16" s="49">
        <v>0</v>
      </c>
    </row>
    <row r="17" spans="1:18" ht="25.5">
      <c r="A17" s="39" t="s">
        <v>47</v>
      </c>
      <c r="B17" s="45" t="s">
        <v>48</v>
      </c>
      <c r="C17" s="46"/>
      <c r="D17" s="46">
        <v>0</v>
      </c>
      <c r="E17" s="50" t="s">
        <v>49</v>
      </c>
      <c r="F17" s="52" t="s">
        <v>50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51</v>
      </c>
      <c r="B18" s="45" t="s">
        <v>52</v>
      </c>
      <c r="C18" s="46"/>
      <c r="D18" s="46">
        <v>0</v>
      </c>
      <c r="E18" s="41" t="s">
        <v>53</v>
      </c>
      <c r="F18" s="55"/>
      <c r="G18" s="56"/>
      <c r="H18" s="57"/>
    </row>
    <row r="19" spans="1:15" ht="15">
      <c r="A19" s="39" t="s">
        <v>54</v>
      </c>
      <c r="B19" s="58" t="s">
        <v>55</v>
      </c>
      <c r="C19" s="59">
        <f>SUM(C11:C18)</f>
        <v>8910</v>
      </c>
      <c r="D19" s="59">
        <f>SUM(D11:D18)</f>
        <v>9134</v>
      </c>
      <c r="E19" s="41" t="s">
        <v>56</v>
      </c>
      <c r="F19" s="47" t="s">
        <v>57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58</v>
      </c>
      <c r="B20" s="58" t="s">
        <v>59</v>
      </c>
      <c r="C20" s="46">
        <v>5515</v>
      </c>
      <c r="D20" s="46">
        <v>5126</v>
      </c>
      <c r="E20" s="41" t="s">
        <v>60</v>
      </c>
      <c r="F20" s="47" t="s">
        <v>61</v>
      </c>
      <c r="G20" s="60"/>
      <c r="H20" s="60">
        <v>0</v>
      </c>
    </row>
    <row r="21" spans="1:18" ht="15">
      <c r="A21" s="39" t="s">
        <v>62</v>
      </c>
      <c r="B21" s="61" t="s">
        <v>63</v>
      </c>
      <c r="C21" s="46">
        <v>0</v>
      </c>
      <c r="D21" s="46">
        <v>0</v>
      </c>
      <c r="E21" s="62" t="s">
        <v>64</v>
      </c>
      <c r="F21" s="47" t="s">
        <v>65</v>
      </c>
      <c r="G21" s="63">
        <f>SUM(G22:G24)</f>
        <v>8617</v>
      </c>
      <c r="H21" s="63">
        <f>SUM(H22:H24)</f>
        <v>8902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66</v>
      </c>
      <c r="B22" s="45"/>
      <c r="C22" s="65"/>
      <c r="D22" s="59"/>
      <c r="E22" s="50" t="s">
        <v>67</v>
      </c>
      <c r="F22" s="47" t="s">
        <v>68</v>
      </c>
      <c r="G22" s="48">
        <v>8617</v>
      </c>
      <c r="H22" s="48">
        <v>8902</v>
      </c>
    </row>
    <row r="23" spans="1:13" ht="15">
      <c r="A23" s="39" t="s">
        <v>69</v>
      </c>
      <c r="B23" s="45" t="s">
        <v>70</v>
      </c>
      <c r="C23" s="46">
        <v>0</v>
      </c>
      <c r="D23" s="46">
        <v>0</v>
      </c>
      <c r="E23" s="66" t="s">
        <v>71</v>
      </c>
      <c r="F23" s="47" t="s">
        <v>72</v>
      </c>
      <c r="G23" s="48">
        <v>0</v>
      </c>
      <c r="H23" s="48">
        <v>0</v>
      </c>
      <c r="M23" s="67"/>
    </row>
    <row r="24" spans="1:8" ht="15">
      <c r="A24" s="39" t="s">
        <v>73</v>
      </c>
      <c r="B24" s="45" t="s">
        <v>74</v>
      </c>
      <c r="C24" s="46">
        <v>1</v>
      </c>
      <c r="D24" s="46">
        <v>1</v>
      </c>
      <c r="E24" s="41" t="s">
        <v>75</v>
      </c>
      <c r="F24" s="47" t="s">
        <v>76</v>
      </c>
      <c r="G24" s="48"/>
      <c r="H24" s="48">
        <v>0</v>
      </c>
    </row>
    <row r="25" spans="1:18" ht="15">
      <c r="A25" s="39" t="s">
        <v>77</v>
      </c>
      <c r="B25" s="45" t="s">
        <v>78</v>
      </c>
      <c r="C25" s="46">
        <v>0</v>
      </c>
      <c r="D25" s="46">
        <v>0</v>
      </c>
      <c r="E25" s="66" t="s">
        <v>79</v>
      </c>
      <c r="F25" s="52" t="s">
        <v>80</v>
      </c>
      <c r="G25" s="53">
        <f>G19+G20+G21</f>
        <v>8617</v>
      </c>
      <c r="H25" s="53">
        <f>H19+H20+H21</f>
        <v>8902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5"/>
      <c r="G26" s="56"/>
      <c r="H26" s="57"/>
    </row>
    <row r="27" spans="1:18" ht="15">
      <c r="A27" s="39" t="s">
        <v>84</v>
      </c>
      <c r="B27" s="61" t="s">
        <v>85</v>
      </c>
      <c r="C27" s="59">
        <f>SUM(C23:C26)</f>
        <v>1</v>
      </c>
      <c r="D27" s="59">
        <f>SUM(D23:D26)</f>
        <v>1</v>
      </c>
      <c r="E27" s="66" t="s">
        <v>86</v>
      </c>
      <c r="F27" s="47" t="s">
        <v>87</v>
      </c>
      <c r="G27" s="53">
        <f>SUM(G28:G30)</f>
        <v>165</v>
      </c>
      <c r="H27" s="53">
        <f>SUM(H28:H30)</f>
        <v>34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88</v>
      </c>
      <c r="F28" s="47" t="s">
        <v>89</v>
      </c>
      <c r="G28" s="48">
        <v>426</v>
      </c>
      <c r="H28" s="48">
        <v>295</v>
      </c>
    </row>
    <row r="29" spans="1:13" ht="15">
      <c r="A29" s="39" t="s">
        <v>90</v>
      </c>
      <c r="B29" s="45"/>
      <c r="C29" s="65"/>
      <c r="D29" s="59"/>
      <c r="E29" s="62" t="s">
        <v>91</v>
      </c>
      <c r="F29" s="47" t="s">
        <v>92</v>
      </c>
      <c r="G29" s="68">
        <v>-261</v>
      </c>
      <c r="H29" s="68">
        <v>-261</v>
      </c>
      <c r="M29" s="67"/>
    </row>
    <row r="30" spans="1:8" ht="15">
      <c r="A30" s="39" t="s">
        <v>93</v>
      </c>
      <c r="B30" s="45" t="s">
        <v>94</v>
      </c>
      <c r="C30" s="46">
        <v>0</v>
      </c>
      <c r="D30" s="46">
        <v>0</v>
      </c>
      <c r="E30" s="41" t="s">
        <v>95</v>
      </c>
      <c r="F30" s="47" t="s">
        <v>96</v>
      </c>
      <c r="G30" s="60">
        <v>0</v>
      </c>
      <c r="H30" s="60">
        <v>0</v>
      </c>
    </row>
    <row r="31" spans="1:13" ht="15">
      <c r="A31" s="39" t="s">
        <v>97</v>
      </c>
      <c r="B31" s="45" t="s">
        <v>98</v>
      </c>
      <c r="C31" s="69">
        <v>0</v>
      </c>
      <c r="D31" s="69">
        <v>0</v>
      </c>
      <c r="E31" s="66" t="s">
        <v>99</v>
      </c>
      <c r="F31" s="47" t="s">
        <v>100</v>
      </c>
      <c r="G31" s="60">
        <v>-84</v>
      </c>
      <c r="H31" s="60">
        <v>1</v>
      </c>
      <c r="M31" s="67"/>
    </row>
    <row r="32" spans="1:15" ht="15">
      <c r="A32" s="39" t="s">
        <v>101</v>
      </c>
      <c r="B32" s="61" t="s">
        <v>102</v>
      </c>
      <c r="C32" s="59">
        <f>C30+C31</f>
        <v>0</v>
      </c>
      <c r="D32" s="59">
        <f>D30+D31</f>
        <v>0</v>
      </c>
      <c r="E32" s="50" t="s">
        <v>103</v>
      </c>
      <c r="F32" s="47" t="s">
        <v>104</v>
      </c>
      <c r="G32" s="68"/>
      <c r="H32" s="68"/>
      <c r="I32" s="54"/>
      <c r="J32" s="54"/>
      <c r="K32" s="54"/>
      <c r="L32" s="54"/>
      <c r="M32" s="54"/>
      <c r="N32" s="54"/>
      <c r="O32" s="54"/>
    </row>
    <row r="33" spans="1:18" ht="15">
      <c r="A33" s="39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81</v>
      </c>
      <c r="H33" s="53">
        <f>H27+H31+H32</f>
        <v>35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110</v>
      </c>
      <c r="B35" s="45" t="s">
        <v>111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112</v>
      </c>
      <c r="B36" s="45" t="s">
        <v>113</v>
      </c>
      <c r="C36" s="46">
        <v>0</v>
      </c>
      <c r="D36" s="46">
        <v>0</v>
      </c>
      <c r="E36" s="41" t="s">
        <v>114</v>
      </c>
      <c r="F36" s="77" t="s">
        <v>115</v>
      </c>
      <c r="G36" s="53">
        <f>G25+G17+G33</f>
        <v>9234</v>
      </c>
      <c r="H36" s="53">
        <f>H25+H17+H33</f>
        <v>9473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116</v>
      </c>
      <c r="B37" s="45" t="s">
        <v>117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118</v>
      </c>
      <c r="B38" s="45" t="s">
        <v>119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124</v>
      </c>
      <c r="B40" s="80" t="s">
        <v>125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126</v>
      </c>
      <c r="B41" s="80" t="s">
        <v>127</v>
      </c>
      <c r="C41" s="46">
        <v>0</v>
      </c>
      <c r="D41" s="46">
        <v>0</v>
      </c>
      <c r="E41" s="82" t="s">
        <v>128</v>
      </c>
      <c r="F41" s="83"/>
      <c r="G41" s="84"/>
      <c r="H41" s="85"/>
    </row>
    <row r="42" spans="1:8" ht="15">
      <c r="A42" s="39" t="s">
        <v>129</v>
      </c>
      <c r="B42" s="80" t="s">
        <v>130</v>
      </c>
      <c r="C42" s="86">
        <v>0</v>
      </c>
      <c r="D42" s="86">
        <v>0</v>
      </c>
      <c r="E42" s="41" t="s">
        <v>131</v>
      </c>
      <c r="F42" s="74"/>
      <c r="G42" s="75"/>
      <c r="H42" s="76"/>
    </row>
    <row r="43" spans="1:13" ht="25.5">
      <c r="A43" s="39" t="s">
        <v>132</v>
      </c>
      <c r="B43" s="80" t="s">
        <v>133</v>
      </c>
      <c r="C43" s="46">
        <v>0</v>
      </c>
      <c r="D43" s="46">
        <v>0</v>
      </c>
      <c r="E43" s="50" t="s">
        <v>134</v>
      </c>
      <c r="F43" s="47" t="s">
        <v>135</v>
      </c>
      <c r="G43" s="48">
        <v>0</v>
      </c>
      <c r="H43" s="48">
        <v>0</v>
      </c>
      <c r="M43" s="67"/>
    </row>
    <row r="44" spans="1:8" ht="15">
      <c r="A44" s="39" t="s">
        <v>136</v>
      </c>
      <c r="B44" s="80" t="s">
        <v>137</v>
      </c>
      <c r="C44" s="46">
        <v>0</v>
      </c>
      <c r="D44" s="46">
        <v>0</v>
      </c>
      <c r="E44" s="87" t="s">
        <v>138</v>
      </c>
      <c r="F44" s="47" t="s">
        <v>139</v>
      </c>
      <c r="G44" s="48">
        <v>0</v>
      </c>
      <c r="H44" s="48">
        <v>0</v>
      </c>
    </row>
    <row r="45" spans="1:15" ht="15">
      <c r="A45" s="39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7" t="s">
        <v>143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144</v>
      </c>
      <c r="B46" s="45"/>
      <c r="C46" s="65"/>
      <c r="D46" s="59"/>
      <c r="E46" s="41" t="s">
        <v>145</v>
      </c>
      <c r="F46" s="47" t="s">
        <v>146</v>
      </c>
      <c r="G46" s="48">
        <v>0</v>
      </c>
      <c r="H46" s="48">
        <v>0</v>
      </c>
    </row>
    <row r="47" spans="1:13" ht="15">
      <c r="A47" s="39" t="s">
        <v>147</v>
      </c>
      <c r="B47" s="45" t="s">
        <v>148</v>
      </c>
      <c r="C47" s="46">
        <v>0</v>
      </c>
      <c r="D47" s="46">
        <v>0</v>
      </c>
      <c r="E47" s="62" t="s">
        <v>149</v>
      </c>
      <c r="F47" s="47" t="s">
        <v>150</v>
      </c>
      <c r="G47" s="48">
        <v>0</v>
      </c>
      <c r="H47" s="48">
        <v>0</v>
      </c>
      <c r="M47" s="67"/>
    </row>
    <row r="48" spans="1:8" ht="15">
      <c r="A48" s="39" t="s">
        <v>151</v>
      </c>
      <c r="B48" s="51" t="s">
        <v>152</v>
      </c>
      <c r="C48" s="46">
        <v>0</v>
      </c>
      <c r="D48" s="46">
        <v>0</v>
      </c>
      <c r="E48" s="41" t="s">
        <v>153</v>
      </c>
      <c r="F48" s="47" t="s">
        <v>154</v>
      </c>
      <c r="G48" s="48"/>
      <c r="H48" s="48"/>
    </row>
    <row r="49" spans="1:18" ht="15">
      <c r="A49" s="39" t="s">
        <v>155</v>
      </c>
      <c r="B49" s="45" t="s">
        <v>156</v>
      </c>
      <c r="C49" s="46">
        <v>0</v>
      </c>
      <c r="D49" s="46">
        <v>0</v>
      </c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81</v>
      </c>
      <c r="B50" s="45" t="s">
        <v>158</v>
      </c>
      <c r="C50" s="46">
        <v>0</v>
      </c>
      <c r="D50" s="46">
        <v>0</v>
      </c>
      <c r="E50" s="41"/>
      <c r="F50" s="47"/>
      <c r="G50" s="65"/>
      <c r="H50" s="53"/>
    </row>
    <row r="51" spans="1:15" ht="27">
      <c r="A51" s="39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163</v>
      </c>
      <c r="B52" s="58"/>
      <c r="C52" s="65"/>
      <c r="D52" s="59"/>
      <c r="E52" s="41" t="s">
        <v>164</v>
      </c>
      <c r="F52" s="52" t="s">
        <v>165</v>
      </c>
      <c r="G52" s="48">
        <v>0</v>
      </c>
      <c r="H52" s="48">
        <v>0</v>
      </c>
    </row>
    <row r="53" spans="1:8" ht="15">
      <c r="A53" s="39" t="s">
        <v>166</v>
      </c>
      <c r="B53" s="58" t="s">
        <v>167</v>
      </c>
      <c r="C53" s="46">
        <v>0</v>
      </c>
      <c r="D53" s="46">
        <v>0</v>
      </c>
      <c r="E53" s="41" t="s">
        <v>168</v>
      </c>
      <c r="F53" s="52" t="s">
        <v>169</v>
      </c>
      <c r="G53" s="48">
        <v>0</v>
      </c>
      <c r="H53" s="48">
        <v>129</v>
      </c>
    </row>
    <row r="54" spans="1:8" ht="27">
      <c r="A54" s="39" t="s">
        <v>170</v>
      </c>
      <c r="B54" s="58" t="s">
        <v>171</v>
      </c>
      <c r="C54" s="46">
        <v>0</v>
      </c>
      <c r="D54" s="46">
        <v>0</v>
      </c>
      <c r="E54" s="41" t="s">
        <v>172</v>
      </c>
      <c r="F54" s="52" t="s">
        <v>173</v>
      </c>
      <c r="G54" s="48"/>
      <c r="H54" s="48">
        <v>0</v>
      </c>
    </row>
    <row r="55" spans="1:18" ht="25.5">
      <c r="A55" s="88" t="s">
        <v>174</v>
      </c>
      <c r="B55" s="89" t="s">
        <v>175</v>
      </c>
      <c r="C55" s="59">
        <f>C19+C20+C21+C27+C32+C45+C51+C53+C54</f>
        <v>14426</v>
      </c>
      <c r="D55" s="59">
        <f>D19+D20+D21+D27+D32+D45+D51+D53+D54</f>
        <v>14261</v>
      </c>
      <c r="E55" s="41" t="s">
        <v>176</v>
      </c>
      <c r="F55" s="77" t="s">
        <v>177</v>
      </c>
      <c r="G55" s="53">
        <f>G49+G51+G52+G53+G54</f>
        <v>0</v>
      </c>
      <c r="H55" s="53">
        <f>H49+H51+H52+H53+H54</f>
        <v>129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178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179</v>
      </c>
      <c r="B57" s="45"/>
      <c r="C57" s="65"/>
      <c r="D57" s="59"/>
      <c r="E57" s="92" t="s">
        <v>180</v>
      </c>
      <c r="F57" s="91"/>
      <c r="G57" s="65"/>
      <c r="H57" s="53"/>
      <c r="M57" s="67"/>
    </row>
    <row r="58" spans="1:8" ht="15">
      <c r="A58" s="39" t="s">
        <v>181</v>
      </c>
      <c r="B58" s="45" t="s">
        <v>182</v>
      </c>
      <c r="C58" s="46">
        <v>3</v>
      </c>
      <c r="D58" s="46">
        <v>4</v>
      </c>
      <c r="E58" s="41" t="s">
        <v>131</v>
      </c>
      <c r="F58" s="93"/>
      <c r="G58" s="65"/>
      <c r="H58" s="53"/>
    </row>
    <row r="59" spans="1:13" ht="25.5">
      <c r="A59" s="39" t="s">
        <v>183</v>
      </c>
      <c r="B59" s="45" t="s">
        <v>184</v>
      </c>
      <c r="C59" s="46">
        <v>0</v>
      </c>
      <c r="D59" s="46">
        <v>0</v>
      </c>
      <c r="E59" s="62" t="s">
        <v>185</v>
      </c>
      <c r="F59" s="47" t="s">
        <v>186</v>
      </c>
      <c r="G59" s="48">
        <v>0</v>
      </c>
      <c r="H59" s="48"/>
      <c r="M59" s="67"/>
    </row>
    <row r="60" spans="1:8" ht="1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>
        <v>0</v>
      </c>
      <c r="H60" s="48">
        <v>0</v>
      </c>
    </row>
    <row r="61" spans="1:18" ht="15">
      <c r="A61" s="39" t="s">
        <v>191</v>
      </c>
      <c r="B61" s="51" t="s">
        <v>192</v>
      </c>
      <c r="C61" s="46"/>
      <c r="D61" s="46"/>
      <c r="E61" s="50" t="s">
        <v>193</v>
      </c>
      <c r="F61" s="93" t="s">
        <v>194</v>
      </c>
      <c r="G61" s="53">
        <f>SUM(G62:G68)</f>
        <v>4777</v>
      </c>
      <c r="H61" s="53">
        <f>SUM(H62:H68)</f>
        <v>4297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195</v>
      </c>
      <c r="B62" s="51" t="s">
        <v>196</v>
      </c>
      <c r="C62" s="46">
        <v>0</v>
      </c>
      <c r="D62" s="46"/>
      <c r="E62" s="50" t="s">
        <v>197</v>
      </c>
      <c r="F62" s="47" t="s">
        <v>198</v>
      </c>
      <c r="G62" s="48"/>
      <c r="H62" s="48"/>
    </row>
    <row r="63" spans="1:13" ht="15">
      <c r="A63" s="39" t="s">
        <v>199</v>
      </c>
      <c r="B63" s="45" t="s">
        <v>200</v>
      </c>
      <c r="C63" s="46"/>
      <c r="D63" s="46">
        <v>0</v>
      </c>
      <c r="E63" s="41" t="s">
        <v>201</v>
      </c>
      <c r="F63" s="47" t="s">
        <v>202</v>
      </c>
      <c r="G63" s="48"/>
      <c r="H63" s="48">
        <v>0</v>
      </c>
      <c r="M63" s="67"/>
    </row>
    <row r="64" spans="1:15" ht="15">
      <c r="A64" s="39" t="s">
        <v>54</v>
      </c>
      <c r="B64" s="58" t="s">
        <v>203</v>
      </c>
      <c r="C64" s="59">
        <f>SUM(C58:C63)</f>
        <v>3</v>
      </c>
      <c r="D64" s="59">
        <f>SUM(D58:D63)</f>
        <v>4</v>
      </c>
      <c r="E64" s="41" t="s">
        <v>204</v>
      </c>
      <c r="F64" s="47" t="s">
        <v>205</v>
      </c>
      <c r="G64" s="48">
        <v>436</v>
      </c>
      <c r="H64" s="48">
        <v>444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206</v>
      </c>
      <c r="F65" s="47" t="s">
        <v>207</v>
      </c>
      <c r="G65" s="48">
        <v>0</v>
      </c>
      <c r="H65" s="48">
        <v>0</v>
      </c>
    </row>
    <row r="66" spans="1:8" ht="15">
      <c r="A66" s="39" t="s">
        <v>208</v>
      </c>
      <c r="B66" s="45"/>
      <c r="C66" s="65"/>
      <c r="D66" s="59"/>
      <c r="E66" s="41" t="s">
        <v>209</v>
      </c>
      <c r="F66" s="47" t="s">
        <v>210</v>
      </c>
      <c r="G66" s="48">
        <v>9</v>
      </c>
      <c r="H66" s="48">
        <v>2</v>
      </c>
    </row>
    <row r="67" spans="1:8" ht="15">
      <c r="A67" s="39" t="s">
        <v>211</v>
      </c>
      <c r="B67" s="45" t="s">
        <v>212</v>
      </c>
      <c r="C67" s="46">
        <v>0</v>
      </c>
      <c r="D67" s="46">
        <v>0</v>
      </c>
      <c r="E67" s="41" t="s">
        <v>213</v>
      </c>
      <c r="F67" s="47" t="s">
        <v>214</v>
      </c>
      <c r="G67" s="48">
        <v>4</v>
      </c>
      <c r="H67" s="48">
        <v>1</v>
      </c>
    </row>
    <row r="68" spans="1:8" ht="15">
      <c r="A68" s="39" t="s">
        <v>215</v>
      </c>
      <c r="B68" s="45" t="s">
        <v>216</v>
      </c>
      <c r="C68" s="46">
        <v>54</v>
      </c>
      <c r="D68" s="46">
        <v>99</v>
      </c>
      <c r="E68" s="41" t="s">
        <v>217</v>
      </c>
      <c r="F68" s="47" t="s">
        <v>218</v>
      </c>
      <c r="G68" s="48">
        <v>4328</v>
      </c>
      <c r="H68" s="48">
        <v>3850</v>
      </c>
    </row>
    <row r="69" spans="1:8" ht="15">
      <c r="A69" s="39" t="s">
        <v>219</v>
      </c>
      <c r="B69" s="45" t="s">
        <v>220</v>
      </c>
      <c r="C69" s="46"/>
      <c r="D69" s="46"/>
      <c r="E69" s="62" t="s">
        <v>81</v>
      </c>
      <c r="F69" s="47" t="s">
        <v>221</v>
      </c>
      <c r="G69" s="48">
        <v>814</v>
      </c>
      <c r="H69" s="48">
        <v>734</v>
      </c>
    </row>
    <row r="70" spans="1:8" ht="25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>
        <v>0</v>
      </c>
      <c r="H70" s="48">
        <v>0</v>
      </c>
    </row>
    <row r="71" spans="1:18" ht="15">
      <c r="A71" s="39" t="s">
        <v>226</v>
      </c>
      <c r="B71" s="45" t="s">
        <v>227</v>
      </c>
      <c r="C71" s="46"/>
      <c r="D71" s="46">
        <v>0</v>
      </c>
      <c r="E71" s="66" t="s">
        <v>49</v>
      </c>
      <c r="F71" s="94" t="s">
        <v>228</v>
      </c>
      <c r="G71" s="95">
        <f>G59+G60+G61+G69+G70</f>
        <v>5591</v>
      </c>
      <c r="H71" s="95">
        <f>H59+H60+H61+H69+H70</f>
        <v>5031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27">
      <c r="A74" s="39" t="s">
        <v>233</v>
      </c>
      <c r="B74" s="45" t="s">
        <v>234</v>
      </c>
      <c r="C74" s="46">
        <v>7</v>
      </c>
      <c r="D74" s="46">
        <v>5</v>
      </c>
      <c r="E74" s="41" t="s">
        <v>235</v>
      </c>
      <c r="F74" s="103" t="s">
        <v>236</v>
      </c>
      <c r="G74" s="48">
        <v>0</v>
      </c>
      <c r="H74" s="48">
        <v>0</v>
      </c>
    </row>
    <row r="75" spans="1:15" ht="15">
      <c r="A75" s="39" t="s">
        <v>79</v>
      </c>
      <c r="B75" s="58" t="s">
        <v>237</v>
      </c>
      <c r="C75" s="59">
        <f>SUM(C67:C74)</f>
        <v>61</v>
      </c>
      <c r="D75" s="59">
        <f>SUM(D67:D74)</f>
        <v>104</v>
      </c>
      <c r="E75" s="62" t="s">
        <v>164</v>
      </c>
      <c r="F75" s="52" t="s">
        <v>238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27">
      <c r="A76" s="39"/>
      <c r="B76" s="45"/>
      <c r="C76" s="65"/>
      <c r="D76" s="59"/>
      <c r="E76" s="41" t="s">
        <v>239</v>
      </c>
      <c r="F76" s="52" t="s">
        <v>240</v>
      </c>
      <c r="G76" s="48">
        <v>0</v>
      </c>
      <c r="H76" s="48">
        <v>0</v>
      </c>
    </row>
    <row r="77" spans="1:13" ht="15">
      <c r="A77" s="39" t="s">
        <v>241</v>
      </c>
      <c r="B77" s="45"/>
      <c r="C77" s="65"/>
      <c r="D77" s="59"/>
      <c r="E77" s="41"/>
      <c r="F77" s="104"/>
      <c r="G77" s="105"/>
      <c r="H77" s="106"/>
      <c r="M77" s="67"/>
    </row>
    <row r="78" spans="1:14" ht="25.5">
      <c r="A78" s="39" t="s">
        <v>242</v>
      </c>
      <c r="B78" s="45" t="s">
        <v>243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244</v>
      </c>
      <c r="B79" s="45" t="s">
        <v>245</v>
      </c>
      <c r="C79" s="46">
        <v>0</v>
      </c>
      <c r="D79" s="46">
        <v>0</v>
      </c>
      <c r="E79" s="62" t="s">
        <v>246</v>
      </c>
      <c r="F79" s="77" t="s">
        <v>247</v>
      </c>
      <c r="G79" s="107">
        <f>G71+G74+G75+G76</f>
        <v>5591</v>
      </c>
      <c r="H79" s="107">
        <f>H71+H74+H75+H76</f>
        <v>5031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248</v>
      </c>
      <c r="B80" s="45" t="s">
        <v>249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250</v>
      </c>
      <c r="B81" s="45" t="s">
        <v>251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252</v>
      </c>
      <c r="B82" s="45" t="s">
        <v>253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136</v>
      </c>
      <c r="B83" s="45" t="s">
        <v>254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255</v>
      </c>
      <c r="B84" s="58" t="s">
        <v>256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25.5">
      <c r="A86" s="39" t="s">
        <v>257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258</v>
      </c>
      <c r="B87" s="45" t="s">
        <v>259</v>
      </c>
      <c r="C87" s="46">
        <v>0</v>
      </c>
      <c r="D87" s="46">
        <v>3</v>
      </c>
      <c r="E87" s="99"/>
      <c r="F87" s="109"/>
      <c r="G87" s="109"/>
      <c r="H87" s="110"/>
      <c r="M87" s="67"/>
    </row>
    <row r="88" spans="1:8" ht="15">
      <c r="A88" s="39" t="s">
        <v>260</v>
      </c>
      <c r="B88" s="45" t="s">
        <v>261</v>
      </c>
      <c r="C88" s="46">
        <v>5</v>
      </c>
      <c r="D88" s="46">
        <v>54</v>
      </c>
      <c r="E88" s="79"/>
      <c r="F88" s="109"/>
      <c r="G88" s="109"/>
      <c r="H88" s="110"/>
    </row>
    <row r="89" spans="1:13" ht="15">
      <c r="A89" s="39" t="s">
        <v>262</v>
      </c>
      <c r="B89" s="45" t="s">
        <v>263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264</v>
      </c>
      <c r="B90" s="45" t="s">
        <v>265</v>
      </c>
      <c r="C90" s="46">
        <v>330</v>
      </c>
      <c r="D90" s="46">
        <v>207</v>
      </c>
      <c r="E90" s="79"/>
      <c r="F90" s="109"/>
      <c r="G90" s="109"/>
      <c r="H90" s="110"/>
    </row>
    <row r="91" spans="1:14" ht="15">
      <c r="A91" s="111" t="s">
        <v>266</v>
      </c>
      <c r="B91" s="58" t="s">
        <v>267</v>
      </c>
      <c r="C91" s="59">
        <f>SUM(C87:C90)</f>
        <v>335</v>
      </c>
      <c r="D91" s="59">
        <f>SUM(D87:D90)</f>
        <v>264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268</v>
      </c>
      <c r="B92" s="58" t="s">
        <v>269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270</v>
      </c>
      <c r="B93" s="112" t="s">
        <v>271</v>
      </c>
      <c r="C93" s="59">
        <f>C64+C75+C84+C91+C92</f>
        <v>399</v>
      </c>
      <c r="D93" s="59">
        <f>D64+D75+D84+D91+D92</f>
        <v>372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25.5">
      <c r="A94" s="113" t="s">
        <v>272</v>
      </c>
      <c r="B94" s="114" t="s">
        <v>273</v>
      </c>
      <c r="C94" s="115">
        <f>C93+C55</f>
        <v>14825</v>
      </c>
      <c r="D94" s="115">
        <f>D93+D55</f>
        <v>14633</v>
      </c>
      <c r="E94" s="116" t="s">
        <v>274</v>
      </c>
      <c r="F94" s="117" t="s">
        <v>275</v>
      </c>
      <c r="G94" s="118">
        <f>G36+G39+G55+G79</f>
        <v>14825</v>
      </c>
      <c r="H94" s="118">
        <f>H36+H39+H55+H79</f>
        <v>14633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276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277</v>
      </c>
      <c r="B98" s="126"/>
      <c r="C98" s="5"/>
      <c r="D98" s="5"/>
      <c r="E98" s="5" t="s">
        <v>278</v>
      </c>
      <c r="F98" s="5" t="s">
        <v>279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280</v>
      </c>
      <c r="F99" s="5" t="s">
        <v>281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" bottom="0.39375" header="0.15763888888888888" footer="0.5118055555555555"/>
  <pageSetup fitToHeight="3" fitToWidth="1" horizontalDpi="300" verticalDpi="300" orientation="landscape" paperSize="9" scale="74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28">
      <selection activeCell="F50" sqref="F50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s="137" customFormat="1" ht="12" customHeight="1">
      <c r="A1" s="599" t="s">
        <v>282</v>
      </c>
      <c r="B1" s="599"/>
      <c r="C1" s="599"/>
      <c r="D1" s="599"/>
      <c r="E1" s="134"/>
      <c r="F1" s="135"/>
      <c r="G1" s="136"/>
      <c r="H1" s="136"/>
    </row>
    <row r="2" spans="1:8" s="140" customFormat="1" ht="12.75" customHeight="1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0" t="s">
        <v>3</v>
      </c>
      <c r="G2" s="600"/>
      <c r="H2" s="139">
        <f>'справка _1_БАЛАНС'!H3</f>
        <v>819364036</v>
      </c>
    </row>
    <row r="3" spans="1:8" s="137" customFormat="1" ht="12.75">
      <c r="A3" s="141" t="s">
        <v>283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284</v>
      </c>
      <c r="C4" s="145"/>
      <c r="D4" s="145"/>
      <c r="E4" s="146"/>
      <c r="F4" s="147"/>
      <c r="G4" s="136"/>
      <c r="H4" s="148" t="s">
        <v>285</v>
      </c>
    </row>
    <row r="5" spans="1:8" ht="24">
      <c r="A5" s="149" t="s">
        <v>286</v>
      </c>
      <c r="B5" s="150" t="s">
        <v>11</v>
      </c>
      <c r="C5" s="149" t="s">
        <v>12</v>
      </c>
      <c r="D5" s="151" t="s">
        <v>16</v>
      </c>
      <c r="E5" s="149" t="s">
        <v>287</v>
      </c>
      <c r="F5" s="150" t="s">
        <v>11</v>
      </c>
      <c r="G5" s="149" t="s">
        <v>12</v>
      </c>
      <c r="H5" s="149" t="s">
        <v>16</v>
      </c>
    </row>
    <row r="6" spans="1:8" ht="12">
      <c r="A6" s="152" t="s">
        <v>17</v>
      </c>
      <c r="B6" s="152" t="s">
        <v>18</v>
      </c>
      <c r="C6" s="152">
        <v>1</v>
      </c>
      <c r="D6" s="152">
        <v>2</v>
      </c>
      <c r="E6" s="152" t="s">
        <v>17</v>
      </c>
      <c r="F6" s="149" t="s">
        <v>18</v>
      </c>
      <c r="G6" s="149">
        <v>1</v>
      </c>
      <c r="H6" s="149">
        <v>2</v>
      </c>
    </row>
    <row r="7" spans="1:8" ht="12">
      <c r="A7" s="153" t="s">
        <v>288</v>
      </c>
      <c r="B7" s="153"/>
      <c r="C7" s="154"/>
      <c r="D7" s="154"/>
      <c r="E7" s="153" t="s">
        <v>289</v>
      </c>
      <c r="F7" s="155"/>
      <c r="G7" s="156"/>
      <c r="H7" s="156"/>
    </row>
    <row r="8" spans="1:8" ht="12">
      <c r="A8" s="157" t="s">
        <v>290</v>
      </c>
      <c r="B8" s="157"/>
      <c r="C8" s="158"/>
      <c r="D8" s="159"/>
      <c r="E8" s="157" t="s">
        <v>291</v>
      </c>
      <c r="F8" s="155"/>
      <c r="G8" s="156"/>
      <c r="H8" s="156"/>
    </row>
    <row r="9" spans="1:8" ht="12">
      <c r="A9" s="160" t="s">
        <v>292</v>
      </c>
      <c r="B9" s="161" t="s">
        <v>293</v>
      </c>
      <c r="C9" s="162">
        <v>4</v>
      </c>
      <c r="D9" s="162">
        <v>19</v>
      </c>
      <c r="E9" s="160" t="s">
        <v>294</v>
      </c>
      <c r="F9" s="163" t="s">
        <v>295</v>
      </c>
      <c r="G9" s="164">
        <v>1</v>
      </c>
      <c r="H9" s="164">
        <v>26</v>
      </c>
    </row>
    <row r="10" spans="1:8" ht="12">
      <c r="A10" s="160" t="s">
        <v>296</v>
      </c>
      <c r="B10" s="161" t="s">
        <v>297</v>
      </c>
      <c r="C10" s="162">
        <v>18</v>
      </c>
      <c r="D10" s="162">
        <v>26</v>
      </c>
      <c r="E10" s="160" t="s">
        <v>298</v>
      </c>
      <c r="F10" s="163" t="s">
        <v>299</v>
      </c>
      <c r="G10" s="164"/>
      <c r="H10" s="164"/>
    </row>
    <row r="11" spans="1:8" ht="12">
      <c r="A11" s="160" t="s">
        <v>300</v>
      </c>
      <c r="B11" s="161" t="s">
        <v>301</v>
      </c>
      <c r="C11" s="162">
        <v>102</v>
      </c>
      <c r="D11" s="162">
        <v>122</v>
      </c>
      <c r="E11" s="165" t="s">
        <v>302</v>
      </c>
      <c r="F11" s="163" t="s">
        <v>303</v>
      </c>
      <c r="G11" s="164"/>
      <c r="H11" s="164">
        <v>5</v>
      </c>
    </row>
    <row r="12" spans="1:8" ht="12">
      <c r="A12" s="160" t="s">
        <v>304</v>
      </c>
      <c r="B12" s="161" t="s">
        <v>305</v>
      </c>
      <c r="C12" s="162">
        <v>63</v>
      </c>
      <c r="D12" s="162">
        <v>52</v>
      </c>
      <c r="E12" s="165" t="s">
        <v>81</v>
      </c>
      <c r="F12" s="163" t="s">
        <v>306</v>
      </c>
      <c r="G12" s="164">
        <v>133</v>
      </c>
      <c r="H12" s="164">
        <v>251</v>
      </c>
    </row>
    <row r="13" spans="1:18" ht="12">
      <c r="A13" s="160" t="s">
        <v>307</v>
      </c>
      <c r="B13" s="161" t="s">
        <v>308</v>
      </c>
      <c r="C13" s="162">
        <v>11</v>
      </c>
      <c r="D13" s="162">
        <v>9</v>
      </c>
      <c r="E13" s="166" t="s">
        <v>54</v>
      </c>
      <c r="F13" s="167" t="s">
        <v>309</v>
      </c>
      <c r="G13" s="168">
        <f>SUM(G9:G12)</f>
        <v>134</v>
      </c>
      <c r="H13" s="168">
        <v>282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8" ht="24">
      <c r="A14" s="160" t="s">
        <v>310</v>
      </c>
      <c r="B14" s="161" t="s">
        <v>311</v>
      </c>
      <c r="C14" s="162">
        <v>1</v>
      </c>
      <c r="D14" s="162">
        <v>0</v>
      </c>
      <c r="E14" s="165"/>
      <c r="F14" s="170"/>
      <c r="G14" s="168"/>
      <c r="H14" s="168"/>
    </row>
    <row r="15" spans="1:8" ht="24">
      <c r="A15" s="160" t="s">
        <v>312</v>
      </c>
      <c r="B15" s="161" t="s">
        <v>313</v>
      </c>
      <c r="C15" s="171">
        <v>0</v>
      </c>
      <c r="D15" s="171">
        <v>2</v>
      </c>
      <c r="E15" s="157" t="s">
        <v>314</v>
      </c>
      <c r="F15" s="172" t="s">
        <v>315</v>
      </c>
      <c r="G15" s="164"/>
      <c r="H15" s="164"/>
    </row>
    <row r="16" spans="1:8" ht="12">
      <c r="A16" s="160" t="s">
        <v>316</v>
      </c>
      <c r="B16" s="161" t="s">
        <v>317</v>
      </c>
      <c r="C16" s="171"/>
      <c r="D16" s="171">
        <v>15</v>
      </c>
      <c r="E16" s="160" t="s">
        <v>318</v>
      </c>
      <c r="F16" s="170" t="s">
        <v>319</v>
      </c>
      <c r="G16" s="173"/>
      <c r="H16" s="173"/>
    </row>
    <row r="17" spans="1:8" ht="12">
      <c r="A17" s="174" t="s">
        <v>320</v>
      </c>
      <c r="B17" s="161" t="s">
        <v>321</v>
      </c>
      <c r="C17" s="175"/>
      <c r="D17" s="175"/>
      <c r="E17" s="157"/>
      <c r="F17" s="155"/>
      <c r="G17" s="168"/>
      <c r="H17" s="168"/>
    </row>
    <row r="18" spans="1:8" ht="12">
      <c r="A18" s="174" t="s">
        <v>322</v>
      </c>
      <c r="B18" s="161" t="s">
        <v>323</v>
      </c>
      <c r="C18" s="175"/>
      <c r="D18" s="175"/>
      <c r="E18" s="157" t="s">
        <v>324</v>
      </c>
      <c r="F18" s="155"/>
      <c r="G18" s="168"/>
      <c r="H18" s="168"/>
    </row>
    <row r="19" spans="1:15" ht="12">
      <c r="A19" s="166" t="s">
        <v>54</v>
      </c>
      <c r="B19" s="176" t="s">
        <v>325</v>
      </c>
      <c r="C19" s="177">
        <f>SUM(C9:C18)</f>
        <v>199</v>
      </c>
      <c r="D19" s="177">
        <f>SUM(D9:D18)</f>
        <v>245</v>
      </c>
      <c r="E19" s="155" t="s">
        <v>326</v>
      </c>
      <c r="F19" s="170" t="s">
        <v>327</v>
      </c>
      <c r="G19" s="164"/>
      <c r="H19" s="164"/>
      <c r="I19" s="169"/>
      <c r="J19" s="169"/>
      <c r="K19" s="169"/>
      <c r="L19" s="169"/>
      <c r="M19" s="169"/>
      <c r="N19" s="169"/>
      <c r="O19" s="169"/>
    </row>
    <row r="20" spans="1:8" ht="12">
      <c r="A20" s="157"/>
      <c r="B20" s="161"/>
      <c r="C20" s="178"/>
      <c r="D20" s="178"/>
      <c r="E20" s="174" t="s">
        <v>328</v>
      </c>
      <c r="F20" s="170" t="s">
        <v>329</v>
      </c>
      <c r="G20" s="164"/>
      <c r="H20" s="164"/>
    </row>
    <row r="21" spans="1:8" ht="24">
      <c r="A21" s="157" t="s">
        <v>330</v>
      </c>
      <c r="B21" s="179"/>
      <c r="C21" s="178"/>
      <c r="D21" s="178"/>
      <c r="E21" s="160" t="s">
        <v>331</v>
      </c>
      <c r="F21" s="170" t="s">
        <v>332</v>
      </c>
      <c r="G21" s="164">
        <v>2</v>
      </c>
      <c r="H21" s="164">
        <v>3</v>
      </c>
    </row>
    <row r="22" spans="1:8" ht="24">
      <c r="A22" s="155" t="s">
        <v>333</v>
      </c>
      <c r="B22" s="179" t="s">
        <v>334</v>
      </c>
      <c r="C22" s="162">
        <v>12</v>
      </c>
      <c r="D22" s="162">
        <v>39</v>
      </c>
      <c r="E22" s="155" t="s">
        <v>335</v>
      </c>
      <c r="F22" s="170" t="s">
        <v>336</v>
      </c>
      <c r="G22" s="164"/>
      <c r="H22" s="164"/>
    </row>
    <row r="23" spans="1:8" ht="24">
      <c r="A23" s="160" t="s">
        <v>337</v>
      </c>
      <c r="B23" s="179" t="s">
        <v>338</v>
      </c>
      <c r="C23" s="162">
        <v>0</v>
      </c>
      <c r="D23" s="162">
        <v>0</v>
      </c>
      <c r="E23" s="160" t="s">
        <v>339</v>
      </c>
      <c r="F23" s="170" t="s">
        <v>340</v>
      </c>
      <c r="G23" s="164"/>
      <c r="H23" s="164"/>
    </row>
    <row r="24" spans="1:18" ht="24">
      <c r="A24" s="160" t="s">
        <v>341</v>
      </c>
      <c r="B24" s="179" t="s">
        <v>342</v>
      </c>
      <c r="C24" s="162">
        <v>9</v>
      </c>
      <c r="D24" s="162"/>
      <c r="E24" s="166" t="s">
        <v>106</v>
      </c>
      <c r="F24" s="172" t="s">
        <v>343</v>
      </c>
      <c r="G24" s="156">
        <v>2</v>
      </c>
      <c r="H24" s="156">
        <v>3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8" ht="12">
      <c r="A25" s="160" t="s">
        <v>81</v>
      </c>
      <c r="B25" s="179" t="s">
        <v>344</v>
      </c>
      <c r="C25" s="162"/>
      <c r="D25" s="162">
        <v>0</v>
      </c>
      <c r="E25" s="174"/>
      <c r="F25" s="155"/>
      <c r="G25" s="168"/>
      <c r="H25" s="168"/>
    </row>
    <row r="26" spans="1:14" ht="12">
      <c r="A26" s="166" t="s">
        <v>79</v>
      </c>
      <c r="B26" s="180" t="s">
        <v>345</v>
      </c>
      <c r="C26" s="177">
        <v>21</v>
      </c>
      <c r="D26" s="177">
        <v>39</v>
      </c>
      <c r="E26" s="160"/>
      <c r="F26" s="155"/>
      <c r="G26" s="168"/>
      <c r="H26" s="168"/>
      <c r="I26" s="169"/>
      <c r="J26" s="169"/>
      <c r="K26" s="169"/>
      <c r="L26" s="169"/>
      <c r="M26" s="169"/>
      <c r="N26" s="169"/>
    </row>
    <row r="27" spans="1:8" ht="12">
      <c r="A27" s="166"/>
      <c r="B27" s="180"/>
      <c r="C27" s="178"/>
      <c r="D27" s="178">
        <v>0</v>
      </c>
      <c r="E27" s="160"/>
      <c r="F27" s="155"/>
      <c r="G27" s="168"/>
      <c r="H27" s="168"/>
    </row>
    <row r="28" spans="1:18" ht="24">
      <c r="A28" s="153" t="s">
        <v>346</v>
      </c>
      <c r="B28" s="150" t="s">
        <v>347</v>
      </c>
      <c r="C28" s="181">
        <f>C19+C26</f>
        <v>220</v>
      </c>
      <c r="D28" s="181">
        <v>284</v>
      </c>
      <c r="E28" s="153" t="s">
        <v>348</v>
      </c>
      <c r="F28" s="182" t="s">
        <v>349</v>
      </c>
      <c r="G28" s="183">
        <f>G13+G24</f>
        <v>136</v>
      </c>
      <c r="H28" s="183">
        <f>H13+H24</f>
        <v>285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8" ht="12">
      <c r="A29" s="153"/>
      <c r="B29" s="150"/>
      <c r="C29" s="178"/>
      <c r="D29" s="178"/>
      <c r="E29" s="153"/>
      <c r="F29" s="170"/>
      <c r="G29" s="168"/>
      <c r="H29" s="168"/>
    </row>
    <row r="30" spans="1:18" ht="12">
      <c r="A30" s="153" t="s">
        <v>350</v>
      </c>
      <c r="B30" s="150" t="s">
        <v>351</v>
      </c>
      <c r="C30" s="181">
        <v>0</v>
      </c>
      <c r="D30" s="181">
        <v>1</v>
      </c>
      <c r="E30" s="153" t="s">
        <v>352</v>
      </c>
      <c r="F30" s="182" t="s">
        <v>353</v>
      </c>
      <c r="G30" s="184">
        <v>84</v>
      </c>
      <c r="H30" s="184"/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8" ht="24">
      <c r="A31" s="185" t="s">
        <v>354</v>
      </c>
      <c r="B31" s="180" t="s">
        <v>355</v>
      </c>
      <c r="C31" s="162"/>
      <c r="D31" s="162"/>
      <c r="E31" s="157" t="s">
        <v>356</v>
      </c>
      <c r="F31" s="170" t="s">
        <v>357</v>
      </c>
      <c r="G31" s="164"/>
      <c r="H31" s="164"/>
    </row>
    <row r="32" spans="1:8" ht="12">
      <c r="A32" s="157" t="s">
        <v>358</v>
      </c>
      <c r="B32" s="186" t="s">
        <v>359</v>
      </c>
      <c r="C32" s="162"/>
      <c r="D32" s="162"/>
      <c r="E32" s="157" t="s">
        <v>360</v>
      </c>
      <c r="F32" s="170" t="s">
        <v>361</v>
      </c>
      <c r="G32" s="164"/>
      <c r="H32" s="164"/>
    </row>
    <row r="33" spans="1:18" ht="12">
      <c r="A33" s="187" t="s">
        <v>362</v>
      </c>
      <c r="B33" s="180" t="s">
        <v>363</v>
      </c>
      <c r="C33" s="177"/>
      <c r="D33" s="177"/>
      <c r="E33" s="153" t="s">
        <v>364</v>
      </c>
      <c r="F33" s="182" t="s">
        <v>365</v>
      </c>
      <c r="G33" s="188"/>
      <c r="H33" s="188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2">
      <c r="A34" s="187" t="s">
        <v>366</v>
      </c>
      <c r="B34" s="150" t="s">
        <v>367</v>
      </c>
      <c r="C34" s="181"/>
      <c r="D34" s="181">
        <v>0</v>
      </c>
      <c r="E34" s="187" t="s">
        <v>368</v>
      </c>
      <c r="F34" s="182" t="s">
        <v>369</v>
      </c>
      <c r="G34" s="189">
        <v>84</v>
      </c>
      <c r="H34" s="189"/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4" ht="12">
      <c r="A35" s="157" t="s">
        <v>370</v>
      </c>
      <c r="B35" s="180" t="s">
        <v>371</v>
      </c>
      <c r="C35" s="177"/>
      <c r="D35" s="177"/>
      <c r="E35" s="190"/>
      <c r="F35" s="155"/>
      <c r="G35" s="168"/>
      <c r="H35" s="168"/>
      <c r="I35" s="169"/>
      <c r="J35" s="169"/>
      <c r="K35" s="169"/>
      <c r="L35" s="169"/>
      <c r="M35" s="169"/>
      <c r="N35" s="169"/>
    </row>
    <row r="36" spans="1:8" ht="24">
      <c r="A36" s="191" t="s">
        <v>372</v>
      </c>
      <c r="B36" s="179" t="s">
        <v>373</v>
      </c>
      <c r="C36" s="162"/>
      <c r="D36" s="162"/>
      <c r="E36" s="190"/>
      <c r="F36" s="155"/>
      <c r="G36" s="168"/>
      <c r="H36" s="168"/>
    </row>
    <row r="37" spans="1:8" ht="24">
      <c r="A37" s="191" t="s">
        <v>374</v>
      </c>
      <c r="B37" s="192" t="s">
        <v>375</v>
      </c>
      <c r="C37" s="171"/>
      <c r="D37" s="171"/>
      <c r="E37" s="190"/>
      <c r="F37" s="170"/>
      <c r="G37" s="168"/>
      <c r="H37" s="168"/>
    </row>
    <row r="38" spans="1:8" ht="12">
      <c r="A38" s="193" t="s">
        <v>376</v>
      </c>
      <c r="B38" s="192" t="s">
        <v>377</v>
      </c>
      <c r="C38" s="194"/>
      <c r="D38" s="194"/>
      <c r="E38" s="190"/>
      <c r="F38" s="170"/>
      <c r="G38" s="168"/>
      <c r="H38" s="168"/>
    </row>
    <row r="39" spans="1:18" ht="24">
      <c r="A39" s="195" t="s">
        <v>378</v>
      </c>
      <c r="B39" s="196" t="s">
        <v>379</v>
      </c>
      <c r="C39" s="197"/>
      <c r="D39" s="197">
        <v>0</v>
      </c>
      <c r="E39" s="198" t="s">
        <v>380</v>
      </c>
      <c r="F39" s="199" t="s">
        <v>381</v>
      </c>
      <c r="G39" s="200">
        <v>84</v>
      </c>
      <c r="H39" s="200"/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0" spans="1:8" ht="12">
      <c r="A40" s="153" t="s">
        <v>382</v>
      </c>
      <c r="B40" s="152" t="s">
        <v>383</v>
      </c>
      <c r="C40" s="201"/>
      <c r="D40" s="201"/>
      <c r="E40" s="153" t="s">
        <v>382</v>
      </c>
      <c r="F40" s="199" t="s">
        <v>384</v>
      </c>
      <c r="G40" s="202"/>
      <c r="H40" s="202"/>
    </row>
    <row r="41" spans="1:18" ht="12">
      <c r="A41" s="153" t="s">
        <v>385</v>
      </c>
      <c r="B41" s="149" t="s">
        <v>386</v>
      </c>
      <c r="C41" s="154"/>
      <c r="D41" s="154"/>
      <c r="E41" s="153" t="s">
        <v>387</v>
      </c>
      <c r="F41" s="199" t="s">
        <v>388</v>
      </c>
      <c r="G41" s="154"/>
      <c r="H41" s="154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2">
      <c r="A42" s="187" t="s">
        <v>389</v>
      </c>
      <c r="B42" s="149" t="s">
        <v>390</v>
      </c>
      <c r="C42" s="188">
        <v>220</v>
      </c>
      <c r="D42" s="188">
        <v>285</v>
      </c>
      <c r="E42" s="187" t="s">
        <v>391</v>
      </c>
      <c r="F42" s="196" t="s">
        <v>392</v>
      </c>
      <c r="G42" s="188">
        <f>G28+G30</f>
        <v>220</v>
      </c>
      <c r="H42" s="188">
        <v>285</v>
      </c>
      <c r="I42" s="169"/>
      <c r="J42" s="169"/>
      <c r="K42" s="169"/>
      <c r="L42" s="169"/>
      <c r="M42" s="169"/>
      <c r="N42" s="169"/>
      <c r="O42" s="169"/>
      <c r="P42" s="169"/>
      <c r="Q42" s="169"/>
      <c r="R42" s="169"/>
    </row>
    <row r="43" spans="1:8" ht="12">
      <c r="A43" s="203"/>
      <c r="B43" s="204"/>
      <c r="C43" s="205"/>
      <c r="D43" s="205"/>
      <c r="E43" s="206"/>
      <c r="F43" s="207"/>
      <c r="G43" s="205"/>
      <c r="H43" s="205"/>
    </row>
    <row r="44" spans="1:8" ht="12">
      <c r="A44" s="203"/>
      <c r="B44" s="204"/>
      <c r="C44" s="205"/>
      <c r="D44" s="205"/>
      <c r="E44" s="206"/>
      <c r="F44" s="207"/>
      <c r="G44" s="205"/>
      <c r="H44" s="205"/>
    </row>
    <row r="45" spans="1:8" ht="12" customHeight="1">
      <c r="A45" s="601" t="s">
        <v>393</v>
      </c>
      <c r="B45" s="601"/>
      <c r="C45" s="601"/>
      <c r="D45" s="601"/>
      <c r="E45" s="601"/>
      <c r="F45" s="207"/>
      <c r="G45" s="205"/>
      <c r="H45" s="205"/>
    </row>
    <row r="46" spans="1:8" ht="12">
      <c r="A46" s="203"/>
      <c r="B46" s="204"/>
      <c r="C46" s="205"/>
      <c r="D46" s="205"/>
      <c r="E46" s="206"/>
      <c r="F46" s="207"/>
      <c r="G46" s="205"/>
      <c r="H46" s="205"/>
    </row>
    <row r="47" spans="1:8" ht="12">
      <c r="A47" s="203"/>
      <c r="B47" s="204"/>
      <c r="C47" s="205"/>
      <c r="D47" s="205"/>
      <c r="E47" s="206"/>
      <c r="F47" s="207"/>
      <c r="G47" s="205"/>
      <c r="H47" s="205"/>
    </row>
    <row r="48" spans="1:15" ht="12">
      <c r="A48" s="208" t="s">
        <v>277</v>
      </c>
      <c r="B48" s="208"/>
      <c r="C48" s="209" t="s">
        <v>278</v>
      </c>
      <c r="D48" s="208"/>
      <c r="E48" s="208"/>
      <c r="F48" s="209" t="s">
        <v>279</v>
      </c>
      <c r="G48" s="208"/>
      <c r="H48" s="208"/>
      <c r="I48" s="169"/>
      <c r="J48" s="169"/>
      <c r="K48" s="169"/>
      <c r="L48" s="169"/>
      <c r="M48" s="169"/>
      <c r="N48" s="169"/>
      <c r="O48" s="169"/>
    </row>
    <row r="49" spans="1:8" ht="12">
      <c r="A49" s="210"/>
      <c r="B49" s="211"/>
      <c r="C49" s="208" t="s">
        <v>280</v>
      </c>
      <c r="D49" s="205"/>
      <c r="E49" s="207"/>
      <c r="F49" s="209" t="s">
        <v>281</v>
      </c>
      <c r="G49" s="212"/>
      <c r="H49" s="212"/>
    </row>
    <row r="50" spans="1:8" ht="12.75" customHeight="1">
      <c r="A50" s="210"/>
      <c r="B50" s="211"/>
      <c r="C50" s="213"/>
      <c r="D50" s="214"/>
      <c r="E50" s="214"/>
      <c r="F50" s="214"/>
      <c r="G50" s="214"/>
      <c r="H50" s="214"/>
    </row>
    <row r="51" spans="1:8" ht="12">
      <c r="A51" s="215"/>
      <c r="B51" s="207"/>
      <c r="C51" s="205"/>
      <c r="D51" s="205"/>
      <c r="E51" s="209"/>
      <c r="F51" s="207"/>
      <c r="G51" s="212"/>
      <c r="H51" s="212"/>
    </row>
    <row r="52" spans="1:8" ht="12">
      <c r="A52" s="215"/>
      <c r="B52" s="207"/>
      <c r="C52" s="205"/>
      <c r="D52" s="205"/>
      <c r="E52" s="209"/>
      <c r="F52" s="207"/>
      <c r="G52" s="212"/>
      <c r="H52" s="212"/>
    </row>
    <row r="53" spans="1:8" ht="12">
      <c r="A53" s="215"/>
      <c r="B53" s="207"/>
      <c r="C53" s="205"/>
      <c r="D53" s="205"/>
      <c r="E53" s="207"/>
      <c r="F53" s="207"/>
      <c r="G53" s="212"/>
      <c r="H53" s="212"/>
    </row>
    <row r="54" spans="1:8" ht="12">
      <c r="A54" s="215"/>
      <c r="B54" s="215"/>
      <c r="C54" s="216"/>
      <c r="D54" s="216"/>
      <c r="E54" s="215"/>
      <c r="F54" s="215"/>
      <c r="G54" s="217"/>
      <c r="H54" s="217"/>
    </row>
    <row r="55" spans="1:8" ht="12">
      <c r="A55" s="215"/>
      <c r="B55" s="215"/>
      <c r="C55" s="216"/>
      <c r="D55" s="216"/>
      <c r="E55" s="215"/>
      <c r="F55" s="215"/>
      <c r="G55" s="217"/>
      <c r="H55" s="217"/>
    </row>
    <row r="56" spans="1:8" ht="12">
      <c r="A56" s="215"/>
      <c r="B56" s="215"/>
      <c r="C56" s="216"/>
      <c r="D56" s="216"/>
      <c r="E56" s="215"/>
      <c r="F56" s="215"/>
      <c r="G56" s="217"/>
      <c r="H56" s="217"/>
    </row>
    <row r="57" spans="1:8" ht="12">
      <c r="A57" s="215"/>
      <c r="B57" s="215"/>
      <c r="C57" s="216"/>
      <c r="D57" s="216"/>
      <c r="E57" s="215"/>
      <c r="F57" s="215"/>
      <c r="G57" s="217"/>
      <c r="H57" s="217"/>
    </row>
    <row r="58" spans="1:8" ht="12">
      <c r="A58" s="215"/>
      <c r="B58" s="215"/>
      <c r="C58" s="216"/>
      <c r="D58" s="216"/>
      <c r="E58" s="215"/>
      <c r="F58" s="215"/>
      <c r="G58" s="217"/>
      <c r="H58" s="217"/>
    </row>
    <row r="59" spans="1:8" ht="12">
      <c r="A59" s="215"/>
      <c r="B59" s="215"/>
      <c r="C59" s="216"/>
      <c r="D59" s="216"/>
      <c r="E59" s="215"/>
      <c r="F59" s="215"/>
      <c r="G59" s="217"/>
      <c r="H59" s="217"/>
    </row>
    <row r="60" spans="1:8" ht="12">
      <c r="A60" s="215"/>
      <c r="B60" s="215"/>
      <c r="C60" s="216"/>
      <c r="D60" s="216"/>
      <c r="E60" s="215"/>
      <c r="F60" s="215"/>
      <c r="G60" s="217"/>
      <c r="H60" s="217"/>
    </row>
    <row r="61" spans="1:8" ht="12">
      <c r="A61" s="215"/>
      <c r="B61" s="215"/>
      <c r="C61" s="216"/>
      <c r="D61" s="216"/>
      <c r="E61" s="215"/>
      <c r="F61" s="215"/>
      <c r="G61" s="217"/>
      <c r="H61" s="217"/>
    </row>
    <row r="62" spans="1:8" ht="12">
      <c r="A62" s="215"/>
      <c r="B62" s="215"/>
      <c r="C62" s="216"/>
      <c r="D62" s="216"/>
      <c r="E62" s="215"/>
      <c r="F62" s="215"/>
      <c r="G62" s="217"/>
      <c r="H62" s="217"/>
    </row>
    <row r="63" spans="1:8" ht="12">
      <c r="A63" s="215"/>
      <c r="B63" s="215"/>
      <c r="C63" s="216"/>
      <c r="D63" s="216"/>
      <c r="E63" s="215"/>
      <c r="F63" s="215"/>
      <c r="G63" s="217"/>
      <c r="H63" s="217"/>
    </row>
    <row r="64" spans="1:8" ht="12">
      <c r="A64" s="215"/>
      <c r="B64" s="215"/>
      <c r="C64" s="216"/>
      <c r="D64" s="216"/>
      <c r="E64" s="215"/>
      <c r="F64" s="215"/>
      <c r="G64" s="217"/>
      <c r="H64" s="217"/>
    </row>
    <row r="65" spans="1:8" ht="12">
      <c r="A65" s="215"/>
      <c r="B65" s="215"/>
      <c r="C65" s="216"/>
      <c r="D65" s="216"/>
      <c r="E65" s="215"/>
      <c r="F65" s="215"/>
      <c r="G65" s="217"/>
      <c r="H65" s="217"/>
    </row>
    <row r="66" spans="1:8" ht="12">
      <c r="A66" s="215"/>
      <c r="B66" s="215"/>
      <c r="C66" s="216"/>
      <c r="D66" s="216"/>
      <c r="E66" s="215"/>
      <c r="F66" s="215"/>
      <c r="G66" s="217"/>
      <c r="H66" s="217"/>
    </row>
    <row r="67" spans="1:8" ht="12">
      <c r="A67" s="215"/>
      <c r="B67" s="215"/>
      <c r="C67" s="216"/>
      <c r="D67" s="216"/>
      <c r="E67" s="215"/>
      <c r="F67" s="215"/>
      <c r="G67" s="217"/>
      <c r="H67" s="217"/>
    </row>
    <row r="68" spans="1:8" ht="12">
      <c r="A68" s="215"/>
      <c r="B68" s="215"/>
      <c r="C68" s="216"/>
      <c r="D68" s="216"/>
      <c r="E68" s="215"/>
      <c r="F68" s="215"/>
      <c r="G68" s="217"/>
      <c r="H68" s="217"/>
    </row>
    <row r="69" spans="1:8" ht="12">
      <c r="A69" s="215"/>
      <c r="B69" s="215"/>
      <c r="C69" s="216"/>
      <c r="D69" s="216"/>
      <c r="E69" s="215"/>
      <c r="F69" s="215"/>
      <c r="G69" s="217"/>
      <c r="H69" s="217"/>
    </row>
    <row r="70" spans="1:8" ht="12">
      <c r="A70" s="215"/>
      <c r="B70" s="215"/>
      <c r="C70" s="216"/>
      <c r="D70" s="216"/>
      <c r="E70" s="215"/>
      <c r="F70" s="215"/>
      <c r="G70" s="217"/>
      <c r="H70" s="217"/>
    </row>
    <row r="71" spans="1:8" ht="12">
      <c r="A71" s="215"/>
      <c r="B71" s="215"/>
      <c r="C71" s="216"/>
      <c r="D71" s="216"/>
      <c r="E71" s="215"/>
      <c r="F71" s="215"/>
      <c r="G71" s="217"/>
      <c r="H71" s="217"/>
    </row>
    <row r="72" spans="1:8" ht="12">
      <c r="A72" s="215"/>
      <c r="B72" s="215"/>
      <c r="C72" s="216"/>
      <c r="D72" s="216"/>
      <c r="E72" s="215"/>
      <c r="F72" s="215"/>
      <c r="G72" s="217"/>
      <c r="H72" s="217"/>
    </row>
    <row r="73" spans="1:8" ht="12">
      <c r="A73" s="215"/>
      <c r="B73" s="215"/>
      <c r="C73" s="216"/>
      <c r="D73" s="216"/>
      <c r="E73" s="215"/>
      <c r="F73" s="215"/>
      <c r="G73" s="217"/>
      <c r="H73" s="217"/>
    </row>
    <row r="74" spans="1:8" ht="12">
      <c r="A74" s="215"/>
      <c r="B74" s="215"/>
      <c r="C74" s="216"/>
      <c r="D74" s="216"/>
      <c r="E74" s="215"/>
      <c r="F74" s="215"/>
      <c r="G74" s="217"/>
      <c r="H74" s="217"/>
    </row>
    <row r="75" spans="1:8" ht="12">
      <c r="A75" s="215"/>
      <c r="B75" s="215"/>
      <c r="C75" s="216"/>
      <c r="D75" s="216"/>
      <c r="E75" s="215"/>
      <c r="F75" s="215"/>
      <c r="G75" s="217"/>
      <c r="H75" s="217"/>
    </row>
    <row r="76" spans="1:8" ht="12">
      <c r="A76" s="215"/>
      <c r="B76" s="215"/>
      <c r="C76" s="216"/>
      <c r="D76" s="216"/>
      <c r="E76" s="215"/>
      <c r="F76" s="215"/>
      <c r="G76" s="217"/>
      <c r="H76" s="217"/>
    </row>
    <row r="77" spans="1:8" ht="12">
      <c r="A77" s="215"/>
      <c r="B77" s="215"/>
      <c r="C77" s="216"/>
      <c r="D77" s="216"/>
      <c r="E77" s="215"/>
      <c r="F77" s="215"/>
      <c r="G77" s="217"/>
      <c r="H77" s="217"/>
    </row>
    <row r="78" spans="1:8" ht="12">
      <c r="A78" s="215"/>
      <c r="B78" s="215"/>
      <c r="C78" s="216"/>
      <c r="D78" s="216"/>
      <c r="E78" s="215"/>
      <c r="F78" s="215"/>
      <c r="G78" s="217"/>
      <c r="H78" s="217"/>
    </row>
    <row r="79" spans="1:8" ht="12">
      <c r="A79" s="215"/>
      <c r="B79" s="215"/>
      <c r="C79" s="216"/>
      <c r="D79" s="216"/>
      <c r="E79" s="215"/>
      <c r="F79" s="215"/>
      <c r="G79" s="217"/>
      <c r="H79" s="217"/>
    </row>
    <row r="80" spans="1:8" ht="12">
      <c r="A80" s="215"/>
      <c r="B80" s="215"/>
      <c r="C80" s="216"/>
      <c r="D80" s="216"/>
      <c r="E80" s="215"/>
      <c r="F80" s="215"/>
      <c r="G80" s="217"/>
      <c r="H80" s="217"/>
    </row>
    <row r="81" spans="1:8" ht="12">
      <c r="A81" s="215"/>
      <c r="B81" s="215"/>
      <c r="C81" s="216"/>
      <c r="D81" s="216"/>
      <c r="E81" s="215"/>
      <c r="F81" s="215"/>
      <c r="G81" s="217"/>
      <c r="H81" s="217"/>
    </row>
    <row r="82" spans="1:8" ht="12">
      <c r="A82" s="215"/>
      <c r="B82" s="215"/>
      <c r="C82" s="216"/>
      <c r="D82" s="216"/>
      <c r="E82" s="215"/>
      <c r="F82" s="215"/>
      <c r="G82" s="217"/>
      <c r="H82" s="217"/>
    </row>
    <row r="83" spans="1:8" ht="12">
      <c r="A83" s="215"/>
      <c r="B83" s="215"/>
      <c r="C83" s="216"/>
      <c r="D83" s="216"/>
      <c r="E83" s="215"/>
      <c r="F83" s="215"/>
      <c r="G83" s="217"/>
      <c r="H83" s="217"/>
    </row>
    <row r="84" spans="1:8" ht="12">
      <c r="A84" s="215"/>
      <c r="B84" s="215"/>
      <c r="C84" s="216"/>
      <c r="D84" s="216"/>
      <c r="E84" s="215"/>
      <c r="F84" s="215"/>
      <c r="G84" s="217"/>
      <c r="H84" s="217"/>
    </row>
    <row r="85" spans="1:8" ht="12">
      <c r="A85" s="215"/>
      <c r="B85" s="215"/>
      <c r="C85" s="216"/>
      <c r="D85" s="216"/>
      <c r="E85" s="215"/>
      <c r="F85" s="215"/>
      <c r="G85" s="217"/>
      <c r="H85" s="217"/>
    </row>
    <row r="86" spans="1:8" ht="12">
      <c r="A86" s="215"/>
      <c r="B86" s="215"/>
      <c r="C86" s="216"/>
      <c r="D86" s="216"/>
      <c r="E86" s="215"/>
      <c r="F86" s="215"/>
      <c r="G86" s="217"/>
      <c r="H86" s="217"/>
    </row>
    <row r="87" spans="1:8" ht="12">
      <c r="A87" s="215"/>
      <c r="B87" s="215"/>
      <c r="C87" s="216"/>
      <c r="D87" s="216"/>
      <c r="E87" s="215"/>
      <c r="F87" s="215"/>
      <c r="G87" s="217"/>
      <c r="H87" s="217"/>
    </row>
    <row r="88" spans="1:8" ht="12">
      <c r="A88" s="215"/>
      <c r="B88" s="215"/>
      <c r="C88" s="216"/>
      <c r="D88" s="216"/>
      <c r="E88" s="215"/>
      <c r="F88" s="215"/>
      <c r="G88" s="217"/>
      <c r="H88" s="217"/>
    </row>
    <row r="89" spans="1:8" ht="12">
      <c r="A89" s="215"/>
      <c r="B89" s="215"/>
      <c r="C89" s="216"/>
      <c r="D89" s="216"/>
      <c r="E89" s="215"/>
      <c r="F89" s="215"/>
      <c r="G89" s="217"/>
      <c r="H89" s="217"/>
    </row>
    <row r="90" spans="1:8" ht="12">
      <c r="A90" s="215"/>
      <c r="B90" s="215"/>
      <c r="C90" s="216"/>
      <c r="D90" s="216"/>
      <c r="E90" s="215"/>
      <c r="F90" s="215"/>
      <c r="G90" s="217"/>
      <c r="H90" s="217"/>
    </row>
    <row r="91" spans="1:8" ht="12">
      <c r="A91" s="215"/>
      <c r="B91" s="215"/>
      <c r="C91" s="216"/>
      <c r="D91" s="216"/>
      <c r="E91" s="215"/>
      <c r="F91" s="215"/>
      <c r="G91" s="217"/>
      <c r="H91" s="217"/>
    </row>
    <row r="92" spans="1:8" ht="12">
      <c r="A92" s="215"/>
      <c r="B92" s="215"/>
      <c r="C92" s="216"/>
      <c r="D92" s="216"/>
      <c r="E92" s="215"/>
      <c r="F92" s="215"/>
      <c r="G92" s="217"/>
      <c r="H92" s="217"/>
    </row>
    <row r="93" spans="1:8" ht="12">
      <c r="A93" s="215"/>
      <c r="B93" s="215"/>
      <c r="C93" s="216"/>
      <c r="D93" s="216"/>
      <c r="E93" s="215"/>
      <c r="F93" s="215"/>
      <c r="G93" s="217"/>
      <c r="H93" s="217"/>
    </row>
    <row r="94" spans="1:8" ht="12">
      <c r="A94" s="215"/>
      <c r="B94" s="215"/>
      <c r="C94" s="216"/>
      <c r="D94" s="216"/>
      <c r="E94" s="215"/>
      <c r="F94" s="215"/>
      <c r="G94" s="217"/>
      <c r="H94" s="217"/>
    </row>
    <row r="95" spans="1:8" ht="12">
      <c r="A95" s="215"/>
      <c r="B95" s="215"/>
      <c r="C95" s="216"/>
      <c r="D95" s="216"/>
      <c r="E95" s="215"/>
      <c r="F95" s="215"/>
      <c r="G95" s="217"/>
      <c r="H95" s="217"/>
    </row>
    <row r="96" spans="1:8" ht="12">
      <c r="A96" s="215"/>
      <c r="B96" s="215"/>
      <c r="C96" s="216"/>
      <c r="D96" s="216"/>
      <c r="E96" s="215"/>
      <c r="F96" s="215"/>
      <c r="G96" s="217"/>
      <c r="H96" s="217"/>
    </row>
    <row r="97" spans="1:8" ht="12">
      <c r="A97" s="215"/>
      <c r="B97" s="215"/>
      <c r="C97" s="216"/>
      <c r="D97" s="216"/>
      <c r="E97" s="215"/>
      <c r="F97" s="215"/>
      <c r="G97" s="217"/>
      <c r="H97" s="217"/>
    </row>
    <row r="98" spans="1:8" ht="12">
      <c r="A98" s="215"/>
      <c r="B98" s="215"/>
      <c r="C98" s="216"/>
      <c r="D98" s="216"/>
      <c r="E98" s="215"/>
      <c r="F98" s="215"/>
      <c r="G98" s="217"/>
      <c r="H98" s="217"/>
    </row>
    <row r="99" spans="1:8" ht="12">
      <c r="A99" s="215"/>
      <c r="B99" s="215"/>
      <c r="C99" s="216"/>
      <c r="D99" s="216"/>
      <c r="E99" s="215"/>
      <c r="F99" s="215"/>
      <c r="G99" s="217"/>
      <c r="H99" s="217"/>
    </row>
    <row r="100" spans="1:8" ht="12">
      <c r="A100" s="215"/>
      <c r="B100" s="215"/>
      <c r="C100" s="216"/>
      <c r="D100" s="216"/>
      <c r="E100" s="215"/>
      <c r="F100" s="215"/>
      <c r="G100" s="217"/>
      <c r="H100" s="217"/>
    </row>
    <row r="101" spans="1:8" ht="12">
      <c r="A101" s="215"/>
      <c r="B101" s="215"/>
      <c r="C101" s="216"/>
      <c r="D101" s="216"/>
      <c r="E101" s="215"/>
      <c r="F101" s="215"/>
      <c r="G101" s="217"/>
      <c r="H101" s="217"/>
    </row>
    <row r="102" spans="1:8" ht="12">
      <c r="A102" s="215"/>
      <c r="B102" s="215"/>
      <c r="C102" s="216"/>
      <c r="D102" s="216"/>
      <c r="E102" s="215"/>
      <c r="F102" s="215"/>
      <c r="G102" s="217"/>
      <c r="H102" s="217"/>
    </row>
    <row r="103" spans="1:8" ht="12">
      <c r="A103" s="215"/>
      <c r="B103" s="215"/>
      <c r="C103" s="216"/>
      <c r="D103" s="216"/>
      <c r="E103" s="215"/>
      <c r="F103" s="215"/>
      <c r="G103" s="217"/>
      <c r="H103" s="217"/>
    </row>
    <row r="104" spans="1:8" ht="12">
      <c r="A104" s="215"/>
      <c r="B104" s="215"/>
      <c r="C104" s="216"/>
      <c r="D104" s="216"/>
      <c r="E104" s="215"/>
      <c r="F104" s="215"/>
      <c r="G104" s="217"/>
      <c r="H104" s="217"/>
    </row>
    <row r="105" spans="1:8" ht="12">
      <c r="A105" s="215"/>
      <c r="B105" s="215"/>
      <c r="C105" s="216"/>
      <c r="D105" s="216"/>
      <c r="E105" s="215"/>
      <c r="F105" s="215"/>
      <c r="G105" s="217"/>
      <c r="H105" s="217"/>
    </row>
    <row r="106" spans="1:8" ht="12">
      <c r="A106" s="215"/>
      <c r="B106" s="215"/>
      <c r="C106" s="216"/>
      <c r="D106" s="216"/>
      <c r="E106" s="215"/>
      <c r="F106" s="215"/>
      <c r="G106" s="217"/>
      <c r="H106" s="217"/>
    </row>
    <row r="107" spans="1:6" ht="12">
      <c r="A107" s="215"/>
      <c r="B107" s="215"/>
      <c r="C107" s="218"/>
      <c r="D107" s="218"/>
      <c r="E107" s="215"/>
      <c r="F107" s="215"/>
    </row>
    <row r="108" spans="1:6" ht="12">
      <c r="A108" s="215"/>
      <c r="B108" s="215"/>
      <c r="C108" s="218"/>
      <c r="D108" s="218"/>
      <c r="E108" s="215"/>
      <c r="F108" s="215"/>
    </row>
    <row r="109" spans="1:6" ht="12">
      <c r="A109" s="215"/>
      <c r="B109" s="215"/>
      <c r="C109" s="218"/>
      <c r="D109" s="218"/>
      <c r="E109" s="215"/>
      <c r="F109" s="215"/>
    </row>
    <row r="110" spans="1:6" ht="12">
      <c r="A110" s="215"/>
      <c r="B110" s="215"/>
      <c r="C110" s="218"/>
      <c r="D110" s="218"/>
      <c r="E110" s="215"/>
      <c r="F110" s="215"/>
    </row>
    <row r="111" spans="1:6" ht="12">
      <c r="A111" s="215"/>
      <c r="B111" s="215"/>
      <c r="C111" s="218"/>
      <c r="D111" s="218"/>
      <c r="E111" s="215"/>
      <c r="F111" s="215"/>
    </row>
    <row r="112" spans="1:6" ht="12">
      <c r="A112" s="215"/>
      <c r="B112" s="215"/>
      <c r="C112" s="218"/>
      <c r="D112" s="218"/>
      <c r="E112" s="215"/>
      <c r="F112" s="215"/>
    </row>
    <row r="113" spans="1:6" ht="12">
      <c r="A113" s="215"/>
      <c r="B113" s="215"/>
      <c r="C113" s="218"/>
      <c r="D113" s="218"/>
      <c r="E113" s="215"/>
      <c r="F113" s="215"/>
    </row>
    <row r="114" spans="1:6" ht="12">
      <c r="A114" s="215"/>
      <c r="B114" s="215"/>
      <c r="C114" s="218"/>
      <c r="D114" s="218"/>
      <c r="E114" s="215"/>
      <c r="F114" s="215"/>
    </row>
    <row r="115" spans="1:6" ht="12">
      <c r="A115" s="215"/>
      <c r="B115" s="215"/>
      <c r="C115" s="218"/>
      <c r="D115" s="218"/>
      <c r="E115" s="215"/>
      <c r="F115" s="215"/>
    </row>
    <row r="116" spans="1:6" ht="12">
      <c r="A116" s="215"/>
      <c r="B116" s="215"/>
      <c r="C116" s="218"/>
      <c r="D116" s="218"/>
      <c r="E116" s="215"/>
      <c r="F116" s="215"/>
    </row>
    <row r="117" spans="1:6" ht="12">
      <c r="A117" s="215"/>
      <c r="B117" s="215"/>
      <c r="C117" s="218"/>
      <c r="D117" s="218"/>
      <c r="E117" s="215"/>
      <c r="F117" s="215"/>
    </row>
    <row r="118" spans="1:6" ht="12">
      <c r="A118" s="215"/>
      <c r="B118" s="215"/>
      <c r="C118" s="218"/>
      <c r="D118" s="218"/>
      <c r="E118" s="215"/>
      <c r="F118" s="215"/>
    </row>
    <row r="119" spans="1:6" ht="12">
      <c r="A119" s="215"/>
      <c r="B119" s="215"/>
      <c r="C119" s="218"/>
      <c r="D119" s="218"/>
      <c r="E119" s="215"/>
      <c r="F119" s="215"/>
    </row>
    <row r="120" spans="1:6" ht="12">
      <c r="A120" s="215"/>
      <c r="B120" s="215"/>
      <c r="C120" s="218"/>
      <c r="D120" s="218"/>
      <c r="E120" s="215"/>
      <c r="F120" s="215"/>
    </row>
    <row r="121" spans="1:6" ht="12">
      <c r="A121" s="215"/>
      <c r="B121" s="215"/>
      <c r="C121" s="218"/>
      <c r="D121" s="218"/>
      <c r="E121" s="215"/>
      <c r="F121" s="215"/>
    </row>
    <row r="122" spans="1:6" ht="12">
      <c r="A122" s="215"/>
      <c r="B122" s="215"/>
      <c r="C122" s="218"/>
      <c r="D122" s="218"/>
      <c r="E122" s="215"/>
      <c r="F122" s="215"/>
    </row>
    <row r="123" spans="1:6" ht="12">
      <c r="A123" s="215"/>
      <c r="B123" s="215"/>
      <c r="C123" s="218"/>
      <c r="D123" s="218"/>
      <c r="E123" s="215"/>
      <c r="F123" s="215"/>
    </row>
    <row r="124" spans="1:6" ht="12">
      <c r="A124" s="215"/>
      <c r="B124" s="215"/>
      <c r="C124" s="218"/>
      <c r="D124" s="218"/>
      <c r="E124" s="215"/>
      <c r="F124" s="215"/>
    </row>
    <row r="125" spans="1:6" ht="12">
      <c r="A125" s="215"/>
      <c r="B125" s="215"/>
      <c r="C125" s="218"/>
      <c r="D125" s="218"/>
      <c r="E125" s="215"/>
      <c r="F125" s="215"/>
    </row>
    <row r="126" spans="1:6" ht="12">
      <c r="A126" s="215"/>
      <c r="B126" s="215"/>
      <c r="C126" s="218"/>
      <c r="D126" s="218"/>
      <c r="E126" s="215"/>
      <c r="F126" s="215"/>
    </row>
    <row r="127" spans="1:6" ht="12">
      <c r="A127" s="215"/>
      <c r="B127" s="215"/>
      <c r="C127" s="218"/>
      <c r="D127" s="218"/>
      <c r="E127" s="215"/>
      <c r="F127" s="215"/>
    </row>
    <row r="128" spans="1:6" ht="12">
      <c r="A128" s="215"/>
      <c r="B128" s="215"/>
      <c r="C128" s="218"/>
      <c r="D128" s="218"/>
      <c r="E128" s="215"/>
      <c r="F128" s="215"/>
    </row>
    <row r="129" spans="1:6" ht="12">
      <c r="A129" s="215"/>
      <c r="B129" s="215"/>
      <c r="C129" s="218"/>
      <c r="D129" s="218"/>
      <c r="E129" s="215"/>
      <c r="F129" s="215"/>
    </row>
    <row r="130" spans="1:6" ht="12">
      <c r="A130" s="215"/>
      <c r="B130" s="215"/>
      <c r="C130" s="218"/>
      <c r="D130" s="218"/>
      <c r="E130" s="215"/>
      <c r="F130" s="215"/>
    </row>
    <row r="131" spans="1:6" ht="12">
      <c r="A131" s="215"/>
      <c r="B131" s="215"/>
      <c r="C131" s="218"/>
      <c r="D131" s="218"/>
      <c r="E131" s="215"/>
      <c r="F131" s="215"/>
    </row>
    <row r="132" spans="1:6" ht="12">
      <c r="A132" s="215"/>
      <c r="B132" s="215"/>
      <c r="C132" s="218"/>
      <c r="D132" s="218"/>
      <c r="E132" s="215"/>
      <c r="F132" s="215"/>
    </row>
    <row r="133" spans="1:6" ht="12">
      <c r="A133" s="215"/>
      <c r="B133" s="215"/>
      <c r="C133" s="218"/>
      <c r="D133" s="218"/>
      <c r="E133" s="215"/>
      <c r="F133" s="215"/>
    </row>
    <row r="134" spans="1:6" ht="12">
      <c r="A134" s="215"/>
      <c r="B134" s="215"/>
      <c r="C134" s="218"/>
      <c r="D134" s="218"/>
      <c r="E134" s="215"/>
      <c r="F134" s="215"/>
    </row>
    <row r="135" spans="1:6" ht="12">
      <c r="A135" s="215"/>
      <c r="B135" s="215"/>
      <c r="C135" s="218"/>
      <c r="D135" s="218"/>
      <c r="E135" s="215"/>
      <c r="F135" s="215"/>
    </row>
    <row r="136" spans="1:6" ht="12">
      <c r="A136" s="215"/>
      <c r="B136" s="215"/>
      <c r="C136" s="218"/>
      <c r="D136" s="218"/>
      <c r="E136" s="215"/>
      <c r="F136" s="215"/>
    </row>
    <row r="137" spans="1:6" ht="12">
      <c r="A137" s="215"/>
      <c r="B137" s="215"/>
      <c r="C137" s="218"/>
      <c r="D137" s="218"/>
      <c r="E137" s="215"/>
      <c r="F137" s="215"/>
    </row>
    <row r="138" spans="1:6" ht="12">
      <c r="A138" s="215"/>
      <c r="B138" s="215"/>
      <c r="C138" s="218"/>
      <c r="D138" s="218"/>
      <c r="E138" s="215"/>
      <c r="F138" s="215"/>
    </row>
    <row r="139" spans="1:6" ht="12">
      <c r="A139" s="215"/>
      <c r="B139" s="215"/>
      <c r="C139" s="218"/>
      <c r="D139" s="218"/>
      <c r="E139" s="215"/>
      <c r="F139" s="215"/>
    </row>
    <row r="140" spans="1:6" ht="12">
      <c r="A140" s="215"/>
      <c r="B140" s="215"/>
      <c r="C140" s="218"/>
      <c r="D140" s="218"/>
      <c r="E140" s="215"/>
      <c r="F140" s="215"/>
    </row>
    <row r="141" spans="1:6" ht="12">
      <c r="A141" s="215"/>
      <c r="B141" s="215"/>
      <c r="C141" s="218"/>
      <c r="D141" s="218"/>
      <c r="E141" s="215"/>
      <c r="F141" s="215"/>
    </row>
    <row r="142" spans="1:6" ht="12">
      <c r="A142" s="215"/>
      <c r="B142" s="215"/>
      <c r="C142" s="218"/>
      <c r="D142" s="218"/>
      <c r="E142" s="215"/>
      <c r="F142" s="215"/>
    </row>
    <row r="143" spans="1:6" ht="12">
      <c r="A143" s="215"/>
      <c r="B143" s="215"/>
      <c r="C143" s="218"/>
      <c r="D143" s="218"/>
      <c r="E143" s="215"/>
      <c r="F143" s="215"/>
    </row>
    <row r="144" spans="1:6" ht="12">
      <c r="A144" s="215"/>
      <c r="B144" s="215"/>
      <c r="C144" s="218"/>
      <c r="D144" s="218"/>
      <c r="E144" s="215"/>
      <c r="F144" s="215"/>
    </row>
    <row r="145" spans="1:6" ht="12">
      <c r="A145" s="215"/>
      <c r="B145" s="215"/>
      <c r="C145" s="218"/>
      <c r="D145" s="218"/>
      <c r="E145" s="215"/>
      <c r="F145" s="215"/>
    </row>
    <row r="146" spans="1:6" ht="12">
      <c r="A146" s="215"/>
      <c r="B146" s="215"/>
      <c r="C146" s="218"/>
      <c r="D146" s="218"/>
      <c r="E146" s="215"/>
      <c r="F146" s="215"/>
    </row>
    <row r="147" spans="1:6" ht="12">
      <c r="A147" s="215"/>
      <c r="B147" s="215"/>
      <c r="C147" s="218"/>
      <c r="D147" s="218"/>
      <c r="E147" s="215"/>
      <c r="F147" s="215"/>
    </row>
    <row r="148" spans="1:6" ht="12">
      <c r="A148" s="215"/>
      <c r="B148" s="215"/>
      <c r="C148" s="218"/>
      <c r="D148" s="218"/>
      <c r="E148" s="215"/>
      <c r="F148" s="215"/>
    </row>
    <row r="149" spans="1:6" ht="12">
      <c r="A149" s="215"/>
      <c r="B149" s="215"/>
      <c r="C149" s="218"/>
      <c r="D149" s="218"/>
      <c r="E149" s="215"/>
      <c r="F149" s="215"/>
    </row>
    <row r="150" spans="1:6" ht="12">
      <c r="A150" s="215"/>
      <c r="B150" s="215"/>
      <c r="C150" s="218"/>
      <c r="D150" s="218"/>
      <c r="E150" s="215"/>
      <c r="F150" s="215"/>
    </row>
    <row r="151" spans="1:6" ht="12">
      <c r="A151" s="215"/>
      <c r="B151" s="215"/>
      <c r="C151" s="218"/>
      <c r="D151" s="218"/>
      <c r="E151" s="215"/>
      <c r="F151" s="215"/>
    </row>
    <row r="152" spans="1:6" ht="12">
      <c r="A152" s="215"/>
      <c r="B152" s="215"/>
      <c r="C152" s="218"/>
      <c r="D152" s="218"/>
      <c r="E152" s="215"/>
      <c r="F152" s="215"/>
    </row>
    <row r="153" spans="1:6" ht="12">
      <c r="A153" s="215"/>
      <c r="B153" s="215"/>
      <c r="C153" s="218"/>
      <c r="D153" s="218"/>
      <c r="E153" s="215"/>
      <c r="F153" s="215"/>
    </row>
    <row r="154" spans="1:6" ht="12">
      <c r="A154" s="215"/>
      <c r="B154" s="215"/>
      <c r="C154" s="218"/>
      <c r="D154" s="218"/>
      <c r="E154" s="215"/>
      <c r="F154" s="215"/>
    </row>
    <row r="155" spans="1:6" ht="12">
      <c r="A155" s="215"/>
      <c r="B155" s="215"/>
      <c r="C155" s="218"/>
      <c r="D155" s="218"/>
      <c r="E155" s="215"/>
      <c r="F155" s="215"/>
    </row>
    <row r="156" spans="1:6" ht="12">
      <c r="A156" s="215"/>
      <c r="B156" s="215"/>
      <c r="C156" s="218"/>
      <c r="D156" s="218"/>
      <c r="E156" s="215"/>
      <c r="F156" s="215"/>
    </row>
    <row r="157" spans="1:6" ht="12">
      <c r="A157" s="215"/>
      <c r="B157" s="215"/>
      <c r="C157" s="218"/>
      <c r="D157" s="218"/>
      <c r="E157" s="215"/>
      <c r="F157" s="215"/>
    </row>
    <row r="158" spans="1:6" ht="12">
      <c r="A158" s="215"/>
      <c r="B158" s="215"/>
      <c r="C158" s="218"/>
      <c r="D158" s="218"/>
      <c r="E158" s="215"/>
      <c r="F158" s="215"/>
    </row>
    <row r="159" spans="1:6" ht="12">
      <c r="A159" s="215"/>
      <c r="B159" s="215"/>
      <c r="C159" s="218"/>
      <c r="D159" s="218"/>
      <c r="E159" s="215"/>
      <c r="F159" s="215"/>
    </row>
    <row r="160" spans="1:6" ht="12">
      <c r="A160" s="215"/>
      <c r="B160" s="215"/>
      <c r="C160" s="218"/>
      <c r="D160" s="218"/>
      <c r="E160" s="215"/>
      <c r="F160" s="215"/>
    </row>
    <row r="161" spans="1:6" ht="12">
      <c r="A161" s="215"/>
      <c r="B161" s="215"/>
      <c r="C161" s="218"/>
      <c r="D161" s="218"/>
      <c r="E161" s="215"/>
      <c r="F161" s="215"/>
    </row>
    <row r="162" spans="1:6" ht="12">
      <c r="A162" s="215"/>
      <c r="B162" s="215"/>
      <c r="C162" s="218"/>
      <c r="D162" s="218"/>
      <c r="E162" s="215"/>
      <c r="F162" s="215"/>
    </row>
    <row r="163" spans="1:6" ht="12">
      <c r="A163" s="215"/>
      <c r="B163" s="215"/>
      <c r="C163" s="218"/>
      <c r="D163" s="218"/>
      <c r="E163" s="215"/>
      <c r="F163" s="215"/>
    </row>
    <row r="164" spans="1:6" ht="12">
      <c r="A164" s="215"/>
      <c r="B164" s="215"/>
      <c r="C164" s="218"/>
      <c r="D164" s="218"/>
      <c r="E164" s="215"/>
      <c r="F164" s="215"/>
    </row>
    <row r="165" spans="1:6" ht="12">
      <c r="A165" s="215"/>
      <c r="B165" s="215"/>
      <c r="C165" s="218"/>
      <c r="D165" s="218"/>
      <c r="E165" s="215"/>
      <c r="F165" s="215"/>
    </row>
    <row r="166" spans="1:6" ht="12">
      <c r="A166" s="215"/>
      <c r="B166" s="215"/>
      <c r="C166" s="218"/>
      <c r="D166" s="218"/>
      <c r="E166" s="215"/>
      <c r="F166" s="215"/>
    </row>
    <row r="167" spans="1:6" ht="12">
      <c r="A167" s="215"/>
      <c r="B167" s="215"/>
      <c r="C167" s="218"/>
      <c r="D167" s="218"/>
      <c r="E167" s="215"/>
      <c r="F167" s="215"/>
    </row>
    <row r="168" spans="1:6" ht="12">
      <c r="A168" s="215"/>
      <c r="B168" s="215"/>
      <c r="C168" s="218"/>
      <c r="D168" s="218"/>
      <c r="E168" s="215"/>
      <c r="F168" s="215"/>
    </row>
    <row r="169" spans="1:6" ht="12">
      <c r="A169" s="215"/>
      <c r="B169" s="215"/>
      <c r="C169" s="218"/>
      <c r="D169" s="218"/>
      <c r="E169" s="215"/>
      <c r="F169" s="215"/>
    </row>
    <row r="170" spans="1:6" ht="12">
      <c r="A170" s="215"/>
      <c r="B170" s="215"/>
      <c r="C170" s="218"/>
      <c r="D170" s="218"/>
      <c r="E170" s="215"/>
      <c r="F170" s="215"/>
    </row>
    <row r="171" spans="1:6" ht="12">
      <c r="A171" s="215"/>
      <c r="B171" s="215"/>
      <c r="C171" s="218"/>
      <c r="D171" s="218"/>
      <c r="E171" s="215"/>
      <c r="F171" s="215"/>
    </row>
    <row r="172" spans="1:6" ht="12">
      <c r="A172" s="215"/>
      <c r="B172" s="215"/>
      <c r="C172" s="218"/>
      <c r="D172" s="218"/>
      <c r="E172" s="215"/>
      <c r="F172" s="215"/>
    </row>
    <row r="173" spans="1:6" ht="12">
      <c r="A173" s="215"/>
      <c r="B173" s="215"/>
      <c r="C173" s="218"/>
      <c r="D173" s="218"/>
      <c r="E173" s="215"/>
      <c r="F173" s="215"/>
    </row>
    <row r="174" spans="1:6" ht="12">
      <c r="A174" s="215"/>
      <c r="B174" s="215"/>
      <c r="C174" s="218"/>
      <c r="D174" s="218"/>
      <c r="E174" s="215"/>
      <c r="F174" s="215"/>
    </row>
    <row r="175" spans="1:6" ht="12">
      <c r="A175" s="215"/>
      <c r="B175" s="215"/>
      <c r="C175" s="218"/>
      <c r="D175" s="218"/>
      <c r="E175" s="215"/>
      <c r="F175" s="215"/>
    </row>
    <row r="176" spans="1:6" ht="12">
      <c r="A176" s="215"/>
      <c r="B176" s="215"/>
      <c r="C176" s="218"/>
      <c r="D176" s="218"/>
      <c r="E176" s="215"/>
      <c r="F176" s="215"/>
    </row>
    <row r="177" spans="1:6" ht="12">
      <c r="A177" s="215"/>
      <c r="B177" s="215"/>
      <c r="C177" s="218"/>
      <c r="D177" s="218"/>
      <c r="E177" s="215"/>
      <c r="F177" s="215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68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7">
      <selection activeCell="D53" sqref="D53"/>
    </sheetView>
  </sheetViews>
  <sheetFormatPr defaultColWidth="9.00390625" defaultRowHeight="12.75"/>
  <cols>
    <col min="1" max="1" width="69.875" style="219" customWidth="1"/>
    <col min="2" max="2" width="36.125" style="219" customWidth="1"/>
    <col min="3" max="3" width="22.125" style="220" customWidth="1"/>
    <col min="4" max="4" width="21.375" style="220" customWidth="1"/>
    <col min="5" max="5" width="10.125" style="219" customWidth="1"/>
    <col min="6" max="6" width="12.00390625" style="219" customWidth="1"/>
    <col min="7" max="16384" width="9.375" style="219" customWidth="1"/>
  </cols>
  <sheetData>
    <row r="1" spans="1:4" s="223" customFormat="1" ht="12">
      <c r="A1" s="221"/>
      <c r="B1" s="221"/>
      <c r="C1" s="222"/>
      <c r="D1" s="222"/>
    </row>
    <row r="2" spans="1:6" s="223" customFormat="1" ht="12" customHeight="1">
      <c r="A2" s="602" t="s">
        <v>394</v>
      </c>
      <c r="B2" s="602"/>
      <c r="C2" s="602"/>
      <c r="D2" s="602"/>
      <c r="E2" s="224"/>
      <c r="F2" s="224"/>
    </row>
    <row r="3" spans="1:6" s="223" customFormat="1" ht="15" customHeight="1">
      <c r="A3" s="225"/>
      <c r="B3" s="225"/>
      <c r="C3" s="226"/>
      <c r="D3" s="226"/>
      <c r="E3" s="227"/>
      <c r="F3" s="227"/>
    </row>
    <row r="4" spans="1:6" s="223" customFormat="1" ht="15" customHeight="1">
      <c r="A4" s="138" t="s">
        <v>1</v>
      </c>
      <c r="B4" s="138" t="str">
        <f>'справка _1_БАЛАНС'!E3</f>
        <v>"ДУПНИЦА ТАБАК"АД</v>
      </c>
      <c r="C4" s="228" t="s">
        <v>3</v>
      </c>
      <c r="D4" s="229">
        <f>'справка _1_БАЛАНС'!H3</f>
        <v>819364036</v>
      </c>
      <c r="E4" s="227"/>
      <c r="F4" s="227"/>
    </row>
    <row r="5" spans="1:4" s="223" customFormat="1" ht="12">
      <c r="A5" s="138" t="s">
        <v>283</v>
      </c>
      <c r="B5" s="138" t="str">
        <f>'справка _1_БАЛАНС'!E4</f>
        <v> неконсолидиран</v>
      </c>
      <c r="C5" s="228" t="s">
        <v>6</v>
      </c>
      <c r="D5" s="229">
        <f>'справка _1_БАЛАНС'!H4</f>
        <v>201</v>
      </c>
    </row>
    <row r="6" spans="1:6" s="223" customFormat="1" ht="12" customHeight="1">
      <c r="A6" s="141" t="s">
        <v>7</v>
      </c>
      <c r="B6" s="230" t="str">
        <f>'справка _1_БАЛАНС'!E5</f>
        <v>от 01.01.2010 г. До 30.06.2010 г. </v>
      </c>
      <c r="C6" s="231"/>
      <c r="D6" s="232" t="s">
        <v>285</v>
      </c>
      <c r="F6" s="233"/>
    </row>
    <row r="7" spans="1:6" ht="33.75" customHeight="1">
      <c r="A7" s="234" t="s">
        <v>395</v>
      </c>
      <c r="B7" s="234" t="s">
        <v>11</v>
      </c>
      <c r="C7" s="235" t="s">
        <v>12</v>
      </c>
      <c r="D7" s="235" t="s">
        <v>16</v>
      </c>
      <c r="E7" s="236"/>
      <c r="F7" s="236"/>
    </row>
    <row r="8" spans="1:6" ht="12">
      <c r="A8" s="234" t="s">
        <v>17</v>
      </c>
      <c r="B8" s="234" t="s">
        <v>18</v>
      </c>
      <c r="C8" s="237">
        <v>1</v>
      </c>
      <c r="D8" s="237">
        <v>2</v>
      </c>
      <c r="E8" s="236"/>
      <c r="F8" s="236"/>
    </row>
    <row r="9" spans="1:6" ht="12">
      <c r="A9" s="238" t="s">
        <v>396</v>
      </c>
      <c r="B9" s="239"/>
      <c r="C9" s="240"/>
      <c r="D9" s="240"/>
      <c r="E9" s="241"/>
      <c r="F9" s="241"/>
    </row>
    <row r="10" spans="1:6" ht="12">
      <c r="A10" s="242" t="s">
        <v>397</v>
      </c>
      <c r="B10" s="243" t="s">
        <v>398</v>
      </c>
      <c r="C10" s="244">
        <v>169</v>
      </c>
      <c r="D10" s="244">
        <v>307</v>
      </c>
      <c r="E10" s="241"/>
      <c r="F10" s="241"/>
    </row>
    <row r="11" spans="1:13" ht="12">
      <c r="A11" s="242" t="s">
        <v>399</v>
      </c>
      <c r="B11" s="243" t="s">
        <v>400</v>
      </c>
      <c r="C11" s="244">
        <v>-82</v>
      </c>
      <c r="D11" s="244">
        <v>-189</v>
      </c>
      <c r="E11" s="245"/>
      <c r="F11" s="245"/>
      <c r="G11" s="246"/>
      <c r="H11" s="246"/>
      <c r="I11" s="246"/>
      <c r="J11" s="246"/>
      <c r="K11" s="246"/>
      <c r="L11" s="246"/>
      <c r="M11" s="246"/>
    </row>
    <row r="12" spans="1:13" ht="24">
      <c r="A12" s="242" t="s">
        <v>401</v>
      </c>
      <c r="B12" s="243" t="s">
        <v>402</v>
      </c>
      <c r="C12" s="244"/>
      <c r="D12" s="244"/>
      <c r="E12" s="245"/>
      <c r="F12" s="245"/>
      <c r="G12" s="246"/>
      <c r="H12" s="246"/>
      <c r="I12" s="246"/>
      <c r="J12" s="246"/>
      <c r="K12" s="246"/>
      <c r="L12" s="246"/>
      <c r="M12" s="246"/>
    </row>
    <row r="13" spans="1:13" ht="12" customHeight="1">
      <c r="A13" s="242" t="s">
        <v>403</v>
      </c>
      <c r="B13" s="243" t="s">
        <v>404</v>
      </c>
      <c r="C13" s="244">
        <v>-52</v>
      </c>
      <c r="D13" s="244">
        <v>-50</v>
      </c>
      <c r="E13" s="245"/>
      <c r="F13" s="245"/>
      <c r="G13" s="246"/>
      <c r="H13" s="246"/>
      <c r="I13" s="246"/>
      <c r="J13" s="246"/>
      <c r="K13" s="246"/>
      <c r="L13" s="246"/>
      <c r="M13" s="246"/>
    </row>
    <row r="14" spans="1:13" ht="14.25" customHeight="1">
      <c r="A14" s="242" t="s">
        <v>405</v>
      </c>
      <c r="B14" s="243" t="s">
        <v>406</v>
      </c>
      <c r="C14" s="244">
        <v>0</v>
      </c>
      <c r="D14" s="244"/>
      <c r="E14" s="245"/>
      <c r="F14" s="245"/>
      <c r="G14" s="246"/>
      <c r="H14" s="246"/>
      <c r="I14" s="246"/>
      <c r="J14" s="246"/>
      <c r="K14" s="246"/>
      <c r="L14" s="246"/>
      <c r="M14" s="246"/>
    </row>
    <row r="15" spans="1:13" ht="12">
      <c r="A15" s="247" t="s">
        <v>407</v>
      </c>
      <c r="B15" s="243" t="s">
        <v>408</v>
      </c>
      <c r="C15" s="244">
        <v>0</v>
      </c>
      <c r="D15" s="244">
        <v>0</v>
      </c>
      <c r="E15" s="245"/>
      <c r="F15" s="245"/>
      <c r="G15" s="246"/>
      <c r="H15" s="246"/>
      <c r="I15" s="246"/>
      <c r="J15" s="246"/>
      <c r="K15" s="246"/>
      <c r="L15" s="246"/>
      <c r="M15" s="246"/>
    </row>
    <row r="16" spans="1:13" ht="12">
      <c r="A16" s="242" t="s">
        <v>409</v>
      </c>
      <c r="B16" s="243" t="s">
        <v>410</v>
      </c>
      <c r="C16" s="244"/>
      <c r="D16" s="244">
        <v>0</v>
      </c>
      <c r="E16" s="245"/>
      <c r="F16" s="245"/>
      <c r="G16" s="246"/>
      <c r="H16" s="246"/>
      <c r="I16" s="246"/>
      <c r="J16" s="246"/>
      <c r="K16" s="246"/>
      <c r="L16" s="246"/>
      <c r="M16" s="246"/>
    </row>
    <row r="17" spans="1:13" ht="24">
      <c r="A17" s="242" t="s">
        <v>411</v>
      </c>
      <c r="B17" s="243" t="s">
        <v>412</v>
      </c>
      <c r="C17" s="244"/>
      <c r="D17" s="244"/>
      <c r="E17" s="245"/>
      <c r="F17" s="245"/>
      <c r="G17" s="246"/>
      <c r="H17" s="246"/>
      <c r="I17" s="246"/>
      <c r="J17" s="246"/>
      <c r="K17" s="246"/>
      <c r="L17" s="246"/>
      <c r="M17" s="246"/>
    </row>
    <row r="18" spans="1:13" ht="12">
      <c r="A18" s="247" t="s">
        <v>413</v>
      </c>
      <c r="B18" s="248" t="s">
        <v>414</v>
      </c>
      <c r="C18" s="244"/>
      <c r="D18" s="244">
        <v>0</v>
      </c>
      <c r="E18" s="245"/>
      <c r="F18" s="245"/>
      <c r="G18" s="246"/>
      <c r="H18" s="246"/>
      <c r="I18" s="246"/>
      <c r="J18" s="246"/>
      <c r="K18" s="246"/>
      <c r="L18" s="246"/>
      <c r="M18" s="246"/>
    </row>
    <row r="19" spans="1:13" ht="12">
      <c r="A19" s="242" t="s">
        <v>415</v>
      </c>
      <c r="B19" s="243" t="s">
        <v>416</v>
      </c>
      <c r="C19" s="244">
        <v>-25</v>
      </c>
      <c r="D19" s="244">
        <v>-5</v>
      </c>
      <c r="E19" s="245"/>
      <c r="F19" s="245"/>
      <c r="G19" s="246"/>
      <c r="H19" s="246"/>
      <c r="I19" s="246"/>
      <c r="J19" s="246"/>
      <c r="K19" s="246"/>
      <c r="L19" s="246"/>
      <c r="M19" s="246"/>
    </row>
    <row r="20" spans="1:13" ht="13.5">
      <c r="A20" s="249" t="s">
        <v>417</v>
      </c>
      <c r="B20" s="250" t="s">
        <v>418</v>
      </c>
      <c r="C20" s="240">
        <f>SUM(C10:C19)</f>
        <v>10</v>
      </c>
      <c r="D20" s="240">
        <f>SUM(D10:D19)</f>
        <v>63</v>
      </c>
      <c r="E20" s="245"/>
      <c r="F20" s="245"/>
      <c r="G20" s="246"/>
      <c r="H20" s="246"/>
      <c r="I20" s="246"/>
      <c r="J20" s="246"/>
      <c r="K20" s="246"/>
      <c r="L20" s="246"/>
      <c r="M20" s="246"/>
    </row>
    <row r="21" spans="1:13" ht="12">
      <c r="A21" s="238" t="s">
        <v>419</v>
      </c>
      <c r="B21" s="251"/>
      <c r="C21" s="252"/>
      <c r="D21" s="252"/>
      <c r="E21" s="245"/>
      <c r="F21" s="245"/>
      <c r="G21" s="246"/>
      <c r="H21" s="246"/>
      <c r="I21" s="246"/>
      <c r="J21" s="246"/>
      <c r="K21" s="246"/>
      <c r="L21" s="246"/>
      <c r="M21" s="246"/>
    </row>
    <row r="22" spans="1:13" ht="12">
      <c r="A22" s="242" t="s">
        <v>420</v>
      </c>
      <c r="B22" s="243" t="s">
        <v>421</v>
      </c>
      <c r="C22" s="244"/>
      <c r="D22" s="244">
        <v>0</v>
      </c>
      <c r="E22" s="245"/>
      <c r="F22" s="245"/>
      <c r="G22" s="246"/>
      <c r="H22" s="246"/>
      <c r="I22" s="246"/>
      <c r="J22" s="246"/>
      <c r="K22" s="246"/>
      <c r="L22" s="246"/>
      <c r="M22" s="246"/>
    </row>
    <row r="23" spans="1:13" ht="12">
      <c r="A23" s="242" t="s">
        <v>422</v>
      </c>
      <c r="B23" s="243" t="s">
        <v>423</v>
      </c>
      <c r="C23" s="244">
        <v>0</v>
      </c>
      <c r="D23" s="244">
        <v>0</v>
      </c>
      <c r="E23" s="245"/>
      <c r="F23" s="245"/>
      <c r="G23" s="246"/>
      <c r="H23" s="246"/>
      <c r="I23" s="246"/>
      <c r="J23" s="246"/>
      <c r="K23" s="246"/>
      <c r="L23" s="246"/>
      <c r="M23" s="246"/>
    </row>
    <row r="24" spans="1:13" ht="12">
      <c r="A24" s="242" t="s">
        <v>424</v>
      </c>
      <c r="B24" s="243" t="s">
        <v>425</v>
      </c>
      <c r="C24" s="244"/>
      <c r="D24" s="244">
        <v>0</v>
      </c>
      <c r="E24" s="245"/>
      <c r="F24" s="245"/>
      <c r="G24" s="246"/>
      <c r="H24" s="246"/>
      <c r="I24" s="246"/>
      <c r="J24" s="246"/>
      <c r="K24" s="246"/>
      <c r="L24" s="246"/>
      <c r="M24" s="246"/>
    </row>
    <row r="25" spans="1:13" ht="13.5" customHeight="1">
      <c r="A25" s="242" t="s">
        <v>426</v>
      </c>
      <c r="B25" s="243" t="s">
        <v>427</v>
      </c>
      <c r="C25" s="244"/>
      <c r="D25" s="244">
        <v>0</v>
      </c>
      <c r="E25" s="245"/>
      <c r="F25" s="245"/>
      <c r="G25" s="246"/>
      <c r="H25" s="246"/>
      <c r="I25" s="246"/>
      <c r="J25" s="246"/>
      <c r="K25" s="246"/>
      <c r="L25" s="246"/>
      <c r="M25" s="246"/>
    </row>
    <row r="26" spans="1:13" ht="12">
      <c r="A26" s="242" t="s">
        <v>428</v>
      </c>
      <c r="B26" s="243" t="s">
        <v>429</v>
      </c>
      <c r="C26" s="244"/>
      <c r="D26" s="244">
        <v>0</v>
      </c>
      <c r="E26" s="245"/>
      <c r="F26" s="245"/>
      <c r="G26" s="246"/>
      <c r="H26" s="246"/>
      <c r="I26" s="246"/>
      <c r="J26" s="246"/>
      <c r="K26" s="246"/>
      <c r="L26" s="246"/>
      <c r="M26" s="246"/>
    </row>
    <row r="27" spans="1:13" ht="12">
      <c r="A27" s="242" t="s">
        <v>430</v>
      </c>
      <c r="B27" s="243" t="s">
        <v>431</v>
      </c>
      <c r="C27" s="244"/>
      <c r="D27" s="244">
        <v>0</v>
      </c>
      <c r="E27" s="245"/>
      <c r="F27" s="245"/>
      <c r="G27" s="246"/>
      <c r="H27" s="246"/>
      <c r="I27" s="246"/>
      <c r="J27" s="246"/>
      <c r="K27" s="246"/>
      <c r="L27" s="246"/>
      <c r="M27" s="246"/>
    </row>
    <row r="28" spans="1:13" ht="12">
      <c r="A28" s="242" t="s">
        <v>432</v>
      </c>
      <c r="B28" s="243" t="s">
        <v>433</v>
      </c>
      <c r="C28" s="244"/>
      <c r="D28" s="244">
        <v>0</v>
      </c>
      <c r="E28" s="245"/>
      <c r="F28" s="245"/>
      <c r="G28" s="246"/>
      <c r="H28" s="246"/>
      <c r="I28" s="246"/>
      <c r="J28" s="246"/>
      <c r="K28" s="246"/>
      <c r="L28" s="246"/>
      <c r="M28" s="246"/>
    </row>
    <row r="29" spans="1:13" ht="12">
      <c r="A29" s="242" t="s">
        <v>434</v>
      </c>
      <c r="B29" s="243" t="s">
        <v>435</v>
      </c>
      <c r="C29" s="244"/>
      <c r="D29" s="244">
        <v>0</v>
      </c>
      <c r="E29" s="245"/>
      <c r="F29" s="245"/>
      <c r="G29" s="246"/>
      <c r="H29" s="246"/>
      <c r="I29" s="246"/>
      <c r="J29" s="246"/>
      <c r="K29" s="246"/>
      <c r="L29" s="246"/>
      <c r="M29" s="246"/>
    </row>
    <row r="30" spans="1:13" ht="12">
      <c r="A30" s="242" t="s">
        <v>413</v>
      </c>
      <c r="B30" s="243" t="s">
        <v>436</v>
      </c>
      <c r="C30" s="244"/>
      <c r="D30" s="244">
        <v>0</v>
      </c>
      <c r="E30" s="245"/>
      <c r="F30" s="245"/>
      <c r="G30" s="246"/>
      <c r="H30" s="246"/>
      <c r="I30" s="246"/>
      <c r="J30" s="246"/>
      <c r="K30" s="246"/>
      <c r="L30" s="246"/>
      <c r="M30" s="246"/>
    </row>
    <row r="31" spans="1:13" ht="12">
      <c r="A31" s="242" t="s">
        <v>437</v>
      </c>
      <c r="B31" s="243" t="s">
        <v>438</v>
      </c>
      <c r="C31" s="244"/>
      <c r="D31" s="244">
        <v>0</v>
      </c>
      <c r="E31" s="245"/>
      <c r="F31" s="245"/>
      <c r="G31" s="246"/>
      <c r="H31" s="246"/>
      <c r="I31" s="246"/>
      <c r="J31" s="246"/>
      <c r="K31" s="246"/>
      <c r="L31" s="246"/>
      <c r="M31" s="246"/>
    </row>
    <row r="32" spans="1:13" ht="12">
      <c r="A32" s="253" t="s">
        <v>439</v>
      </c>
      <c r="B32" s="250" t="s">
        <v>440</v>
      </c>
      <c r="C32" s="240">
        <f>SUM(C22:C31)</f>
        <v>0</v>
      </c>
      <c r="D32" s="240">
        <f>SUM(D22:D31)</f>
        <v>0</v>
      </c>
      <c r="E32" s="245"/>
      <c r="F32" s="245"/>
      <c r="G32" s="246"/>
      <c r="H32" s="246"/>
      <c r="I32" s="246"/>
      <c r="J32" s="246"/>
      <c r="K32" s="246"/>
      <c r="L32" s="246"/>
      <c r="M32" s="246"/>
    </row>
    <row r="33" spans="1:6" ht="12">
      <c r="A33" s="238" t="s">
        <v>441</v>
      </c>
      <c r="B33" s="251"/>
      <c r="C33" s="252"/>
      <c r="D33" s="252"/>
      <c r="E33" s="241"/>
      <c r="F33" s="241"/>
    </row>
    <row r="34" spans="1:6" ht="12">
      <c r="A34" s="242" t="s">
        <v>442</v>
      </c>
      <c r="B34" s="243" t="s">
        <v>443</v>
      </c>
      <c r="C34" s="244"/>
      <c r="D34" s="244">
        <v>0</v>
      </c>
      <c r="E34" s="241"/>
      <c r="F34" s="241"/>
    </row>
    <row r="35" spans="1:6" ht="12">
      <c r="A35" s="247" t="s">
        <v>444</v>
      </c>
      <c r="B35" s="243" t="s">
        <v>445</v>
      </c>
      <c r="C35" s="244"/>
      <c r="D35" s="244">
        <v>0</v>
      </c>
      <c r="E35" s="241"/>
      <c r="F35" s="241"/>
    </row>
    <row r="36" spans="1:6" ht="12">
      <c r="A36" s="242" t="s">
        <v>446</v>
      </c>
      <c r="B36" s="243" t="s">
        <v>447</v>
      </c>
      <c r="C36" s="244"/>
      <c r="D36" s="244">
        <v>0</v>
      </c>
      <c r="E36" s="241"/>
      <c r="F36" s="241"/>
    </row>
    <row r="37" spans="1:6" ht="12">
      <c r="A37" s="242" t="s">
        <v>448</v>
      </c>
      <c r="B37" s="243" t="s">
        <v>449</v>
      </c>
      <c r="C37" s="244">
        <v>-6</v>
      </c>
      <c r="D37" s="244">
        <v>-6</v>
      </c>
      <c r="E37" s="241"/>
      <c r="F37" s="241"/>
    </row>
    <row r="38" spans="1:6" ht="12">
      <c r="A38" s="242" t="s">
        <v>450</v>
      </c>
      <c r="B38" s="243" t="s">
        <v>451</v>
      </c>
      <c r="C38" s="244"/>
      <c r="D38" s="244">
        <v>0</v>
      </c>
      <c r="E38" s="241"/>
      <c r="F38" s="241"/>
    </row>
    <row r="39" spans="1:6" ht="12">
      <c r="A39" s="242" t="s">
        <v>452</v>
      </c>
      <c r="B39" s="243" t="s">
        <v>453</v>
      </c>
      <c r="C39" s="244"/>
      <c r="D39" s="244">
        <v>0</v>
      </c>
      <c r="E39" s="241"/>
      <c r="F39" s="241"/>
    </row>
    <row r="40" spans="1:6" ht="12">
      <c r="A40" s="242" t="s">
        <v>454</v>
      </c>
      <c r="B40" s="243" t="s">
        <v>455</v>
      </c>
      <c r="C40" s="244"/>
      <c r="D40" s="244">
        <v>0</v>
      </c>
      <c r="E40" s="241"/>
      <c r="F40" s="241"/>
    </row>
    <row r="41" spans="1:8" ht="12">
      <c r="A41" s="242" t="s">
        <v>456</v>
      </c>
      <c r="B41" s="243" t="s">
        <v>457</v>
      </c>
      <c r="C41" s="244">
        <v>0</v>
      </c>
      <c r="D41" s="244">
        <v>-1</v>
      </c>
      <c r="E41" s="241"/>
      <c r="F41" s="241"/>
      <c r="G41" s="246"/>
      <c r="H41" s="246"/>
    </row>
    <row r="42" spans="1:8" ht="12">
      <c r="A42" s="253" t="s">
        <v>458</v>
      </c>
      <c r="B42" s="250" t="s">
        <v>459</v>
      </c>
      <c r="C42" s="240">
        <f>SUM(C34:C41)</f>
        <v>-6</v>
      </c>
      <c r="D42" s="240">
        <f>SUM(D34:D41)</f>
        <v>-7</v>
      </c>
      <c r="E42" s="241"/>
      <c r="F42" s="241"/>
      <c r="G42" s="246"/>
      <c r="H42" s="246"/>
    </row>
    <row r="43" spans="1:8" ht="12">
      <c r="A43" s="254" t="s">
        <v>460</v>
      </c>
      <c r="B43" s="250" t="s">
        <v>461</v>
      </c>
      <c r="C43" s="240">
        <f>C42+C32+C20</f>
        <v>4</v>
      </c>
      <c r="D43" s="240">
        <f>D42+D32+D20</f>
        <v>56</v>
      </c>
      <c r="E43" s="241"/>
      <c r="F43" s="241"/>
      <c r="G43" s="246"/>
      <c r="H43" s="246"/>
    </row>
    <row r="44" spans="1:8" ht="12">
      <c r="A44" s="238" t="s">
        <v>462</v>
      </c>
      <c r="B44" s="251" t="s">
        <v>463</v>
      </c>
      <c r="C44" s="255">
        <v>1</v>
      </c>
      <c r="D44" s="255">
        <v>1</v>
      </c>
      <c r="E44" s="241"/>
      <c r="F44" s="241"/>
      <c r="G44" s="246"/>
      <c r="H44" s="246"/>
    </row>
    <row r="45" spans="1:8" ht="12">
      <c r="A45" s="238" t="s">
        <v>464</v>
      </c>
      <c r="B45" s="251" t="s">
        <v>465</v>
      </c>
      <c r="C45" s="240">
        <f>C44+C43</f>
        <v>5</v>
      </c>
      <c r="D45" s="240">
        <f>D44+D43</f>
        <v>57</v>
      </c>
      <c r="E45" s="241"/>
      <c r="F45" s="241"/>
      <c r="G45" s="246"/>
      <c r="H45" s="246"/>
    </row>
    <row r="46" spans="1:8" ht="12">
      <c r="A46" s="242" t="s">
        <v>466</v>
      </c>
      <c r="B46" s="251" t="s">
        <v>467</v>
      </c>
      <c r="C46" s="256">
        <v>5</v>
      </c>
      <c r="D46" s="256">
        <v>57</v>
      </c>
      <c r="E46" s="241"/>
      <c r="F46" s="241"/>
      <c r="G46" s="246"/>
      <c r="H46" s="246"/>
    </row>
    <row r="47" spans="1:8" ht="12">
      <c r="A47" s="242" t="s">
        <v>468</v>
      </c>
      <c r="B47" s="251" t="s">
        <v>469</v>
      </c>
      <c r="C47" s="256">
        <v>0</v>
      </c>
      <c r="D47" s="256">
        <v>0</v>
      </c>
      <c r="G47" s="246"/>
      <c r="H47" s="246"/>
    </row>
    <row r="48" spans="1:8" ht="12">
      <c r="A48" s="241"/>
      <c r="B48" s="257"/>
      <c r="C48" s="258"/>
      <c r="D48" s="258"/>
      <c r="G48" s="246"/>
      <c r="H48" s="246"/>
    </row>
    <row r="49" spans="1:8" ht="12">
      <c r="A49" s="241"/>
      <c r="B49" s="257"/>
      <c r="C49" s="258"/>
      <c r="D49" s="258"/>
      <c r="G49" s="246"/>
      <c r="H49" s="246"/>
    </row>
    <row r="50" spans="1:8" ht="12">
      <c r="A50" s="241"/>
      <c r="B50" s="257"/>
      <c r="C50" s="258"/>
      <c r="D50" s="258"/>
      <c r="G50" s="246"/>
      <c r="H50" s="246"/>
    </row>
    <row r="51" spans="1:8" ht="14.25">
      <c r="A51" s="208" t="s">
        <v>277</v>
      </c>
      <c r="B51" s="209" t="s">
        <v>278</v>
      </c>
      <c r="C51" s="5"/>
      <c r="D51" s="5" t="s">
        <v>279</v>
      </c>
      <c r="E51" s="259"/>
      <c r="G51" s="246"/>
      <c r="H51" s="246"/>
    </row>
    <row r="52" spans="1:8" ht="14.25">
      <c r="A52" s="260"/>
      <c r="B52" s="208" t="s">
        <v>280</v>
      </c>
      <c r="C52" s="5"/>
      <c r="D52" s="5" t="s">
        <v>281</v>
      </c>
      <c r="G52" s="246"/>
      <c r="H52" s="246"/>
    </row>
    <row r="53" spans="1:8" ht="12">
      <c r="A53" s="260"/>
      <c r="B53" s="260"/>
      <c r="C53" s="261"/>
      <c r="D53" s="261"/>
      <c r="G53" s="246"/>
      <c r="H53" s="246"/>
    </row>
    <row r="54" spans="1:8" ht="12">
      <c r="A54" s="260"/>
      <c r="B54" s="262"/>
      <c r="C54" s="263"/>
      <c r="D54" s="263"/>
      <c r="G54" s="246"/>
      <c r="H54" s="246"/>
    </row>
    <row r="55" spans="1:8" ht="12">
      <c r="A55" s="260"/>
      <c r="B55" s="260"/>
      <c r="C55" s="264"/>
      <c r="D55" s="264"/>
      <c r="G55" s="246"/>
      <c r="H55" s="246"/>
    </row>
    <row r="56" spans="7:8" ht="12">
      <c r="G56" s="246"/>
      <c r="H56" s="246"/>
    </row>
    <row r="57" spans="7:8" ht="12">
      <c r="G57" s="246"/>
      <c r="H57" s="246"/>
    </row>
    <row r="58" spans="7:8" ht="12">
      <c r="G58" s="246"/>
      <c r="H58" s="246"/>
    </row>
    <row r="59" spans="7:8" ht="12">
      <c r="G59" s="246"/>
      <c r="H59" s="246"/>
    </row>
    <row r="60" spans="7:8" ht="12">
      <c r="G60" s="246"/>
      <c r="H60" s="246"/>
    </row>
    <row r="61" spans="7:8" ht="12">
      <c r="G61" s="246"/>
      <c r="H61" s="246"/>
    </row>
    <row r="62" spans="7:8" ht="12">
      <c r="G62" s="246"/>
      <c r="H62" s="246"/>
    </row>
    <row r="63" spans="7:8" ht="12">
      <c r="G63" s="246"/>
      <c r="H63" s="246"/>
    </row>
    <row r="64" spans="7:8" ht="12">
      <c r="G64" s="246"/>
      <c r="H64" s="246"/>
    </row>
    <row r="65" spans="7:8" ht="12">
      <c r="G65" s="246"/>
      <c r="H65" s="246"/>
    </row>
    <row r="66" spans="7:8" ht="12">
      <c r="G66" s="246"/>
      <c r="H66" s="246"/>
    </row>
    <row r="67" spans="7:8" ht="12">
      <c r="G67" s="246"/>
      <c r="H67" s="246"/>
    </row>
    <row r="68" spans="7:8" ht="12">
      <c r="G68" s="246"/>
      <c r="H68" s="246"/>
    </row>
    <row r="69" spans="7:8" ht="12">
      <c r="G69" s="246"/>
      <c r="H69" s="246"/>
    </row>
    <row r="70" spans="7:8" ht="12">
      <c r="G70" s="246"/>
      <c r="H70" s="246"/>
    </row>
    <row r="71" spans="7:8" ht="12">
      <c r="G71" s="246"/>
      <c r="H71" s="246"/>
    </row>
    <row r="72" spans="7:8" ht="12">
      <c r="G72" s="246"/>
      <c r="H72" s="246"/>
    </row>
    <row r="73" spans="7:8" ht="12">
      <c r="G73" s="246"/>
      <c r="H73" s="246"/>
    </row>
    <row r="74" spans="7:8" ht="12">
      <c r="G74" s="246"/>
      <c r="H74" s="246"/>
    </row>
    <row r="75" spans="7:8" ht="12">
      <c r="G75" s="246"/>
      <c r="H75" s="246"/>
    </row>
    <row r="76" spans="7:8" ht="12">
      <c r="G76" s="246"/>
      <c r="H76" s="246"/>
    </row>
    <row r="77" spans="7:8" ht="12">
      <c r="G77" s="246"/>
      <c r="H77" s="246"/>
    </row>
    <row r="78" spans="7:8" ht="12">
      <c r="G78" s="246"/>
      <c r="H78" s="246"/>
    </row>
    <row r="79" spans="7:8" ht="12">
      <c r="G79" s="246"/>
      <c r="H79" s="246"/>
    </row>
    <row r="80" spans="7:8" ht="12">
      <c r="G80" s="246"/>
      <c r="H80" s="246"/>
    </row>
    <row r="81" spans="7:8" ht="12">
      <c r="G81" s="246"/>
      <c r="H81" s="246"/>
    </row>
    <row r="82" spans="7:8" ht="12">
      <c r="G82" s="246"/>
      <c r="H82" s="246"/>
    </row>
    <row r="83" spans="7:8" ht="12">
      <c r="G83" s="246"/>
      <c r="H83" s="246"/>
    </row>
    <row r="84" spans="7:8" ht="12">
      <c r="G84" s="246"/>
      <c r="H84" s="246"/>
    </row>
    <row r="85" spans="7:8" ht="12">
      <c r="G85" s="246"/>
      <c r="H85" s="246"/>
    </row>
    <row r="86" spans="7:8" ht="12">
      <c r="G86" s="246"/>
      <c r="H86" s="246"/>
    </row>
    <row r="87" spans="7:8" ht="12">
      <c r="G87" s="246"/>
      <c r="H87" s="246"/>
    </row>
    <row r="88" spans="7:8" ht="12">
      <c r="G88" s="246"/>
      <c r="H88" s="246"/>
    </row>
    <row r="89" spans="7:8" ht="12">
      <c r="G89" s="246"/>
      <c r="H89" s="246"/>
    </row>
    <row r="90" spans="7:8" ht="12">
      <c r="G90" s="246"/>
      <c r="H90" s="246"/>
    </row>
    <row r="91" spans="7:8" ht="12">
      <c r="G91" s="246"/>
      <c r="H91" s="246"/>
    </row>
    <row r="92" spans="7:8" ht="12">
      <c r="G92" s="246"/>
      <c r="H92" s="246"/>
    </row>
    <row r="93" spans="7:8" ht="12">
      <c r="G93" s="246"/>
      <c r="H93" s="246"/>
    </row>
    <row r="94" spans="7:8" ht="12">
      <c r="G94" s="246"/>
      <c r="H94" s="246"/>
    </row>
    <row r="95" spans="7:8" ht="12">
      <c r="G95" s="246"/>
      <c r="H95" s="246"/>
    </row>
    <row r="96" spans="7:8" ht="12">
      <c r="G96" s="246"/>
      <c r="H96" s="246"/>
    </row>
    <row r="97" spans="7:8" ht="12">
      <c r="G97" s="246"/>
      <c r="H97" s="246"/>
    </row>
    <row r="98" spans="7:8" ht="12">
      <c r="G98" s="246"/>
      <c r="H98" s="246"/>
    </row>
    <row r="99" spans="7:8" ht="12">
      <c r="G99" s="246"/>
      <c r="H99" s="246"/>
    </row>
    <row r="100" spans="7:8" ht="12">
      <c r="G100" s="246"/>
      <c r="H100" s="246"/>
    </row>
    <row r="101" spans="7:8" ht="12">
      <c r="G101" s="246"/>
      <c r="H101" s="246"/>
    </row>
    <row r="102" spans="7:8" ht="12">
      <c r="G102" s="246"/>
      <c r="H102" s="246"/>
    </row>
    <row r="103" spans="7:8" ht="12">
      <c r="G103" s="246"/>
      <c r="H103" s="246"/>
    </row>
    <row r="104" spans="7:8" ht="12">
      <c r="G104" s="246"/>
      <c r="H104" s="246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74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D40" sqref="D40"/>
    </sheetView>
  </sheetViews>
  <sheetFormatPr defaultColWidth="9.00390625" defaultRowHeight="12.75"/>
  <cols>
    <col min="1" max="1" width="48.50390625" style="265" customWidth="1"/>
    <col min="2" max="2" width="8.375" style="266" customWidth="1"/>
    <col min="3" max="3" width="9.125" style="267" customWidth="1"/>
    <col min="4" max="4" width="9.375" style="267" customWidth="1"/>
    <col min="5" max="5" width="8.625" style="267" customWidth="1"/>
    <col min="6" max="6" width="7.50390625" style="267" customWidth="1"/>
    <col min="7" max="7" width="9.625" style="267" customWidth="1"/>
    <col min="8" max="8" width="7.50390625" style="267" customWidth="1"/>
    <col min="9" max="9" width="8.375" style="267" customWidth="1"/>
    <col min="10" max="10" width="8.00390625" style="267" customWidth="1"/>
    <col min="11" max="11" width="11.125" style="267" customWidth="1"/>
    <col min="12" max="12" width="12.875" style="267" customWidth="1"/>
    <col min="13" max="13" width="15.875" style="267" customWidth="1"/>
    <col min="14" max="14" width="11.00390625" style="267" customWidth="1"/>
    <col min="15" max="16384" width="9.375" style="267" customWidth="1"/>
  </cols>
  <sheetData>
    <row r="1" spans="1:14" s="268" customFormat="1" ht="24" customHeight="1">
      <c r="A1" s="603" t="s">
        <v>470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67"/>
    </row>
    <row r="2" spans="1:14" s="268" customFormat="1" ht="12">
      <c r="A2" s="269"/>
      <c r="B2" s="270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67"/>
    </row>
    <row r="3" spans="1:14" s="268" customFormat="1" ht="15" customHeight="1">
      <c r="A3" s="273" t="s">
        <v>471</v>
      </c>
      <c r="B3" s="604" t="str">
        <f>'справка _1_БАЛАНС'!E3</f>
        <v>"ДУПНИЦА ТАБАК"АД</v>
      </c>
      <c r="C3" s="604"/>
      <c r="D3" s="604"/>
      <c r="E3" s="604"/>
      <c r="F3" s="604"/>
      <c r="G3" s="604"/>
      <c r="H3" s="604"/>
      <c r="I3" s="604"/>
      <c r="J3" s="271"/>
      <c r="K3" s="605" t="s">
        <v>3</v>
      </c>
      <c r="L3" s="605"/>
      <c r="M3" s="274">
        <f>'справка _1_БАЛАНС'!H3</f>
        <v>819364036</v>
      </c>
      <c r="N3" s="267"/>
    </row>
    <row r="4" spans="1:15" s="268" customFormat="1" ht="13.5" customHeight="1">
      <c r="A4" s="273" t="s">
        <v>472</v>
      </c>
      <c r="B4" s="604" t="str">
        <f>'справка _1_БАЛАНС'!E4</f>
        <v> неконсолидиран</v>
      </c>
      <c r="C4" s="604"/>
      <c r="D4" s="604"/>
      <c r="E4" s="604"/>
      <c r="F4" s="604"/>
      <c r="G4" s="604"/>
      <c r="H4" s="604"/>
      <c r="I4" s="604"/>
      <c r="J4" s="275"/>
      <c r="K4" s="605" t="s">
        <v>6</v>
      </c>
      <c r="L4" s="605"/>
      <c r="M4" s="274">
        <f>'справка _1_БАЛАНС'!H4</f>
        <v>201</v>
      </c>
      <c r="N4" s="276"/>
      <c r="O4" s="276"/>
    </row>
    <row r="5" spans="1:14" s="268" customFormat="1" ht="12.75" customHeight="1">
      <c r="A5" s="273" t="s">
        <v>7</v>
      </c>
      <c r="B5" s="606" t="s">
        <v>284</v>
      </c>
      <c r="C5" s="606"/>
      <c r="D5" s="606"/>
      <c r="E5" s="606"/>
      <c r="F5" s="606"/>
      <c r="G5" s="606"/>
      <c r="H5" s="606"/>
      <c r="I5" s="277"/>
      <c r="J5" s="277"/>
      <c r="K5" s="278"/>
      <c r="L5" s="279"/>
      <c r="M5" s="280" t="s">
        <v>9</v>
      </c>
      <c r="N5" s="281"/>
    </row>
    <row r="6" spans="1:14" s="288" customFormat="1" ht="21.75" customHeight="1">
      <c r="A6" s="282"/>
      <c r="B6" s="283"/>
      <c r="C6" s="284"/>
      <c r="D6" s="607" t="s">
        <v>473</v>
      </c>
      <c r="E6" s="607"/>
      <c r="F6" s="607"/>
      <c r="G6" s="607"/>
      <c r="H6" s="607"/>
      <c r="I6" s="608" t="s">
        <v>474</v>
      </c>
      <c r="J6" s="608"/>
      <c r="K6" s="285"/>
      <c r="L6" s="284"/>
      <c r="M6" s="286"/>
      <c r="N6" s="287"/>
    </row>
    <row r="7" spans="1:14" s="288" customFormat="1" ht="57" customHeight="1">
      <c r="A7" s="289" t="s">
        <v>475</v>
      </c>
      <c r="B7" s="290" t="s">
        <v>476</v>
      </c>
      <c r="C7" s="291" t="s">
        <v>477</v>
      </c>
      <c r="D7" s="292" t="s">
        <v>478</v>
      </c>
      <c r="E7" s="284" t="s">
        <v>479</v>
      </c>
      <c r="F7" s="609" t="s">
        <v>480</v>
      </c>
      <c r="G7" s="609"/>
      <c r="H7" s="609"/>
      <c r="I7" s="284" t="s">
        <v>481</v>
      </c>
      <c r="J7" s="294" t="s">
        <v>482</v>
      </c>
      <c r="K7" s="291" t="s">
        <v>483</v>
      </c>
      <c r="L7" s="291" t="s">
        <v>484</v>
      </c>
      <c r="M7" s="295" t="s">
        <v>485</v>
      </c>
      <c r="N7" s="287"/>
    </row>
    <row r="8" spans="1:14" s="288" customFormat="1" ht="22.5" customHeight="1">
      <c r="A8" s="296"/>
      <c r="B8" s="297"/>
      <c r="C8" s="298"/>
      <c r="D8" s="299"/>
      <c r="E8" s="298"/>
      <c r="F8" s="293" t="s">
        <v>486</v>
      </c>
      <c r="G8" s="293" t="s">
        <v>487</v>
      </c>
      <c r="H8" s="293" t="s">
        <v>488</v>
      </c>
      <c r="I8" s="298"/>
      <c r="J8" s="300"/>
      <c r="K8" s="298"/>
      <c r="L8" s="298"/>
      <c r="M8" s="301"/>
      <c r="N8" s="287"/>
    </row>
    <row r="9" spans="1:14" s="288" customFormat="1" ht="12" customHeight="1">
      <c r="A9" s="293" t="s">
        <v>17</v>
      </c>
      <c r="B9" s="302"/>
      <c r="C9" s="298">
        <v>1</v>
      </c>
      <c r="D9" s="293">
        <v>2</v>
      </c>
      <c r="E9" s="293">
        <v>3</v>
      </c>
      <c r="F9" s="293">
        <v>4</v>
      </c>
      <c r="G9" s="293">
        <v>5</v>
      </c>
      <c r="H9" s="293">
        <v>6</v>
      </c>
      <c r="I9" s="293">
        <v>7</v>
      </c>
      <c r="J9" s="293">
        <v>8</v>
      </c>
      <c r="K9" s="298">
        <v>9</v>
      </c>
      <c r="L9" s="298">
        <v>10</v>
      </c>
      <c r="M9" s="303">
        <v>11</v>
      </c>
      <c r="N9" s="287"/>
    </row>
    <row r="10" spans="1:14" s="288" customFormat="1" ht="12" customHeight="1">
      <c r="A10" s="293" t="s">
        <v>489</v>
      </c>
      <c r="B10" s="304"/>
      <c r="C10" s="305" t="s">
        <v>50</v>
      </c>
      <c r="D10" s="305" t="s">
        <v>50</v>
      </c>
      <c r="E10" s="306" t="s">
        <v>61</v>
      </c>
      <c r="F10" s="306" t="s">
        <v>68</v>
      </c>
      <c r="G10" s="306" t="s">
        <v>72</v>
      </c>
      <c r="H10" s="306" t="s">
        <v>76</v>
      </c>
      <c r="I10" s="306" t="s">
        <v>89</v>
      </c>
      <c r="J10" s="306" t="s">
        <v>92</v>
      </c>
      <c r="K10" s="307" t="s">
        <v>490</v>
      </c>
      <c r="L10" s="306" t="s">
        <v>115</v>
      </c>
      <c r="M10" s="308" t="s">
        <v>123</v>
      </c>
      <c r="N10" s="287"/>
    </row>
    <row r="11" spans="1:23" ht="15.75" customHeight="1">
      <c r="A11" s="309" t="s">
        <v>491</v>
      </c>
      <c r="B11" s="304" t="s">
        <v>492</v>
      </c>
      <c r="C11" s="310">
        <f>'справка _1_БАЛАНС'!H17</f>
        <v>536</v>
      </c>
      <c r="D11" s="310">
        <f>'справка _1_БАЛАНС'!H19</f>
        <v>0</v>
      </c>
      <c r="E11" s="310">
        <f>'справка _1_БАЛАНС'!H20</f>
        <v>0</v>
      </c>
      <c r="F11" s="310">
        <v>8617</v>
      </c>
      <c r="G11" s="310">
        <f>'справка _1_БАЛАНС'!H23</f>
        <v>0</v>
      </c>
      <c r="H11" s="311">
        <v>0</v>
      </c>
      <c r="I11" s="310">
        <v>426</v>
      </c>
      <c r="J11" s="310">
        <v>-261</v>
      </c>
      <c r="K11" s="311">
        <v>0</v>
      </c>
      <c r="L11" s="312">
        <f>SUM(C11:K11)</f>
        <v>9318</v>
      </c>
      <c r="M11" s="310">
        <f>'справка _1_БАЛАНС'!H39</f>
        <v>0</v>
      </c>
      <c r="N11" s="313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ht="12.75" customHeight="1">
      <c r="A12" s="309" t="s">
        <v>493</v>
      </c>
      <c r="B12" s="304" t="s">
        <v>494</v>
      </c>
      <c r="C12" s="314">
        <f>C13+C14</f>
        <v>0</v>
      </c>
      <c r="D12" s="314">
        <f aca="true" t="shared" si="0" ref="D12:M12">D13+D14</f>
        <v>0</v>
      </c>
      <c r="E12" s="314">
        <f t="shared" si="0"/>
        <v>0</v>
      </c>
      <c r="F12" s="314">
        <f t="shared" si="0"/>
        <v>0</v>
      </c>
      <c r="G12" s="314">
        <f t="shared" si="0"/>
        <v>0</v>
      </c>
      <c r="H12" s="314">
        <f t="shared" si="0"/>
        <v>0</v>
      </c>
      <c r="I12" s="314">
        <f t="shared" si="0"/>
        <v>0</v>
      </c>
      <c r="J12" s="314">
        <f t="shared" si="0"/>
        <v>0</v>
      </c>
      <c r="K12" s="314">
        <f t="shared" si="0"/>
        <v>0</v>
      </c>
      <c r="L12" s="312">
        <f aca="true" t="shared" si="1" ref="L12:L32">SUM(C12:K12)</f>
        <v>0</v>
      </c>
      <c r="M12" s="314">
        <f t="shared" si="0"/>
        <v>0</v>
      </c>
      <c r="N12" s="315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14" ht="12.75" customHeight="1">
      <c r="A13" s="316" t="s">
        <v>495</v>
      </c>
      <c r="B13" s="306" t="s">
        <v>496</v>
      </c>
      <c r="C13" s="311">
        <v>0</v>
      </c>
      <c r="D13" s="311">
        <v>0</v>
      </c>
      <c r="E13" s="311">
        <v>0</v>
      </c>
      <c r="F13" s="311">
        <v>0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2">
        <f t="shared" si="1"/>
        <v>0</v>
      </c>
      <c r="M13" s="311">
        <v>0</v>
      </c>
      <c r="N13" s="317"/>
    </row>
    <row r="14" spans="1:14" ht="12" customHeight="1">
      <c r="A14" s="316" t="s">
        <v>497</v>
      </c>
      <c r="B14" s="306" t="s">
        <v>498</v>
      </c>
      <c r="C14" s="311">
        <v>0</v>
      </c>
      <c r="D14" s="311"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311">
        <v>0</v>
      </c>
      <c r="K14" s="311">
        <v>0</v>
      </c>
      <c r="L14" s="312">
        <f t="shared" si="1"/>
        <v>0</v>
      </c>
      <c r="M14" s="311">
        <v>0</v>
      </c>
      <c r="N14" s="317"/>
    </row>
    <row r="15" spans="1:23" ht="12">
      <c r="A15" s="309" t="s">
        <v>499</v>
      </c>
      <c r="B15" s="304" t="s">
        <v>500</v>
      </c>
      <c r="C15" s="318">
        <f>C11+C12</f>
        <v>536</v>
      </c>
      <c r="D15" s="318">
        <f aca="true" t="shared" si="2" ref="D15:M15">D11+D12</f>
        <v>0</v>
      </c>
      <c r="E15" s="318">
        <f t="shared" si="2"/>
        <v>0</v>
      </c>
      <c r="F15" s="318">
        <f t="shared" si="2"/>
        <v>8617</v>
      </c>
      <c r="G15" s="318">
        <f t="shared" si="2"/>
        <v>0</v>
      </c>
      <c r="H15" s="318">
        <v>0</v>
      </c>
      <c r="I15" s="318">
        <f t="shared" si="2"/>
        <v>426</v>
      </c>
      <c r="J15" s="318">
        <f t="shared" si="2"/>
        <v>-261</v>
      </c>
      <c r="K15" s="318">
        <f t="shared" si="2"/>
        <v>0</v>
      </c>
      <c r="L15" s="312">
        <f t="shared" si="1"/>
        <v>9318</v>
      </c>
      <c r="M15" s="318">
        <f t="shared" si="2"/>
        <v>0</v>
      </c>
      <c r="N15" s="315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0" ht="12.75" customHeight="1">
      <c r="A16" s="309" t="s">
        <v>501</v>
      </c>
      <c r="B16" s="319" t="s">
        <v>502</v>
      </c>
      <c r="C16" s="320"/>
      <c r="D16" s="321"/>
      <c r="E16" s="321"/>
      <c r="F16" s="321"/>
      <c r="G16" s="321"/>
      <c r="H16" s="322"/>
      <c r="I16" s="323">
        <v>0</v>
      </c>
      <c r="J16" s="324">
        <v>-84</v>
      </c>
      <c r="K16" s="311">
        <v>0</v>
      </c>
      <c r="L16" s="312">
        <f t="shared" si="1"/>
        <v>-84</v>
      </c>
      <c r="M16" s="311">
        <v>0</v>
      </c>
      <c r="N16" s="315"/>
      <c r="O16" s="272"/>
      <c r="P16" s="272"/>
      <c r="Q16" s="272"/>
      <c r="R16" s="272"/>
      <c r="S16" s="272"/>
      <c r="T16" s="272"/>
    </row>
    <row r="17" spans="1:23" ht="12.75" customHeight="1">
      <c r="A17" s="316" t="s">
        <v>503</v>
      </c>
      <c r="B17" s="306" t="s">
        <v>504</v>
      </c>
      <c r="C17" s="325">
        <f>C18+C19</f>
        <v>0</v>
      </c>
      <c r="D17" s="325">
        <f aca="true" t="shared" si="3" ref="D17:K17">D18+D19</f>
        <v>0</v>
      </c>
      <c r="E17" s="325">
        <v>0</v>
      </c>
      <c r="F17" s="325">
        <f t="shared" si="3"/>
        <v>0</v>
      </c>
      <c r="G17" s="325">
        <f t="shared" si="3"/>
        <v>0</v>
      </c>
      <c r="H17" s="325">
        <f t="shared" si="3"/>
        <v>0</v>
      </c>
      <c r="I17" s="325">
        <v>0</v>
      </c>
      <c r="J17" s="325">
        <v>0</v>
      </c>
      <c r="K17" s="325">
        <f t="shared" si="3"/>
        <v>0</v>
      </c>
      <c r="L17" s="312">
        <f t="shared" si="1"/>
        <v>0</v>
      </c>
      <c r="M17" s="325">
        <f>M18+M19</f>
        <v>0</v>
      </c>
      <c r="N17" s="315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4" ht="12" customHeight="1">
      <c r="A18" s="326" t="s">
        <v>505</v>
      </c>
      <c r="B18" s="327" t="s">
        <v>506</v>
      </c>
      <c r="C18" s="311">
        <v>0</v>
      </c>
      <c r="D18" s="311"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2">
        <f t="shared" si="1"/>
        <v>0</v>
      </c>
      <c r="M18" s="311">
        <v>0</v>
      </c>
      <c r="N18" s="317"/>
    </row>
    <row r="19" spans="1:14" ht="12" customHeight="1">
      <c r="A19" s="326" t="s">
        <v>507</v>
      </c>
      <c r="B19" s="327" t="s">
        <v>508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2">
        <f t="shared" si="1"/>
        <v>0</v>
      </c>
      <c r="M19" s="311">
        <v>0</v>
      </c>
      <c r="N19" s="317"/>
    </row>
    <row r="20" spans="1:14" ht="12.75" customHeight="1">
      <c r="A20" s="316" t="s">
        <v>509</v>
      </c>
      <c r="B20" s="306" t="s">
        <v>510</v>
      </c>
      <c r="C20" s="311">
        <v>0</v>
      </c>
      <c r="D20" s="311">
        <v>0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>
        <v>0</v>
      </c>
      <c r="L20" s="312">
        <f t="shared" si="1"/>
        <v>0</v>
      </c>
      <c r="M20" s="311">
        <v>0</v>
      </c>
      <c r="N20" s="317"/>
    </row>
    <row r="21" spans="1:23" ht="23.25" customHeight="1">
      <c r="A21" s="316" t="s">
        <v>511</v>
      </c>
      <c r="B21" s="306" t="s">
        <v>512</v>
      </c>
      <c r="C21" s="314">
        <f>C22-C23</f>
        <v>0</v>
      </c>
      <c r="D21" s="314">
        <f aca="true" t="shared" si="4" ref="D21:M21">D22-D23</f>
        <v>0</v>
      </c>
      <c r="E21" s="314">
        <v>0</v>
      </c>
      <c r="F21" s="314">
        <f t="shared" si="4"/>
        <v>0</v>
      </c>
      <c r="G21" s="314">
        <f t="shared" si="4"/>
        <v>0</v>
      </c>
      <c r="H21" s="314">
        <f t="shared" si="4"/>
        <v>0</v>
      </c>
      <c r="I21" s="314">
        <v>0</v>
      </c>
      <c r="J21" s="314">
        <f t="shared" si="4"/>
        <v>0</v>
      </c>
      <c r="K21" s="314">
        <f t="shared" si="4"/>
        <v>0</v>
      </c>
      <c r="L21" s="312">
        <f t="shared" si="1"/>
        <v>0</v>
      </c>
      <c r="M21" s="314">
        <f t="shared" si="4"/>
        <v>0</v>
      </c>
      <c r="N21" s="315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14" ht="12">
      <c r="A22" s="316" t="s">
        <v>513</v>
      </c>
      <c r="B22" s="306" t="s">
        <v>514</v>
      </c>
      <c r="C22" s="328">
        <v>0</v>
      </c>
      <c r="D22" s="328">
        <v>0</v>
      </c>
      <c r="E22" s="328"/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12">
        <f t="shared" si="1"/>
        <v>0</v>
      </c>
      <c r="M22" s="328">
        <v>0</v>
      </c>
      <c r="N22" s="317"/>
    </row>
    <row r="23" spans="1:14" ht="12">
      <c r="A23" s="316" t="s">
        <v>515</v>
      </c>
      <c r="B23" s="306" t="s">
        <v>516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12">
        <v>0</v>
      </c>
      <c r="M23" s="328">
        <v>0</v>
      </c>
      <c r="N23" s="317"/>
    </row>
    <row r="24" spans="1:23" ht="22.5" customHeight="1">
      <c r="A24" s="316" t="s">
        <v>517</v>
      </c>
      <c r="B24" s="306" t="s">
        <v>518</v>
      </c>
      <c r="C24" s="314">
        <f>C25-C26</f>
        <v>0</v>
      </c>
      <c r="D24" s="314">
        <f aca="true" t="shared" si="5" ref="D24:M24">D25-D26</f>
        <v>0</v>
      </c>
      <c r="E24" s="314">
        <f t="shared" si="5"/>
        <v>0</v>
      </c>
      <c r="F24" s="314">
        <f t="shared" si="5"/>
        <v>0</v>
      </c>
      <c r="G24" s="314">
        <f t="shared" si="5"/>
        <v>0</v>
      </c>
      <c r="H24" s="314">
        <f t="shared" si="5"/>
        <v>0</v>
      </c>
      <c r="I24" s="314">
        <f t="shared" si="5"/>
        <v>0</v>
      </c>
      <c r="J24" s="314">
        <f t="shared" si="5"/>
        <v>0</v>
      </c>
      <c r="K24" s="314">
        <f t="shared" si="5"/>
        <v>0</v>
      </c>
      <c r="L24" s="312">
        <f t="shared" si="1"/>
        <v>0</v>
      </c>
      <c r="M24" s="314">
        <f t="shared" si="5"/>
        <v>0</v>
      </c>
      <c r="N24" s="315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14" ht="12">
      <c r="A25" s="316" t="s">
        <v>513</v>
      </c>
      <c r="B25" s="306" t="s">
        <v>519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12">
        <f t="shared" si="1"/>
        <v>0</v>
      </c>
      <c r="M25" s="328">
        <v>0</v>
      </c>
      <c r="N25" s="317"/>
    </row>
    <row r="26" spans="1:14" ht="12">
      <c r="A26" s="316" t="s">
        <v>515</v>
      </c>
      <c r="B26" s="306" t="s">
        <v>520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12">
        <f t="shared" si="1"/>
        <v>0</v>
      </c>
      <c r="M26" s="328">
        <v>0</v>
      </c>
      <c r="N26" s="317"/>
    </row>
    <row r="27" spans="1:14" ht="12">
      <c r="A27" s="316" t="s">
        <v>521</v>
      </c>
      <c r="B27" s="306" t="s">
        <v>522</v>
      </c>
      <c r="C27" s="311">
        <v>0</v>
      </c>
      <c r="D27" s="311">
        <v>0</v>
      </c>
      <c r="E27" s="311">
        <v>0</v>
      </c>
      <c r="F27" s="311">
        <v>0</v>
      </c>
      <c r="G27" s="311">
        <v>0</v>
      </c>
      <c r="H27" s="311">
        <v>0</v>
      </c>
      <c r="I27" s="311">
        <v>0</v>
      </c>
      <c r="J27" s="311">
        <v>0</v>
      </c>
      <c r="K27" s="311">
        <v>0</v>
      </c>
      <c r="L27" s="312">
        <v>0</v>
      </c>
      <c r="M27" s="328">
        <v>0</v>
      </c>
      <c r="N27" s="317"/>
    </row>
    <row r="28" spans="1:14" ht="12">
      <c r="A28" s="316" t="s">
        <v>523</v>
      </c>
      <c r="B28" s="306" t="s">
        <v>524</v>
      </c>
      <c r="C28" s="311">
        <v>0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2">
        <v>0</v>
      </c>
      <c r="M28" s="328">
        <v>0</v>
      </c>
      <c r="N28" s="317"/>
    </row>
    <row r="29" spans="1:23" ht="14.25" customHeight="1">
      <c r="A29" s="309" t="s">
        <v>525</v>
      </c>
      <c r="B29" s="304" t="s">
        <v>526</v>
      </c>
      <c r="C29" s="314">
        <f>C17+C20+C21+C24+C28+C27+C15+C16</f>
        <v>536</v>
      </c>
      <c r="D29" s="314">
        <f aca="true" t="shared" si="6" ref="D29:M29">D17+D20+D21+D24+D28+D27+D15+D16</f>
        <v>0</v>
      </c>
      <c r="E29" s="314">
        <v>0</v>
      </c>
      <c r="F29" s="314">
        <f t="shared" si="6"/>
        <v>8617</v>
      </c>
      <c r="G29" s="314">
        <f t="shared" si="6"/>
        <v>0</v>
      </c>
      <c r="H29" s="314">
        <f t="shared" si="6"/>
        <v>0</v>
      </c>
      <c r="I29" s="314">
        <v>426</v>
      </c>
      <c r="J29" s="314">
        <v>-345</v>
      </c>
      <c r="K29" s="314">
        <f t="shared" si="6"/>
        <v>0</v>
      </c>
      <c r="L29" s="312">
        <v>9234</v>
      </c>
      <c r="M29" s="314">
        <f t="shared" si="6"/>
        <v>0</v>
      </c>
      <c r="N29" s="313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14" ht="23.25" customHeight="1">
      <c r="A30" s="316" t="s">
        <v>527</v>
      </c>
      <c r="B30" s="306" t="s">
        <v>528</v>
      </c>
      <c r="C30" s="311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2">
        <f t="shared" si="1"/>
        <v>0</v>
      </c>
      <c r="M30" s="311">
        <v>0</v>
      </c>
      <c r="N30" s="317"/>
    </row>
    <row r="31" spans="1:14" ht="24" customHeight="1">
      <c r="A31" s="316" t="s">
        <v>529</v>
      </c>
      <c r="B31" s="306" t="s">
        <v>530</v>
      </c>
      <c r="C31" s="311">
        <v>0</v>
      </c>
      <c r="D31" s="311"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2">
        <f t="shared" si="1"/>
        <v>0</v>
      </c>
      <c r="M31" s="311">
        <v>0</v>
      </c>
      <c r="N31" s="317"/>
    </row>
    <row r="32" spans="1:23" ht="23.25" customHeight="1">
      <c r="A32" s="309" t="s">
        <v>531</v>
      </c>
      <c r="B32" s="304" t="s">
        <v>532</v>
      </c>
      <c r="C32" s="314">
        <f aca="true" t="shared" si="7" ref="C32:K32">C29+C30+C31</f>
        <v>536</v>
      </c>
      <c r="D32" s="314">
        <f t="shared" si="7"/>
        <v>0</v>
      </c>
      <c r="E32" s="314">
        <f t="shared" si="7"/>
        <v>0</v>
      </c>
      <c r="F32" s="314">
        <f t="shared" si="7"/>
        <v>8617</v>
      </c>
      <c r="G32" s="314">
        <f t="shared" si="7"/>
        <v>0</v>
      </c>
      <c r="H32" s="314">
        <f t="shared" si="7"/>
        <v>0</v>
      </c>
      <c r="I32" s="314">
        <f t="shared" si="7"/>
        <v>426</v>
      </c>
      <c r="J32" s="314">
        <v>-345</v>
      </c>
      <c r="K32" s="314">
        <f t="shared" si="7"/>
        <v>0</v>
      </c>
      <c r="L32" s="312">
        <f t="shared" si="1"/>
        <v>9234</v>
      </c>
      <c r="M32" s="314">
        <f>M29+M30+M31</f>
        <v>0</v>
      </c>
      <c r="N32" s="315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14" ht="14.25" customHeight="1">
      <c r="A33" s="329"/>
      <c r="B33" s="330"/>
      <c r="C33" s="331"/>
      <c r="D33" s="331"/>
      <c r="E33" s="331"/>
      <c r="F33" s="331"/>
      <c r="G33" s="331"/>
      <c r="H33" s="331"/>
      <c r="I33" s="331"/>
      <c r="J33" s="331"/>
      <c r="K33" s="331"/>
      <c r="L33" s="332"/>
      <c r="M33" s="332"/>
      <c r="N33" s="317"/>
    </row>
    <row r="34" spans="1:14" ht="14.25" customHeight="1">
      <c r="A34" s="329"/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2"/>
      <c r="M34" s="332"/>
      <c r="N34" s="317"/>
    </row>
    <row r="35" spans="1:14" ht="14.25" customHeight="1">
      <c r="A35" s="610" t="s">
        <v>533</v>
      </c>
      <c r="B35" s="610"/>
      <c r="C35" s="610"/>
      <c r="D35" s="610"/>
      <c r="E35" s="610"/>
      <c r="F35" s="610"/>
      <c r="G35" s="610"/>
      <c r="H35" s="610"/>
      <c r="I35" s="610"/>
      <c r="J35" s="610"/>
      <c r="K35" s="331"/>
      <c r="L35" s="332"/>
      <c r="M35" s="332"/>
      <c r="N35" s="317"/>
    </row>
    <row r="36" spans="1:14" ht="14.25" customHeight="1">
      <c r="A36" s="329"/>
      <c r="B36" s="330"/>
      <c r="C36" s="331"/>
      <c r="D36" s="331"/>
      <c r="E36" s="331"/>
      <c r="F36" s="331"/>
      <c r="G36" s="331"/>
      <c r="H36" s="331"/>
      <c r="I36" s="331"/>
      <c r="J36" s="331"/>
      <c r="K36" s="331"/>
      <c r="L36" s="332"/>
      <c r="M36" s="332"/>
      <c r="N36" s="317"/>
    </row>
    <row r="37" spans="1:14" ht="14.25" customHeight="1">
      <c r="A37" s="329"/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2"/>
      <c r="M37" s="332"/>
      <c r="N37" s="317"/>
    </row>
    <row r="38" spans="1:14" ht="12">
      <c r="A38" s="208" t="s">
        <v>277</v>
      </c>
      <c r="B38" s="333"/>
      <c r="C38" s="334"/>
      <c r="D38" s="208" t="s">
        <v>278</v>
      </c>
      <c r="E38" s="209"/>
      <c r="F38" s="335"/>
      <c r="G38" s="335"/>
      <c r="H38" s="335"/>
      <c r="I38" s="335"/>
      <c r="J38" s="209" t="s">
        <v>279</v>
      </c>
      <c r="K38" s="334"/>
      <c r="L38" s="335"/>
      <c r="M38" s="335"/>
      <c r="N38" s="317"/>
    </row>
    <row r="39" spans="1:13" ht="12">
      <c r="A39" s="336"/>
      <c r="B39" s="337"/>
      <c r="C39" s="338"/>
      <c r="D39" s="208" t="s">
        <v>280</v>
      </c>
      <c r="E39" s="208"/>
      <c r="F39" s="338"/>
      <c r="G39" s="338"/>
      <c r="H39" s="338"/>
      <c r="I39" s="338"/>
      <c r="J39" s="209" t="s">
        <v>281</v>
      </c>
      <c r="K39" s="338"/>
      <c r="L39" s="338"/>
      <c r="M39" s="332"/>
    </row>
    <row r="40" spans="1:13" ht="12">
      <c r="A40" s="336"/>
      <c r="B40" s="337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2"/>
    </row>
    <row r="41" spans="1:13" ht="12">
      <c r="A41" s="336"/>
      <c r="B41" s="33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2"/>
    </row>
    <row r="42" spans="1:13" ht="12">
      <c r="A42" s="336"/>
      <c r="B42" s="33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2"/>
    </row>
    <row r="43" ht="12">
      <c r="M43" s="317"/>
    </row>
    <row r="44" ht="12">
      <c r="M44" s="317"/>
    </row>
    <row r="45" ht="12">
      <c r="M45" s="317"/>
    </row>
    <row r="46" ht="12">
      <c r="M46" s="317"/>
    </row>
    <row r="47" ht="12">
      <c r="M47" s="317"/>
    </row>
    <row r="48" ht="12">
      <c r="M48" s="317"/>
    </row>
    <row r="49" ht="12">
      <c r="M49" s="317"/>
    </row>
    <row r="50" ht="12">
      <c r="M50" s="317"/>
    </row>
    <row r="51" ht="12">
      <c r="M51" s="317"/>
    </row>
    <row r="52" ht="12">
      <c r="M52" s="317"/>
    </row>
    <row r="53" ht="12">
      <c r="M53" s="317"/>
    </row>
    <row r="54" ht="12">
      <c r="M54" s="317"/>
    </row>
    <row r="55" ht="12">
      <c r="M55" s="317"/>
    </row>
    <row r="56" ht="12">
      <c r="M56" s="317"/>
    </row>
    <row r="57" ht="12">
      <c r="M57" s="317"/>
    </row>
    <row r="58" ht="12">
      <c r="M58" s="317"/>
    </row>
    <row r="59" ht="12">
      <c r="M59" s="317"/>
    </row>
    <row r="60" ht="12">
      <c r="M60" s="317"/>
    </row>
    <row r="61" ht="12">
      <c r="M61" s="317"/>
    </row>
    <row r="62" ht="12">
      <c r="M62" s="317"/>
    </row>
    <row r="63" ht="12">
      <c r="M63" s="317"/>
    </row>
    <row r="64" ht="12">
      <c r="M64" s="317"/>
    </row>
    <row r="65" ht="12">
      <c r="M65" s="317"/>
    </row>
    <row r="66" ht="12">
      <c r="M66" s="317"/>
    </row>
    <row r="67" ht="12">
      <c r="M67" s="317"/>
    </row>
    <row r="68" ht="12">
      <c r="M68" s="317"/>
    </row>
    <row r="69" ht="12">
      <c r="M69" s="317"/>
    </row>
    <row r="70" ht="12">
      <c r="M70" s="317"/>
    </row>
    <row r="71" ht="12">
      <c r="M71" s="317"/>
    </row>
    <row r="72" ht="12">
      <c r="M72" s="317"/>
    </row>
    <row r="73" ht="12">
      <c r="M73" s="317"/>
    </row>
    <row r="74" ht="12">
      <c r="M74" s="317"/>
    </row>
    <row r="75" ht="12">
      <c r="M75" s="317"/>
    </row>
    <row r="76" ht="12">
      <c r="M76" s="317"/>
    </row>
    <row r="77" ht="12">
      <c r="M77" s="317"/>
    </row>
    <row r="78" ht="12">
      <c r="M78" s="317"/>
    </row>
    <row r="79" ht="12">
      <c r="M79" s="317"/>
    </row>
    <row r="80" ht="12">
      <c r="M80" s="317"/>
    </row>
    <row r="81" ht="12">
      <c r="M81" s="317"/>
    </row>
    <row r="82" ht="12">
      <c r="M82" s="317"/>
    </row>
    <row r="83" ht="12">
      <c r="M83" s="317"/>
    </row>
    <row r="84" ht="12">
      <c r="M84" s="317"/>
    </row>
    <row r="85" ht="12">
      <c r="M85" s="317"/>
    </row>
    <row r="86" ht="12">
      <c r="M86" s="317"/>
    </row>
    <row r="87" ht="12">
      <c r="M87" s="317"/>
    </row>
    <row r="88" ht="12">
      <c r="M88" s="317"/>
    </row>
    <row r="89" ht="12">
      <c r="M89" s="317"/>
    </row>
    <row r="90" ht="12">
      <c r="M90" s="317"/>
    </row>
    <row r="91" ht="12">
      <c r="M91" s="317"/>
    </row>
    <row r="92" ht="12">
      <c r="M92" s="317"/>
    </row>
    <row r="93" ht="12">
      <c r="M93" s="317"/>
    </row>
    <row r="94" ht="12">
      <c r="M94" s="317"/>
    </row>
    <row r="95" ht="12">
      <c r="M95" s="317"/>
    </row>
    <row r="96" ht="12">
      <c r="M96" s="317"/>
    </row>
    <row r="97" ht="12">
      <c r="M97" s="317"/>
    </row>
    <row r="98" ht="12">
      <c r="M98" s="317"/>
    </row>
    <row r="99" ht="12">
      <c r="M99" s="317"/>
    </row>
    <row r="100" ht="12">
      <c r="M100" s="317"/>
    </row>
    <row r="101" ht="12">
      <c r="M101" s="317"/>
    </row>
    <row r="102" ht="12">
      <c r="M102" s="317"/>
    </row>
    <row r="103" ht="12">
      <c r="M103" s="317"/>
    </row>
    <row r="104" ht="12">
      <c r="M104" s="317"/>
    </row>
    <row r="105" ht="12">
      <c r="M105" s="317"/>
    </row>
    <row r="106" ht="12">
      <c r="M106" s="317"/>
    </row>
    <row r="107" ht="12">
      <c r="M107" s="317"/>
    </row>
    <row r="108" ht="12">
      <c r="M108" s="317"/>
    </row>
    <row r="109" ht="12">
      <c r="M109" s="317"/>
    </row>
    <row r="110" ht="12">
      <c r="M110" s="317"/>
    </row>
    <row r="111" ht="12">
      <c r="M111" s="317"/>
    </row>
    <row r="112" ht="12">
      <c r="M112" s="317"/>
    </row>
    <row r="113" ht="12">
      <c r="M113" s="317"/>
    </row>
    <row r="114" ht="12">
      <c r="M114" s="317"/>
    </row>
    <row r="115" ht="12">
      <c r="M115" s="317"/>
    </row>
    <row r="116" ht="12">
      <c r="M116" s="317"/>
    </row>
    <row r="117" ht="12">
      <c r="M117" s="317"/>
    </row>
    <row r="118" ht="12">
      <c r="M118" s="317"/>
    </row>
    <row r="119" ht="12">
      <c r="M119" s="317"/>
    </row>
    <row r="120" ht="12">
      <c r="M120" s="317"/>
    </row>
    <row r="121" ht="12">
      <c r="M121" s="317"/>
    </row>
    <row r="122" ht="12">
      <c r="M122" s="317"/>
    </row>
    <row r="123" ht="12">
      <c r="M123" s="317"/>
    </row>
    <row r="124" ht="12">
      <c r="M124" s="317"/>
    </row>
    <row r="125" ht="12">
      <c r="M125" s="317"/>
    </row>
    <row r="126" ht="12">
      <c r="M126" s="317"/>
    </row>
    <row r="127" ht="12">
      <c r="M127" s="317"/>
    </row>
    <row r="128" ht="12">
      <c r="M128" s="317"/>
    </row>
    <row r="129" ht="12">
      <c r="M129" s="317"/>
    </row>
    <row r="130" ht="12">
      <c r="M130" s="317"/>
    </row>
    <row r="131" ht="12">
      <c r="M131" s="317"/>
    </row>
    <row r="132" ht="12">
      <c r="M132" s="317"/>
    </row>
    <row r="133" ht="12">
      <c r="M133" s="317"/>
    </row>
    <row r="134" ht="12">
      <c r="M134" s="317"/>
    </row>
    <row r="135" ht="12">
      <c r="M135" s="317"/>
    </row>
    <row r="136" ht="12">
      <c r="M136" s="317"/>
    </row>
    <row r="137" ht="12">
      <c r="M137" s="317"/>
    </row>
    <row r="138" ht="12">
      <c r="M138" s="317"/>
    </row>
    <row r="139" ht="12">
      <c r="M139" s="317"/>
    </row>
    <row r="140" ht="12">
      <c r="M140" s="317"/>
    </row>
    <row r="141" ht="12">
      <c r="M141" s="317"/>
    </row>
    <row r="142" ht="12">
      <c r="M142" s="317"/>
    </row>
    <row r="143" ht="12">
      <c r="M143" s="317"/>
    </row>
    <row r="144" ht="12">
      <c r="M144" s="317"/>
    </row>
    <row r="145" ht="12">
      <c r="M145" s="317"/>
    </row>
    <row r="146" ht="12">
      <c r="M146" s="317"/>
    </row>
    <row r="147" ht="12">
      <c r="M147" s="317"/>
    </row>
    <row r="148" ht="12">
      <c r="M148" s="317"/>
    </row>
    <row r="149" ht="12">
      <c r="M149" s="317"/>
    </row>
    <row r="150" ht="12">
      <c r="M150" s="317"/>
    </row>
    <row r="151" ht="12">
      <c r="M151" s="317"/>
    </row>
    <row r="152" ht="12">
      <c r="M152" s="317"/>
    </row>
    <row r="153" ht="12">
      <c r="M153" s="317"/>
    </row>
    <row r="154" ht="12">
      <c r="M154" s="317"/>
    </row>
    <row r="155" ht="12">
      <c r="M155" s="317"/>
    </row>
    <row r="156" ht="12">
      <c r="M156" s="317"/>
    </row>
    <row r="157" ht="12">
      <c r="M157" s="317"/>
    </row>
    <row r="158" ht="12">
      <c r="M158" s="317"/>
    </row>
    <row r="159" ht="12">
      <c r="M159" s="317"/>
    </row>
    <row r="160" ht="12">
      <c r="M160" s="317"/>
    </row>
    <row r="161" ht="12">
      <c r="M161" s="317"/>
    </row>
    <row r="162" ht="12">
      <c r="M162" s="317"/>
    </row>
    <row r="163" ht="12">
      <c r="M163" s="317"/>
    </row>
    <row r="164" ht="12">
      <c r="M164" s="317"/>
    </row>
    <row r="165" ht="12">
      <c r="M165" s="317"/>
    </row>
    <row r="166" ht="12">
      <c r="M166" s="317"/>
    </row>
    <row r="167" ht="12">
      <c r="M167" s="317"/>
    </row>
  </sheetData>
  <mergeCells count="10">
    <mergeCell ref="A35:J35"/>
    <mergeCell ref="B5:H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5"/>
  <pageSetup fitToHeight="1" fitToWidth="1" horizontalDpi="300" verticalDpi="300" orientation="landscape" paperSize="9" scale="8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F2">
      <selection activeCell="O48" sqref="O48"/>
    </sheetView>
  </sheetViews>
  <sheetFormatPr defaultColWidth="9.00390625" defaultRowHeight="12.75"/>
  <cols>
    <col min="1" max="1" width="4.125" style="339" customWidth="1"/>
    <col min="2" max="2" width="31.00390625" style="339" customWidth="1"/>
    <col min="3" max="3" width="9.375" style="339" customWidth="1"/>
    <col min="4" max="4" width="9.50390625" style="339" customWidth="1"/>
    <col min="5" max="5" width="13.625" style="339" customWidth="1"/>
    <col min="6" max="6" width="9.50390625" style="339" customWidth="1"/>
    <col min="7" max="7" width="8.875" style="339" customWidth="1"/>
    <col min="8" max="8" width="15.00390625" style="339" customWidth="1"/>
    <col min="9" max="9" width="11.00390625" style="339" customWidth="1"/>
    <col min="10" max="10" width="12.50390625" style="339" customWidth="1"/>
    <col min="11" max="11" width="9.375" style="339" customWidth="1"/>
    <col min="12" max="12" width="10.625" style="339" customWidth="1"/>
    <col min="13" max="13" width="9.625" style="339" customWidth="1"/>
    <col min="14" max="14" width="8.50390625" style="339" customWidth="1"/>
    <col min="15" max="15" width="13.875" style="339" customWidth="1"/>
    <col min="16" max="16" width="12.125" style="339" customWidth="1"/>
    <col min="17" max="17" width="13.125" style="339" customWidth="1"/>
    <col min="18" max="18" width="11.375" style="339" customWidth="1"/>
    <col min="19" max="16384" width="10.625" style="339" customWidth="1"/>
  </cols>
  <sheetData>
    <row r="1" spans="1:18" ht="12">
      <c r="A1" s="340"/>
      <c r="B1" s="611" t="s">
        <v>534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340"/>
      <c r="N1" s="340"/>
      <c r="O1" s="340"/>
      <c r="P1" s="340"/>
      <c r="Q1" s="340"/>
      <c r="R1" s="340"/>
    </row>
    <row r="2" spans="1:18" s="345" customFormat="1" ht="16.5" customHeight="1">
      <c r="A2" s="612" t="s">
        <v>1</v>
      </c>
      <c r="B2" s="612"/>
      <c r="C2" s="612" t="str">
        <f>'справка _1_БАЛАНС'!E3</f>
        <v>"ДУПНИЦА ТАБАК"АД</v>
      </c>
      <c r="D2" s="612"/>
      <c r="E2" s="612"/>
      <c r="F2" s="612"/>
      <c r="G2" s="612"/>
      <c r="H2" s="612"/>
      <c r="I2" s="342"/>
      <c r="J2" s="342"/>
      <c r="K2" s="342"/>
      <c r="L2" s="342"/>
      <c r="M2" s="343" t="s">
        <v>535</v>
      </c>
      <c r="N2" s="343"/>
      <c r="O2" s="343">
        <f>'справка _1_БАЛАНС'!H3</f>
        <v>819364036</v>
      </c>
      <c r="P2" s="342"/>
      <c r="Q2" s="342"/>
      <c r="R2" s="344"/>
    </row>
    <row r="3" spans="1:18" s="345" customFormat="1" ht="12" customHeight="1">
      <c r="A3" s="612" t="s">
        <v>7</v>
      </c>
      <c r="B3" s="612"/>
      <c r="C3" s="613" t="str">
        <f>'справка _1_БАЛАНС'!E5</f>
        <v>от 01.01.2010 г. До 30.06.2010 г. </v>
      </c>
      <c r="D3" s="613"/>
      <c r="E3" s="613"/>
      <c r="F3" s="613"/>
      <c r="G3" s="613"/>
      <c r="H3" s="346"/>
      <c r="I3" s="346"/>
      <c r="J3" s="346"/>
      <c r="K3" s="346"/>
      <c r="L3" s="346"/>
      <c r="M3" s="614" t="s">
        <v>6</v>
      </c>
      <c r="N3" s="614"/>
      <c r="O3" s="343">
        <f>'справка _1_БАЛАНС'!H4</f>
        <v>201</v>
      </c>
      <c r="P3" s="347"/>
      <c r="Q3" s="347"/>
      <c r="R3" s="348"/>
    </row>
    <row r="4" spans="1:18" ht="12">
      <c r="A4" s="349" t="s">
        <v>536</v>
      </c>
      <c r="B4" s="350"/>
      <c r="C4" s="350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  <c r="R4" s="353" t="s">
        <v>537</v>
      </c>
    </row>
    <row r="5" spans="1:18" s="356" customFormat="1" ht="30.75" customHeight="1">
      <c r="A5" s="615" t="s">
        <v>475</v>
      </c>
      <c r="B5" s="615"/>
      <c r="C5" s="616" t="s">
        <v>11</v>
      </c>
      <c r="D5" s="615" t="s">
        <v>538</v>
      </c>
      <c r="E5" s="615"/>
      <c r="F5" s="615"/>
      <c r="G5" s="615"/>
      <c r="H5" s="615" t="s">
        <v>539</v>
      </c>
      <c r="I5" s="615"/>
      <c r="J5" s="615" t="s">
        <v>540</v>
      </c>
      <c r="K5" s="615" t="s">
        <v>541</v>
      </c>
      <c r="L5" s="615"/>
      <c r="M5" s="615"/>
      <c r="N5" s="615"/>
      <c r="O5" s="615" t="s">
        <v>539</v>
      </c>
      <c r="P5" s="615"/>
      <c r="Q5" s="615" t="s">
        <v>542</v>
      </c>
      <c r="R5" s="615" t="s">
        <v>543</v>
      </c>
    </row>
    <row r="6" spans="1:18" s="356" customFormat="1" ht="48">
      <c r="A6" s="615"/>
      <c r="B6" s="615"/>
      <c r="C6" s="616"/>
      <c r="D6" s="354" t="s">
        <v>544</v>
      </c>
      <c r="E6" s="354" t="s">
        <v>545</v>
      </c>
      <c r="F6" s="354" t="s">
        <v>546</v>
      </c>
      <c r="G6" s="354" t="s">
        <v>547</v>
      </c>
      <c r="H6" s="354" t="s">
        <v>548</v>
      </c>
      <c r="I6" s="354" t="s">
        <v>549</v>
      </c>
      <c r="J6" s="615"/>
      <c r="K6" s="354" t="s">
        <v>544</v>
      </c>
      <c r="L6" s="354" t="s">
        <v>550</v>
      </c>
      <c r="M6" s="354" t="s">
        <v>551</v>
      </c>
      <c r="N6" s="354" t="s">
        <v>552</v>
      </c>
      <c r="O6" s="354" t="s">
        <v>548</v>
      </c>
      <c r="P6" s="354" t="s">
        <v>549</v>
      </c>
      <c r="Q6" s="615"/>
      <c r="R6" s="615"/>
    </row>
    <row r="7" spans="1:18" s="356" customFormat="1" ht="12">
      <c r="A7" s="617" t="s">
        <v>553</v>
      </c>
      <c r="B7" s="61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554</v>
      </c>
      <c r="B8" s="359" t="s">
        <v>555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556</v>
      </c>
      <c r="B9" s="362" t="s">
        <v>557</v>
      </c>
      <c r="C9" s="363" t="s">
        <v>558</v>
      </c>
      <c r="D9" s="364">
        <v>3488</v>
      </c>
      <c r="E9" s="364">
        <v>0</v>
      </c>
      <c r="F9" s="364">
        <v>0</v>
      </c>
      <c r="G9" s="365">
        <v>3488</v>
      </c>
      <c r="H9" s="366">
        <v>0</v>
      </c>
      <c r="I9" s="366">
        <v>0</v>
      </c>
      <c r="J9" s="365">
        <v>3488</v>
      </c>
      <c r="K9" s="366">
        <v>0</v>
      </c>
      <c r="L9" s="366">
        <v>0</v>
      </c>
      <c r="M9" s="366">
        <v>0</v>
      </c>
      <c r="N9" s="365">
        <f>K9+L9-M9</f>
        <v>0</v>
      </c>
      <c r="O9" s="366">
        <v>0</v>
      </c>
      <c r="P9" s="366">
        <v>0</v>
      </c>
      <c r="Q9" s="365">
        <f aca="true" t="shared" si="0" ref="Q9:Q15">N9+O9-P9</f>
        <v>0</v>
      </c>
      <c r="R9" s="365">
        <v>3488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">
      <c r="A10" s="362" t="s">
        <v>559</v>
      </c>
      <c r="B10" s="362" t="s">
        <v>560</v>
      </c>
      <c r="C10" s="363" t="s">
        <v>561</v>
      </c>
      <c r="D10" s="364">
        <v>6035</v>
      </c>
      <c r="E10" s="364">
        <v>0</v>
      </c>
      <c r="F10" s="364">
        <v>0</v>
      </c>
      <c r="G10" s="365">
        <v>6035</v>
      </c>
      <c r="H10" s="366">
        <v>0</v>
      </c>
      <c r="I10" s="366">
        <v>0</v>
      </c>
      <c r="J10" s="365">
        <v>6035</v>
      </c>
      <c r="K10" s="366">
        <v>554</v>
      </c>
      <c r="L10" s="366">
        <v>61</v>
      </c>
      <c r="M10" s="366"/>
      <c r="N10" s="368">
        <f>K10+L10</f>
        <v>615</v>
      </c>
      <c r="O10" s="366">
        <v>0</v>
      </c>
      <c r="P10" s="366">
        <v>0</v>
      </c>
      <c r="Q10" s="365">
        <f t="shared" si="0"/>
        <v>615</v>
      </c>
      <c r="R10" s="365">
        <f aca="true" t="shared" si="1" ref="R10:R15">J10-Q10</f>
        <v>5420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">
      <c r="A11" s="362" t="s">
        <v>562</v>
      </c>
      <c r="B11" s="362" t="s">
        <v>563</v>
      </c>
      <c r="C11" s="363" t="s">
        <v>564</v>
      </c>
      <c r="D11" s="364">
        <v>149</v>
      </c>
      <c r="E11" s="364">
        <v>0</v>
      </c>
      <c r="F11" s="364">
        <v>0</v>
      </c>
      <c r="G11" s="365">
        <v>149</v>
      </c>
      <c r="H11" s="366">
        <v>0</v>
      </c>
      <c r="I11" s="366">
        <v>0</v>
      </c>
      <c r="J11" s="365">
        <f aca="true" t="shared" si="2" ref="J11:J39">G11+H11-I11</f>
        <v>149</v>
      </c>
      <c r="K11" s="366">
        <v>147</v>
      </c>
      <c r="L11" s="366">
        <v>0</v>
      </c>
      <c r="M11" s="366">
        <v>0</v>
      </c>
      <c r="N11" s="365">
        <v>147</v>
      </c>
      <c r="O11" s="366">
        <v>0</v>
      </c>
      <c r="P11" s="366">
        <v>0</v>
      </c>
      <c r="Q11" s="365">
        <f t="shared" si="0"/>
        <v>147</v>
      </c>
      <c r="R11" s="365">
        <f t="shared" si="1"/>
        <v>2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">
      <c r="A12" s="362" t="s">
        <v>565</v>
      </c>
      <c r="B12" s="362" t="s">
        <v>566</v>
      </c>
      <c r="C12" s="363" t="s">
        <v>567</v>
      </c>
      <c r="D12" s="364">
        <v>40</v>
      </c>
      <c r="E12" s="364">
        <v>0</v>
      </c>
      <c r="F12" s="364">
        <v>0</v>
      </c>
      <c r="G12" s="365">
        <f aca="true" t="shared" si="3" ref="G12:G39">D12+E12-F12</f>
        <v>40</v>
      </c>
      <c r="H12" s="366">
        <v>0</v>
      </c>
      <c r="I12" s="366">
        <v>0</v>
      </c>
      <c r="J12" s="365">
        <f t="shared" si="2"/>
        <v>40</v>
      </c>
      <c r="K12" s="366">
        <v>0</v>
      </c>
      <c r="L12" s="366">
        <v>0</v>
      </c>
      <c r="M12" s="366">
        <v>0</v>
      </c>
      <c r="N12" s="365">
        <f aca="true" t="shared" si="4" ref="N12:N39">K12+L12-M12</f>
        <v>0</v>
      </c>
      <c r="O12" s="366">
        <v>0</v>
      </c>
      <c r="P12" s="366">
        <v>0</v>
      </c>
      <c r="Q12" s="365">
        <f t="shared" si="0"/>
        <v>0</v>
      </c>
      <c r="R12" s="365"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">
      <c r="A13" s="362" t="s">
        <v>568</v>
      </c>
      <c r="B13" s="362" t="s">
        <v>569</v>
      </c>
      <c r="C13" s="363" t="s">
        <v>570</v>
      </c>
      <c r="D13" s="364">
        <v>22</v>
      </c>
      <c r="E13" s="364">
        <v>0</v>
      </c>
      <c r="F13" s="364">
        <v>0</v>
      </c>
      <c r="G13" s="365">
        <v>22</v>
      </c>
      <c r="H13" s="366">
        <v>0</v>
      </c>
      <c r="I13" s="366">
        <v>0</v>
      </c>
      <c r="J13" s="365">
        <f t="shared" si="2"/>
        <v>22</v>
      </c>
      <c r="K13" s="366">
        <v>0</v>
      </c>
      <c r="L13" s="366"/>
      <c r="M13" s="366">
        <v>0</v>
      </c>
      <c r="N13" s="365">
        <v>0</v>
      </c>
      <c r="O13" s="366">
        <v>0</v>
      </c>
      <c r="P13" s="366">
        <v>0</v>
      </c>
      <c r="Q13" s="365">
        <f t="shared" si="0"/>
        <v>0</v>
      </c>
      <c r="R13" s="365"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">
      <c r="A14" s="362" t="s">
        <v>571</v>
      </c>
      <c r="B14" s="362" t="s">
        <v>572</v>
      </c>
      <c r="C14" s="363" t="s">
        <v>573</v>
      </c>
      <c r="D14" s="364">
        <v>0</v>
      </c>
      <c r="E14" s="364">
        <v>0</v>
      </c>
      <c r="F14" s="364">
        <v>0</v>
      </c>
      <c r="G14" s="365">
        <v>0</v>
      </c>
      <c r="H14" s="366">
        <v>0</v>
      </c>
      <c r="I14" s="366">
        <v>0</v>
      </c>
      <c r="J14" s="365">
        <v>0</v>
      </c>
      <c r="K14" s="366"/>
      <c r="L14" s="366">
        <v>0</v>
      </c>
      <c r="M14" s="366">
        <v>0</v>
      </c>
      <c r="N14" s="365"/>
      <c r="O14" s="366">
        <v>0</v>
      </c>
      <c r="P14" s="366">
        <v>0</v>
      </c>
      <c r="Q14" s="365">
        <f t="shared" si="0"/>
        <v>0</v>
      </c>
      <c r="R14" s="365"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45" customFormat="1" ht="36">
      <c r="A15" s="369" t="s">
        <v>574</v>
      </c>
      <c r="B15" s="370" t="s">
        <v>575</v>
      </c>
      <c r="C15" s="371" t="s">
        <v>576</v>
      </c>
      <c r="D15" s="372">
        <v>0</v>
      </c>
      <c r="E15" s="364">
        <v>0</v>
      </c>
      <c r="F15" s="364">
        <v>0</v>
      </c>
      <c r="G15" s="365">
        <v>0</v>
      </c>
      <c r="H15" s="366">
        <v>0</v>
      </c>
      <c r="I15" s="366">
        <v>0</v>
      </c>
      <c r="J15" s="365">
        <f t="shared" si="2"/>
        <v>0</v>
      </c>
      <c r="K15" s="373">
        <v>0</v>
      </c>
      <c r="L15" s="373">
        <v>0</v>
      </c>
      <c r="M15" s="366">
        <v>0</v>
      </c>
      <c r="N15" s="365">
        <f t="shared" si="4"/>
        <v>0</v>
      </c>
      <c r="O15" s="366">
        <v>0</v>
      </c>
      <c r="P15" s="366">
        <v>0</v>
      </c>
      <c r="Q15" s="365">
        <f t="shared" si="0"/>
        <v>0</v>
      </c>
      <c r="R15" s="365">
        <f t="shared" si="1"/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">
      <c r="A16" s="362" t="s">
        <v>577</v>
      </c>
      <c r="B16" s="375" t="s">
        <v>578</v>
      </c>
      <c r="C16" s="363" t="s">
        <v>579</v>
      </c>
      <c r="D16" s="364">
        <v>0</v>
      </c>
      <c r="E16" s="364">
        <v>0</v>
      </c>
      <c r="F16" s="364">
        <v>0</v>
      </c>
      <c r="G16" s="365">
        <f t="shared" si="3"/>
        <v>0</v>
      </c>
      <c r="H16" s="366">
        <v>0</v>
      </c>
      <c r="I16" s="366">
        <v>0</v>
      </c>
      <c r="J16" s="365">
        <f t="shared" si="2"/>
        <v>0</v>
      </c>
      <c r="K16" s="366">
        <v>0</v>
      </c>
      <c r="L16" s="366">
        <v>0</v>
      </c>
      <c r="M16" s="366">
        <v>0</v>
      </c>
      <c r="N16" s="365">
        <f t="shared" si="4"/>
        <v>0</v>
      </c>
      <c r="O16" s="366">
        <v>0</v>
      </c>
      <c r="P16" s="366">
        <v>0</v>
      </c>
      <c r="Q16" s="365">
        <f aca="true" t="shared" si="5" ref="Q16:Q24">N16+O16-P16</f>
        <v>0</v>
      </c>
      <c r="R16" s="365">
        <f aca="true" t="shared" si="6" ref="R16:R24">J16-Q16</f>
        <v>0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">
      <c r="A17" s="362"/>
      <c r="B17" s="376" t="s">
        <v>580</v>
      </c>
      <c r="C17" s="377" t="s">
        <v>581</v>
      </c>
      <c r="D17" s="378">
        <f aca="true" t="shared" si="7" ref="D17:J17">SUM(D9:D16)</f>
        <v>9734</v>
      </c>
      <c r="E17" s="379">
        <f t="shared" si="7"/>
        <v>0</v>
      </c>
      <c r="F17" s="379">
        <f t="shared" si="7"/>
        <v>0</v>
      </c>
      <c r="G17" s="380">
        <f t="shared" si="7"/>
        <v>9734</v>
      </c>
      <c r="H17" s="381">
        <f t="shared" si="7"/>
        <v>0</v>
      </c>
      <c r="I17" s="381">
        <f t="shared" si="7"/>
        <v>0</v>
      </c>
      <c r="J17" s="380">
        <f t="shared" si="7"/>
        <v>9734</v>
      </c>
      <c r="K17" s="382">
        <f>SUM(K10:K16)</f>
        <v>701</v>
      </c>
      <c r="L17" s="381">
        <v>61</v>
      </c>
      <c r="M17" s="381">
        <f>SUM(M9:M16)</f>
        <v>0</v>
      </c>
      <c r="N17" s="380">
        <f>SUM(N9:N16)</f>
        <v>762</v>
      </c>
      <c r="O17" s="381">
        <v>0</v>
      </c>
      <c r="P17" s="381">
        <f>SUM(P9:P16)</f>
        <v>0</v>
      </c>
      <c r="Q17" s="380">
        <f>SUM(Q9:Q16)</f>
        <v>762</v>
      </c>
      <c r="R17" s="380">
        <f>SUM(R9:R16)</f>
        <v>8910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">
      <c r="A18" s="383" t="s">
        <v>582</v>
      </c>
      <c r="B18" s="384" t="s">
        <v>583</v>
      </c>
      <c r="C18" s="377" t="s">
        <v>584</v>
      </c>
      <c r="D18" s="385">
        <v>5515</v>
      </c>
      <c r="E18" s="385">
        <v>0</v>
      </c>
      <c r="F18" s="385">
        <v>0</v>
      </c>
      <c r="G18" s="365">
        <v>5515</v>
      </c>
      <c r="H18" s="386">
        <v>0</v>
      </c>
      <c r="I18" s="386">
        <v>0</v>
      </c>
      <c r="J18" s="365">
        <f t="shared" si="2"/>
        <v>5515</v>
      </c>
      <c r="K18" s="386">
        <v>0</v>
      </c>
      <c r="L18" s="386">
        <v>0</v>
      </c>
      <c r="M18" s="386">
        <v>0</v>
      </c>
      <c r="N18" s="365">
        <f t="shared" si="4"/>
        <v>0</v>
      </c>
      <c r="O18" s="386">
        <v>0</v>
      </c>
      <c r="P18" s="386">
        <v>0</v>
      </c>
      <c r="Q18" s="365">
        <f t="shared" si="5"/>
        <v>0</v>
      </c>
      <c r="R18" s="365">
        <f t="shared" si="6"/>
        <v>5515</v>
      </c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585</v>
      </c>
      <c r="B19" s="384" t="s">
        <v>586</v>
      </c>
      <c r="C19" s="377" t="s">
        <v>587</v>
      </c>
      <c r="D19" s="385">
        <v>0</v>
      </c>
      <c r="E19" s="385">
        <v>0</v>
      </c>
      <c r="F19" s="385">
        <v>0</v>
      </c>
      <c r="G19" s="365">
        <f t="shared" si="3"/>
        <v>0</v>
      </c>
      <c r="H19" s="386">
        <v>0</v>
      </c>
      <c r="I19" s="386">
        <v>0</v>
      </c>
      <c r="J19" s="365">
        <f t="shared" si="2"/>
        <v>0</v>
      </c>
      <c r="K19" s="386">
        <v>0</v>
      </c>
      <c r="L19" s="386">
        <v>0</v>
      </c>
      <c r="M19" s="386">
        <v>0</v>
      </c>
      <c r="N19" s="365">
        <f t="shared" si="4"/>
        <v>0</v>
      </c>
      <c r="O19" s="386">
        <v>0</v>
      </c>
      <c r="P19" s="386">
        <v>0</v>
      </c>
      <c r="Q19" s="365">
        <f t="shared" si="5"/>
        <v>0</v>
      </c>
      <c r="R19" s="365">
        <f t="shared" si="6"/>
        <v>0</v>
      </c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7" t="s">
        <v>588</v>
      </c>
      <c r="B20" s="359" t="s">
        <v>589</v>
      </c>
      <c r="C20" s="363"/>
      <c r="D20" s="388"/>
      <c r="E20" s="388"/>
      <c r="F20" s="388"/>
      <c r="G20" s="365">
        <v>0</v>
      </c>
      <c r="H20" s="389"/>
      <c r="I20" s="389"/>
      <c r="J20" s="365"/>
      <c r="K20" s="389"/>
      <c r="L20" s="389"/>
      <c r="M20" s="389"/>
      <c r="N20" s="365"/>
      <c r="O20" s="389"/>
      <c r="P20" s="389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">
      <c r="A21" s="362" t="s">
        <v>556</v>
      </c>
      <c r="B21" s="362" t="s">
        <v>590</v>
      </c>
      <c r="C21" s="363" t="s">
        <v>591</v>
      </c>
      <c r="D21" s="364">
        <v>0</v>
      </c>
      <c r="E21" s="364">
        <v>0</v>
      </c>
      <c r="F21" s="364">
        <v>0</v>
      </c>
      <c r="G21" s="365">
        <f t="shared" si="3"/>
        <v>0</v>
      </c>
      <c r="H21" s="366">
        <v>0</v>
      </c>
      <c r="I21" s="366">
        <v>0</v>
      </c>
      <c r="J21" s="365">
        <f t="shared" si="2"/>
        <v>0</v>
      </c>
      <c r="K21" s="366">
        <v>0</v>
      </c>
      <c r="L21" s="366">
        <v>0</v>
      </c>
      <c r="M21" s="366">
        <v>0</v>
      </c>
      <c r="N21" s="365">
        <f t="shared" si="4"/>
        <v>0</v>
      </c>
      <c r="O21" s="366">
        <v>0</v>
      </c>
      <c r="P21" s="366">
        <v>0</v>
      </c>
      <c r="Q21" s="365">
        <f t="shared" si="5"/>
        <v>0</v>
      </c>
      <c r="R21" s="365">
        <f t="shared" si="6"/>
        <v>0</v>
      </c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">
      <c r="A22" s="362" t="s">
        <v>559</v>
      </c>
      <c r="B22" s="362" t="s">
        <v>592</v>
      </c>
      <c r="C22" s="363" t="s">
        <v>593</v>
      </c>
      <c r="D22" s="364">
        <v>7</v>
      </c>
      <c r="E22" s="364">
        <v>0</v>
      </c>
      <c r="F22" s="364">
        <v>0</v>
      </c>
      <c r="G22" s="365">
        <v>7</v>
      </c>
      <c r="H22" s="366">
        <v>0</v>
      </c>
      <c r="I22" s="366">
        <v>0</v>
      </c>
      <c r="J22" s="365">
        <f t="shared" si="2"/>
        <v>7</v>
      </c>
      <c r="K22" s="366">
        <v>6</v>
      </c>
      <c r="L22" s="366">
        <v>0</v>
      </c>
      <c r="M22" s="366">
        <v>0</v>
      </c>
      <c r="N22" s="365">
        <v>5</v>
      </c>
      <c r="O22" s="366">
        <v>0</v>
      </c>
      <c r="P22" s="366">
        <v>0</v>
      </c>
      <c r="Q22" s="365">
        <v>5</v>
      </c>
      <c r="R22" s="365">
        <v>1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">
      <c r="A23" s="370" t="s">
        <v>562</v>
      </c>
      <c r="B23" s="370" t="s">
        <v>594</v>
      </c>
      <c r="C23" s="363" t="s">
        <v>595</v>
      </c>
      <c r="D23" s="364">
        <v>0</v>
      </c>
      <c r="E23" s="364">
        <v>0</v>
      </c>
      <c r="F23" s="364">
        <v>0</v>
      </c>
      <c r="G23" s="365">
        <f t="shared" si="3"/>
        <v>0</v>
      </c>
      <c r="H23" s="366">
        <v>0</v>
      </c>
      <c r="I23" s="366">
        <v>0</v>
      </c>
      <c r="J23" s="365">
        <f t="shared" si="2"/>
        <v>0</v>
      </c>
      <c r="K23" s="366">
        <v>0</v>
      </c>
      <c r="L23" s="366">
        <v>0</v>
      </c>
      <c r="M23" s="366">
        <v>0</v>
      </c>
      <c r="N23" s="365">
        <f t="shared" si="4"/>
        <v>0</v>
      </c>
      <c r="O23" s="366">
        <v>0</v>
      </c>
      <c r="P23" s="366">
        <v>0</v>
      </c>
      <c r="Q23" s="365">
        <f t="shared" si="5"/>
        <v>0</v>
      </c>
      <c r="R23" s="365">
        <f t="shared" si="6"/>
        <v>0</v>
      </c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">
      <c r="A24" s="362" t="s">
        <v>565</v>
      </c>
      <c r="B24" s="390" t="s">
        <v>578</v>
      </c>
      <c r="C24" s="363" t="s">
        <v>596</v>
      </c>
      <c r="D24" s="364">
        <v>0</v>
      </c>
      <c r="E24" s="364">
        <v>0</v>
      </c>
      <c r="F24" s="364">
        <v>0</v>
      </c>
      <c r="G24" s="365">
        <f t="shared" si="3"/>
        <v>0</v>
      </c>
      <c r="H24" s="366">
        <v>0</v>
      </c>
      <c r="I24" s="366">
        <v>0</v>
      </c>
      <c r="J24" s="365">
        <f t="shared" si="2"/>
        <v>0</v>
      </c>
      <c r="K24" s="366">
        <v>0</v>
      </c>
      <c r="L24" s="366">
        <v>0</v>
      </c>
      <c r="M24" s="366">
        <v>0</v>
      </c>
      <c r="N24" s="365">
        <f t="shared" si="4"/>
        <v>0</v>
      </c>
      <c r="O24" s="366">
        <v>0</v>
      </c>
      <c r="P24" s="366">
        <v>0</v>
      </c>
      <c r="Q24" s="365">
        <f t="shared" si="5"/>
        <v>0</v>
      </c>
      <c r="R24" s="365">
        <f t="shared" si="6"/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">
      <c r="A25" s="362"/>
      <c r="B25" s="376" t="s">
        <v>597</v>
      </c>
      <c r="C25" s="391" t="s">
        <v>598</v>
      </c>
      <c r="D25" s="392">
        <f>SUM(D21:D24)</f>
        <v>7</v>
      </c>
      <c r="E25" s="392">
        <f aca="true" t="shared" si="8" ref="E25:P25">SUM(E21:E24)</f>
        <v>0</v>
      </c>
      <c r="F25" s="392">
        <f t="shared" si="8"/>
        <v>0</v>
      </c>
      <c r="G25" s="393">
        <v>7</v>
      </c>
      <c r="H25" s="394">
        <f t="shared" si="8"/>
        <v>0</v>
      </c>
      <c r="I25" s="394">
        <f t="shared" si="8"/>
        <v>0</v>
      </c>
      <c r="J25" s="393">
        <f t="shared" si="2"/>
        <v>7</v>
      </c>
      <c r="K25" s="394">
        <f t="shared" si="8"/>
        <v>6</v>
      </c>
      <c r="L25" s="394">
        <f t="shared" si="8"/>
        <v>0</v>
      </c>
      <c r="M25" s="394">
        <f t="shared" si="8"/>
        <v>0</v>
      </c>
      <c r="N25" s="393">
        <v>5</v>
      </c>
      <c r="O25" s="394">
        <f t="shared" si="8"/>
        <v>0</v>
      </c>
      <c r="P25" s="394">
        <f t="shared" si="8"/>
        <v>0</v>
      </c>
      <c r="Q25" s="393">
        <v>5</v>
      </c>
      <c r="R25" s="393">
        <v>1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7" t="s">
        <v>599</v>
      </c>
      <c r="B26" s="395" t="s">
        <v>600</v>
      </c>
      <c r="C26" s="396"/>
      <c r="D26" s="397"/>
      <c r="E26" s="397"/>
      <c r="F26" s="397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9"/>
    </row>
    <row r="27" spans="1:28" ht="12">
      <c r="A27" s="362" t="s">
        <v>556</v>
      </c>
      <c r="B27" s="400" t="s">
        <v>601</v>
      </c>
      <c r="C27" s="401" t="s">
        <v>602</v>
      </c>
      <c r="D27" s="402">
        <f>SUM(D28:D31)</f>
        <v>0</v>
      </c>
      <c r="E27" s="402">
        <f aca="true" t="shared" si="9" ref="E27:P27">SUM(E28:E31)</f>
        <v>0</v>
      </c>
      <c r="F27" s="402">
        <f t="shared" si="9"/>
        <v>0</v>
      </c>
      <c r="G27" s="403">
        <f t="shared" si="3"/>
        <v>0</v>
      </c>
      <c r="H27" s="404">
        <f t="shared" si="9"/>
        <v>0</v>
      </c>
      <c r="I27" s="404">
        <f t="shared" si="9"/>
        <v>0</v>
      </c>
      <c r="J27" s="403">
        <f t="shared" si="2"/>
        <v>0</v>
      </c>
      <c r="K27" s="404">
        <f t="shared" si="9"/>
        <v>0</v>
      </c>
      <c r="L27" s="404">
        <f t="shared" si="9"/>
        <v>0</v>
      </c>
      <c r="M27" s="404">
        <f t="shared" si="9"/>
        <v>0</v>
      </c>
      <c r="N27" s="403">
        <f t="shared" si="4"/>
        <v>0</v>
      </c>
      <c r="O27" s="404">
        <f t="shared" si="9"/>
        <v>0</v>
      </c>
      <c r="P27" s="404">
        <f t="shared" si="9"/>
        <v>0</v>
      </c>
      <c r="Q27" s="403">
        <f>N27+O27-P27</f>
        <v>0</v>
      </c>
      <c r="R27" s="403">
        <f>J27-Q27</f>
        <v>0</v>
      </c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">
      <c r="A28" s="362"/>
      <c r="B28" s="362" t="s">
        <v>110</v>
      </c>
      <c r="C28" s="363" t="s">
        <v>603</v>
      </c>
      <c r="D28" s="364">
        <v>0</v>
      </c>
      <c r="E28" s="364">
        <v>0</v>
      </c>
      <c r="F28" s="364">
        <v>0</v>
      </c>
      <c r="G28" s="365">
        <f t="shared" si="3"/>
        <v>0</v>
      </c>
      <c r="H28" s="366">
        <v>0</v>
      </c>
      <c r="I28" s="366">
        <v>0</v>
      </c>
      <c r="J28" s="365">
        <f t="shared" si="2"/>
        <v>0</v>
      </c>
      <c r="K28" s="366">
        <v>0</v>
      </c>
      <c r="L28" s="366">
        <v>0</v>
      </c>
      <c r="M28" s="366">
        <v>0</v>
      </c>
      <c r="N28" s="365">
        <f t="shared" si="4"/>
        <v>0</v>
      </c>
      <c r="O28" s="366">
        <v>0</v>
      </c>
      <c r="P28" s="366">
        <v>0</v>
      </c>
      <c r="Q28" s="365">
        <f aca="true" t="shared" si="10" ref="Q28:Q39">N28+O28-P28</f>
        <v>0</v>
      </c>
      <c r="R28" s="365">
        <f aca="true" t="shared" si="11" ref="R28:R39">J28-Q28</f>
        <v>0</v>
      </c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">
      <c r="A29" s="362"/>
      <c r="B29" s="362" t="s">
        <v>112</v>
      </c>
      <c r="C29" s="363" t="s">
        <v>604</v>
      </c>
      <c r="D29" s="364">
        <v>0</v>
      </c>
      <c r="E29" s="364">
        <v>0</v>
      </c>
      <c r="F29" s="364">
        <v>0</v>
      </c>
      <c r="G29" s="365">
        <f t="shared" si="3"/>
        <v>0</v>
      </c>
      <c r="H29" s="366">
        <v>0</v>
      </c>
      <c r="I29" s="366">
        <v>0</v>
      </c>
      <c r="J29" s="365">
        <f t="shared" si="2"/>
        <v>0</v>
      </c>
      <c r="K29" s="366">
        <v>0</v>
      </c>
      <c r="L29" s="366">
        <v>0</v>
      </c>
      <c r="M29" s="366">
        <v>0</v>
      </c>
      <c r="N29" s="365">
        <f t="shared" si="4"/>
        <v>0</v>
      </c>
      <c r="O29" s="366">
        <v>0</v>
      </c>
      <c r="P29" s="366">
        <v>0</v>
      </c>
      <c r="Q29" s="365">
        <f t="shared" si="10"/>
        <v>0</v>
      </c>
      <c r="R29" s="365">
        <f t="shared" si="11"/>
        <v>0</v>
      </c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">
      <c r="A30" s="362"/>
      <c r="B30" s="362" t="s">
        <v>116</v>
      </c>
      <c r="C30" s="363" t="s">
        <v>605</v>
      </c>
      <c r="D30" s="364">
        <v>0</v>
      </c>
      <c r="E30" s="364">
        <v>0</v>
      </c>
      <c r="F30" s="364">
        <v>0</v>
      </c>
      <c r="G30" s="365">
        <f t="shared" si="3"/>
        <v>0</v>
      </c>
      <c r="H30" s="366">
        <v>0</v>
      </c>
      <c r="I30" s="366">
        <v>0</v>
      </c>
      <c r="J30" s="365">
        <f t="shared" si="2"/>
        <v>0</v>
      </c>
      <c r="K30" s="366">
        <v>0</v>
      </c>
      <c r="L30" s="366">
        <v>0</v>
      </c>
      <c r="M30" s="366">
        <v>0</v>
      </c>
      <c r="N30" s="365">
        <f t="shared" si="4"/>
        <v>0</v>
      </c>
      <c r="O30" s="366">
        <v>0</v>
      </c>
      <c r="P30" s="366">
        <v>0</v>
      </c>
      <c r="Q30" s="365">
        <f t="shared" si="10"/>
        <v>0</v>
      </c>
      <c r="R30" s="365">
        <f t="shared" si="11"/>
        <v>0</v>
      </c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">
      <c r="A31" s="362"/>
      <c r="B31" s="362" t="s">
        <v>118</v>
      </c>
      <c r="C31" s="363" t="s">
        <v>606</v>
      </c>
      <c r="D31" s="364">
        <v>0</v>
      </c>
      <c r="E31" s="364">
        <v>0</v>
      </c>
      <c r="F31" s="364">
        <v>0</v>
      </c>
      <c r="G31" s="365">
        <f t="shared" si="3"/>
        <v>0</v>
      </c>
      <c r="H31" s="366">
        <v>0</v>
      </c>
      <c r="I31" s="366">
        <v>0</v>
      </c>
      <c r="J31" s="365">
        <f t="shared" si="2"/>
        <v>0</v>
      </c>
      <c r="K31" s="366">
        <v>0</v>
      </c>
      <c r="L31" s="366">
        <v>0</v>
      </c>
      <c r="M31" s="366">
        <v>0</v>
      </c>
      <c r="N31" s="365">
        <f t="shared" si="4"/>
        <v>0</v>
      </c>
      <c r="O31" s="366">
        <v>0</v>
      </c>
      <c r="P31" s="366">
        <v>0</v>
      </c>
      <c r="Q31" s="365">
        <f t="shared" si="10"/>
        <v>0</v>
      </c>
      <c r="R31" s="365">
        <f t="shared" si="11"/>
        <v>0</v>
      </c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s="409" customFormat="1" ht="12">
      <c r="A32" s="405" t="s">
        <v>559</v>
      </c>
      <c r="B32" s="406" t="s">
        <v>607</v>
      </c>
      <c r="C32" s="363" t="s">
        <v>608</v>
      </c>
      <c r="D32" s="375">
        <f>SUM(D33:D36)</f>
        <v>0</v>
      </c>
      <c r="E32" s="375">
        <f aca="true" t="shared" si="12" ref="E32:P32">SUM(E33:E36)</f>
        <v>0</v>
      </c>
      <c r="F32" s="375">
        <f t="shared" si="12"/>
        <v>0</v>
      </c>
      <c r="G32" s="365">
        <f t="shared" si="3"/>
        <v>0</v>
      </c>
      <c r="H32" s="407">
        <f t="shared" si="12"/>
        <v>0</v>
      </c>
      <c r="I32" s="407">
        <f t="shared" si="12"/>
        <v>0</v>
      </c>
      <c r="J32" s="365">
        <f t="shared" si="2"/>
        <v>0</v>
      </c>
      <c r="K32" s="407">
        <f t="shared" si="12"/>
        <v>0</v>
      </c>
      <c r="L32" s="407">
        <f t="shared" si="12"/>
        <v>0</v>
      </c>
      <c r="M32" s="407">
        <f t="shared" si="12"/>
        <v>0</v>
      </c>
      <c r="N32" s="365">
        <f t="shared" si="4"/>
        <v>0</v>
      </c>
      <c r="O32" s="407">
        <f t="shared" si="12"/>
        <v>0</v>
      </c>
      <c r="P32" s="407">
        <f t="shared" si="12"/>
        <v>0</v>
      </c>
      <c r="Q32" s="365">
        <f t="shared" si="10"/>
        <v>0</v>
      </c>
      <c r="R32" s="365">
        <f t="shared" si="11"/>
        <v>0</v>
      </c>
      <c r="S32" s="408"/>
      <c r="T32" s="408"/>
      <c r="U32" s="408"/>
      <c r="V32" s="408"/>
      <c r="W32" s="408"/>
      <c r="X32" s="408"/>
      <c r="Y32" s="408"/>
      <c r="Z32" s="408"/>
      <c r="AA32" s="408"/>
      <c r="AB32" s="408"/>
    </row>
    <row r="33" spans="1:28" ht="12">
      <c r="A33" s="362"/>
      <c r="B33" s="410" t="s">
        <v>124</v>
      </c>
      <c r="C33" s="363" t="s">
        <v>609</v>
      </c>
      <c r="D33" s="364">
        <v>0</v>
      </c>
      <c r="E33" s="364">
        <v>0</v>
      </c>
      <c r="F33" s="364">
        <v>0</v>
      </c>
      <c r="G33" s="365">
        <f t="shared" si="3"/>
        <v>0</v>
      </c>
      <c r="H33" s="366">
        <v>0</v>
      </c>
      <c r="I33" s="366">
        <v>0</v>
      </c>
      <c r="J33" s="365">
        <f t="shared" si="2"/>
        <v>0</v>
      </c>
      <c r="K33" s="366">
        <v>0</v>
      </c>
      <c r="L33" s="366">
        <v>0</v>
      </c>
      <c r="M33" s="366">
        <v>0</v>
      </c>
      <c r="N33" s="365">
        <f t="shared" si="4"/>
        <v>0</v>
      </c>
      <c r="O33" s="366">
        <v>0</v>
      </c>
      <c r="P33" s="366">
        <v>0</v>
      </c>
      <c r="Q33" s="365">
        <f t="shared" si="10"/>
        <v>0</v>
      </c>
      <c r="R33" s="365">
        <f t="shared" si="11"/>
        <v>0</v>
      </c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">
      <c r="A34" s="362"/>
      <c r="B34" s="410" t="s">
        <v>610</v>
      </c>
      <c r="C34" s="363" t="s">
        <v>611</v>
      </c>
      <c r="D34" s="364">
        <v>0</v>
      </c>
      <c r="E34" s="364">
        <v>0</v>
      </c>
      <c r="F34" s="364">
        <v>0</v>
      </c>
      <c r="G34" s="365">
        <f t="shared" si="3"/>
        <v>0</v>
      </c>
      <c r="H34" s="366">
        <v>0</v>
      </c>
      <c r="I34" s="366">
        <v>0</v>
      </c>
      <c r="J34" s="365">
        <f t="shared" si="2"/>
        <v>0</v>
      </c>
      <c r="K34" s="366">
        <v>0</v>
      </c>
      <c r="L34" s="366">
        <v>0</v>
      </c>
      <c r="M34" s="366">
        <v>0</v>
      </c>
      <c r="N34" s="365">
        <f t="shared" si="4"/>
        <v>0</v>
      </c>
      <c r="O34" s="366">
        <v>0</v>
      </c>
      <c r="P34" s="366">
        <v>0</v>
      </c>
      <c r="Q34" s="365">
        <f t="shared" si="10"/>
        <v>0</v>
      </c>
      <c r="R34" s="365">
        <f t="shared" si="11"/>
        <v>0</v>
      </c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">
      <c r="A35" s="362"/>
      <c r="B35" s="410" t="s">
        <v>612</v>
      </c>
      <c r="C35" s="363" t="s">
        <v>613</v>
      </c>
      <c r="D35" s="364">
        <v>0</v>
      </c>
      <c r="E35" s="364">
        <v>0</v>
      </c>
      <c r="F35" s="364">
        <v>0</v>
      </c>
      <c r="G35" s="365">
        <f t="shared" si="3"/>
        <v>0</v>
      </c>
      <c r="H35" s="366">
        <v>0</v>
      </c>
      <c r="I35" s="366">
        <v>0</v>
      </c>
      <c r="J35" s="365">
        <f t="shared" si="2"/>
        <v>0</v>
      </c>
      <c r="K35" s="366">
        <v>0</v>
      </c>
      <c r="L35" s="366">
        <v>0</v>
      </c>
      <c r="M35" s="366">
        <v>0</v>
      </c>
      <c r="N35" s="365">
        <f t="shared" si="4"/>
        <v>0</v>
      </c>
      <c r="O35" s="366">
        <v>0</v>
      </c>
      <c r="P35" s="366">
        <v>0</v>
      </c>
      <c r="Q35" s="365">
        <f t="shared" si="10"/>
        <v>0</v>
      </c>
      <c r="R35" s="365">
        <f t="shared" si="11"/>
        <v>0</v>
      </c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">
      <c r="A36" s="362"/>
      <c r="B36" s="410" t="s">
        <v>614</v>
      </c>
      <c r="C36" s="363" t="s">
        <v>615</v>
      </c>
      <c r="D36" s="364">
        <v>0</v>
      </c>
      <c r="E36" s="364">
        <v>0</v>
      </c>
      <c r="F36" s="364">
        <v>0</v>
      </c>
      <c r="G36" s="365">
        <f t="shared" si="3"/>
        <v>0</v>
      </c>
      <c r="H36" s="366">
        <v>0</v>
      </c>
      <c r="I36" s="366">
        <v>0</v>
      </c>
      <c r="J36" s="365">
        <f t="shared" si="2"/>
        <v>0</v>
      </c>
      <c r="K36" s="366">
        <v>0</v>
      </c>
      <c r="L36" s="366">
        <v>0</v>
      </c>
      <c r="M36" s="366">
        <v>0</v>
      </c>
      <c r="N36" s="365">
        <f t="shared" si="4"/>
        <v>0</v>
      </c>
      <c r="O36" s="366">
        <v>0</v>
      </c>
      <c r="P36" s="366">
        <v>0</v>
      </c>
      <c r="Q36" s="365">
        <f t="shared" si="10"/>
        <v>0</v>
      </c>
      <c r="R36" s="365">
        <f t="shared" si="11"/>
        <v>0</v>
      </c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">
      <c r="A37" s="362" t="s">
        <v>562</v>
      </c>
      <c r="B37" s="410" t="s">
        <v>578</v>
      </c>
      <c r="C37" s="363" t="s">
        <v>616</v>
      </c>
      <c r="D37" s="364">
        <v>0</v>
      </c>
      <c r="E37" s="364">
        <v>0</v>
      </c>
      <c r="F37" s="364">
        <v>0</v>
      </c>
      <c r="G37" s="365">
        <f t="shared" si="3"/>
        <v>0</v>
      </c>
      <c r="H37" s="366">
        <v>0</v>
      </c>
      <c r="I37" s="366">
        <v>0</v>
      </c>
      <c r="J37" s="365">
        <f t="shared" si="2"/>
        <v>0</v>
      </c>
      <c r="K37" s="366">
        <v>0</v>
      </c>
      <c r="L37" s="366">
        <v>0</v>
      </c>
      <c r="M37" s="366">
        <v>0</v>
      </c>
      <c r="N37" s="365">
        <f t="shared" si="4"/>
        <v>0</v>
      </c>
      <c r="O37" s="366">
        <v>0</v>
      </c>
      <c r="P37" s="366">
        <v>0</v>
      </c>
      <c r="Q37" s="365">
        <f t="shared" si="10"/>
        <v>0</v>
      </c>
      <c r="R37" s="365">
        <f t="shared" si="11"/>
        <v>0</v>
      </c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">
      <c r="A38" s="362"/>
      <c r="B38" s="376" t="s">
        <v>617</v>
      </c>
      <c r="C38" s="377" t="s">
        <v>618</v>
      </c>
      <c r="D38" s="379">
        <f>D27+D32+D37</f>
        <v>0</v>
      </c>
      <c r="E38" s="379">
        <f aca="true" t="shared" si="13" ref="E38:P38">E27+E32+E37</f>
        <v>0</v>
      </c>
      <c r="F38" s="379">
        <f t="shared" si="13"/>
        <v>0</v>
      </c>
      <c r="G38" s="380">
        <f t="shared" si="3"/>
        <v>0</v>
      </c>
      <c r="H38" s="381">
        <f t="shared" si="13"/>
        <v>0</v>
      </c>
      <c r="I38" s="381">
        <f t="shared" si="13"/>
        <v>0</v>
      </c>
      <c r="J38" s="380">
        <f t="shared" si="2"/>
        <v>0</v>
      </c>
      <c r="K38" s="381">
        <f t="shared" si="13"/>
        <v>0</v>
      </c>
      <c r="L38" s="381">
        <f t="shared" si="13"/>
        <v>0</v>
      </c>
      <c r="M38" s="381">
        <f t="shared" si="13"/>
        <v>0</v>
      </c>
      <c r="N38" s="380">
        <f t="shared" si="4"/>
        <v>0</v>
      </c>
      <c r="O38" s="381">
        <f t="shared" si="13"/>
        <v>0</v>
      </c>
      <c r="P38" s="381">
        <f t="shared" si="13"/>
        <v>0</v>
      </c>
      <c r="Q38" s="380">
        <f t="shared" si="10"/>
        <v>0</v>
      </c>
      <c r="R38" s="380">
        <f t="shared" si="11"/>
        <v>0</v>
      </c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ht="12">
      <c r="A39" s="383" t="s">
        <v>619</v>
      </c>
      <c r="B39" s="383" t="s">
        <v>620</v>
      </c>
      <c r="C39" s="377" t="s">
        <v>621</v>
      </c>
      <c r="D39" s="364">
        <v>0</v>
      </c>
      <c r="E39" s="364">
        <v>0</v>
      </c>
      <c r="F39" s="364">
        <v>0</v>
      </c>
      <c r="G39" s="365">
        <f t="shared" si="3"/>
        <v>0</v>
      </c>
      <c r="H39" s="366">
        <v>0</v>
      </c>
      <c r="I39" s="366">
        <v>0</v>
      </c>
      <c r="J39" s="365">
        <f t="shared" si="2"/>
        <v>0</v>
      </c>
      <c r="K39" s="366">
        <v>0</v>
      </c>
      <c r="L39" s="366">
        <v>0</v>
      </c>
      <c r="M39" s="366">
        <v>0</v>
      </c>
      <c r="N39" s="365">
        <f t="shared" si="4"/>
        <v>0</v>
      </c>
      <c r="O39" s="366">
        <v>0</v>
      </c>
      <c r="P39" s="366">
        <v>0</v>
      </c>
      <c r="Q39" s="365">
        <f t="shared" si="10"/>
        <v>0</v>
      </c>
      <c r="R39" s="365">
        <f t="shared" si="11"/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62"/>
      <c r="B40" s="383" t="s">
        <v>622</v>
      </c>
      <c r="C40" s="355" t="s">
        <v>623</v>
      </c>
      <c r="D40" s="411">
        <f>D17+D18+D25</f>
        <v>15256</v>
      </c>
      <c r="E40" s="411">
        <f>E17+E18+E19+E25+E38+E39</f>
        <v>0</v>
      </c>
      <c r="F40" s="411">
        <f aca="true" t="shared" si="14" ref="F40:Q40">F17+F18+F19+F25+F38+F39</f>
        <v>0</v>
      </c>
      <c r="G40" s="412">
        <f>G17+G18+G25</f>
        <v>15256</v>
      </c>
      <c r="H40" s="412">
        <f t="shared" si="14"/>
        <v>0</v>
      </c>
      <c r="I40" s="412">
        <f t="shared" si="14"/>
        <v>0</v>
      </c>
      <c r="J40" s="412">
        <f>J17+J18+J25</f>
        <v>15256</v>
      </c>
      <c r="K40" s="412">
        <f>K17+K25</f>
        <v>707</v>
      </c>
      <c r="L40" s="412">
        <f t="shared" si="14"/>
        <v>61</v>
      </c>
      <c r="M40" s="412">
        <f t="shared" si="14"/>
        <v>0</v>
      </c>
      <c r="N40" s="412">
        <f t="shared" si="14"/>
        <v>767</v>
      </c>
      <c r="O40" s="412">
        <f t="shared" si="14"/>
        <v>0</v>
      </c>
      <c r="P40" s="412">
        <f t="shared" si="14"/>
        <v>0</v>
      </c>
      <c r="Q40" s="412">
        <f t="shared" si="14"/>
        <v>767</v>
      </c>
      <c r="R40" s="412">
        <f>R17+R18+R25</f>
        <v>14426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">
      <c r="A42" s="413"/>
      <c r="B42" s="413" t="s">
        <v>624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12">
      <c r="A44" s="413"/>
      <c r="B44" s="413"/>
      <c r="C44" s="413"/>
      <c r="D44" s="416"/>
      <c r="E44" s="416"/>
      <c r="F44" s="416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</row>
    <row r="45" spans="1:18" ht="12">
      <c r="A45" s="413"/>
      <c r="B45" s="413"/>
      <c r="C45" s="413"/>
      <c r="D45" s="416"/>
      <c r="E45" s="416"/>
      <c r="F45" s="416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</row>
    <row r="46" spans="1:18" ht="12" customHeight="1">
      <c r="A46" s="618" t="s">
        <v>277</v>
      </c>
      <c r="B46" s="618"/>
      <c r="C46" s="418"/>
      <c r="D46" s="419"/>
      <c r="E46" s="419"/>
      <c r="F46" s="419"/>
      <c r="G46" s="413"/>
      <c r="H46" s="209" t="s">
        <v>278</v>
      </c>
      <c r="I46" s="341"/>
      <c r="J46" s="341"/>
      <c r="K46" s="420"/>
      <c r="L46" s="420"/>
      <c r="M46" s="420"/>
      <c r="N46" s="420"/>
      <c r="O46" s="209" t="s">
        <v>279</v>
      </c>
      <c r="P46" s="421"/>
      <c r="Q46" s="421"/>
      <c r="R46" s="421"/>
    </row>
    <row r="47" spans="1:18" ht="12">
      <c r="A47" s="340"/>
      <c r="B47" s="340"/>
      <c r="C47" s="340"/>
      <c r="D47" s="422"/>
      <c r="E47" s="422"/>
      <c r="F47" s="422"/>
      <c r="G47" s="340"/>
      <c r="H47" s="208" t="s">
        <v>280</v>
      </c>
      <c r="I47" s="422"/>
      <c r="J47" s="422"/>
      <c r="K47" s="422"/>
      <c r="L47" s="422"/>
      <c r="M47" s="422"/>
      <c r="N47" s="422"/>
      <c r="O47" s="209" t="s">
        <v>625</v>
      </c>
      <c r="P47" s="422"/>
      <c r="Q47" s="422"/>
      <c r="R47" s="422"/>
    </row>
    <row r="48" spans="1:18" ht="12">
      <c r="A48" s="340"/>
      <c r="B48" s="340"/>
      <c r="C48" s="340"/>
      <c r="D48" s="422"/>
      <c r="E48" s="422"/>
      <c r="F48" s="422"/>
      <c r="G48" s="340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</row>
    <row r="49" spans="1:18" ht="12">
      <c r="A49" s="340"/>
      <c r="B49" s="340"/>
      <c r="C49" s="340"/>
      <c r="D49" s="422"/>
      <c r="E49" s="422"/>
      <c r="F49" s="422"/>
      <c r="G49" s="340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</row>
    <row r="50" spans="1:18" ht="12">
      <c r="A50" s="340"/>
      <c r="B50" s="340"/>
      <c r="C50" s="340"/>
      <c r="D50" s="422"/>
      <c r="E50" s="422"/>
      <c r="F50" s="422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</row>
    <row r="51" spans="1:18" ht="12">
      <c r="A51" s="340"/>
      <c r="B51" s="340"/>
      <c r="C51" s="340"/>
      <c r="D51" s="422"/>
      <c r="E51" s="422"/>
      <c r="F51" s="422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</row>
    <row r="52" spans="1:18" ht="12">
      <c r="A52" s="340"/>
      <c r="B52" s="340"/>
      <c r="C52" s="340"/>
      <c r="D52" s="422"/>
      <c r="E52" s="422"/>
      <c r="F52" s="422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4:6" ht="12">
      <c r="D68" s="345"/>
      <c r="E68" s="345"/>
      <c r="F68" s="345"/>
    </row>
    <row r="69" spans="4:6" ht="12">
      <c r="D69" s="345"/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</sheetData>
  <mergeCells count="17">
    <mergeCell ref="A46:B46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G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5"/>
  <pageSetup fitToHeight="1" fitToWidth="1" horizontalDpi="300" verticalDpi="300" orientation="landscape" paperSize="9" scale="72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77">
      <selection activeCell="E111" sqref="E111"/>
    </sheetView>
  </sheetViews>
  <sheetFormatPr defaultColWidth="9.00390625" defaultRowHeight="12.75"/>
  <cols>
    <col min="1" max="1" width="39.125" style="339" customWidth="1"/>
    <col min="2" max="2" width="14.625" style="423" customWidth="1"/>
    <col min="3" max="3" width="28.375" style="339" customWidth="1"/>
    <col min="4" max="4" width="24.50390625" style="339" customWidth="1"/>
    <col min="5" max="5" width="13.125" style="339" customWidth="1"/>
    <col min="6" max="6" width="14.875" style="339" customWidth="1"/>
    <col min="7" max="26" width="0" style="339" hidden="1" customWidth="1"/>
    <col min="27" max="16384" width="10.625" style="339" customWidth="1"/>
  </cols>
  <sheetData>
    <row r="1" spans="1:6" ht="24" customHeight="1">
      <c r="A1" s="619" t="s">
        <v>626</v>
      </c>
      <c r="B1" s="619"/>
      <c r="C1" s="619"/>
      <c r="D1" s="619"/>
      <c r="E1" s="619"/>
      <c r="F1" s="425"/>
    </row>
    <row r="2" spans="1:6" ht="12">
      <c r="A2" s="426"/>
      <c r="B2" s="427"/>
      <c r="C2" s="428"/>
      <c r="D2" s="367"/>
      <c r="E2" s="429"/>
      <c r="F2" s="430"/>
    </row>
    <row r="3" spans="1:15" ht="13.5" customHeight="1">
      <c r="A3" s="431" t="s">
        <v>1</v>
      </c>
      <c r="B3" s="620" t="str">
        <f>'справка _1_БАЛАНС'!E3</f>
        <v>"ДУПНИЦА ТАБАК"АД</v>
      </c>
      <c r="C3" s="620"/>
      <c r="D3" s="432" t="s">
        <v>3</v>
      </c>
      <c r="E3" s="433">
        <f>'справка _1_БАЛАНС'!H3</f>
        <v>819364036</v>
      </c>
      <c r="F3" s="434"/>
      <c r="G3" s="435"/>
      <c r="H3" s="435"/>
      <c r="I3" s="435"/>
      <c r="J3" s="435"/>
      <c r="K3" s="435"/>
      <c r="L3" s="435"/>
      <c r="M3" s="435"/>
      <c r="N3" s="435"/>
      <c r="O3" s="435"/>
    </row>
    <row r="4" spans="1:15" ht="12" customHeight="1">
      <c r="A4" s="436" t="s">
        <v>7</v>
      </c>
      <c r="B4" s="621" t="str">
        <f>'справка _1_БАЛАНС'!E5</f>
        <v>от 01.01.2010 г. До 30.06.2010 г. </v>
      </c>
      <c r="C4" s="621"/>
      <c r="D4" s="437" t="s">
        <v>6</v>
      </c>
      <c r="E4" s="433">
        <f>'справка _1_БАЛАНС'!H4</f>
        <v>201</v>
      </c>
      <c r="F4" s="438"/>
      <c r="G4" s="439"/>
      <c r="H4" s="439"/>
      <c r="I4" s="439"/>
      <c r="J4" s="439"/>
      <c r="K4" s="439"/>
      <c r="L4" s="439"/>
      <c r="M4" s="439"/>
      <c r="N4" s="439"/>
      <c r="O4" s="439"/>
    </row>
    <row r="5" spans="1:5" ht="12.75" customHeight="1">
      <c r="A5" s="440" t="s">
        <v>627</v>
      </c>
      <c r="B5" s="441"/>
      <c r="C5" s="442"/>
      <c r="D5" s="367"/>
      <c r="E5" s="443" t="s">
        <v>628</v>
      </c>
    </row>
    <row r="6" spans="1:14" s="356" customFormat="1" ht="12" customHeight="1">
      <c r="A6" s="444" t="s">
        <v>475</v>
      </c>
      <c r="B6" s="445" t="s">
        <v>11</v>
      </c>
      <c r="C6" s="446" t="s">
        <v>629</v>
      </c>
      <c r="D6" s="622" t="s">
        <v>630</v>
      </c>
      <c r="E6" s="622"/>
      <c r="F6" s="448"/>
      <c r="G6" s="449"/>
      <c r="H6" s="449"/>
      <c r="I6" s="449"/>
      <c r="J6" s="449"/>
      <c r="K6" s="449"/>
      <c r="L6" s="449"/>
      <c r="M6" s="449"/>
      <c r="N6" s="449"/>
    </row>
    <row r="7" spans="1:15" s="356" customFormat="1" ht="13.5">
      <c r="A7" s="444"/>
      <c r="B7" s="450"/>
      <c r="C7" s="446"/>
      <c r="D7" s="451" t="s">
        <v>631</v>
      </c>
      <c r="E7" s="452" t="s">
        <v>632</v>
      </c>
      <c r="F7" s="448"/>
      <c r="G7" s="449"/>
      <c r="H7" s="449"/>
      <c r="I7" s="449"/>
      <c r="J7" s="449"/>
      <c r="K7" s="449"/>
      <c r="L7" s="449"/>
      <c r="M7" s="449"/>
      <c r="N7" s="449"/>
      <c r="O7" s="449"/>
    </row>
    <row r="8" spans="1:15" s="356" customFormat="1" ht="13.5">
      <c r="A8" s="447" t="s">
        <v>17</v>
      </c>
      <c r="B8" s="450" t="s">
        <v>18</v>
      </c>
      <c r="C8" s="451">
        <v>1</v>
      </c>
      <c r="D8" s="451">
        <v>2</v>
      </c>
      <c r="E8" s="451">
        <v>3</v>
      </c>
      <c r="F8" s="448"/>
      <c r="G8" s="449"/>
      <c r="H8" s="449"/>
      <c r="I8" s="449"/>
      <c r="J8" s="449"/>
      <c r="K8" s="449"/>
      <c r="L8" s="449"/>
      <c r="M8" s="449"/>
      <c r="N8" s="449"/>
      <c r="O8" s="449"/>
    </row>
    <row r="9" spans="1:6" ht="12">
      <c r="A9" s="453" t="s">
        <v>633</v>
      </c>
      <c r="B9" s="454" t="s">
        <v>634</v>
      </c>
      <c r="C9" s="455">
        <v>0</v>
      </c>
      <c r="D9" s="455">
        <v>0</v>
      </c>
      <c r="E9" s="456">
        <f>C9-D9</f>
        <v>0</v>
      </c>
      <c r="F9" s="457"/>
    </row>
    <row r="10" spans="1:6" ht="24">
      <c r="A10" s="453" t="s">
        <v>635</v>
      </c>
      <c r="B10" s="458"/>
      <c r="C10" s="459"/>
      <c r="D10" s="459"/>
      <c r="E10" s="456"/>
      <c r="F10" s="457"/>
    </row>
    <row r="11" spans="1:15" ht="24">
      <c r="A11" s="460" t="s">
        <v>636</v>
      </c>
      <c r="B11" s="461" t="s">
        <v>637</v>
      </c>
      <c r="C11" s="462">
        <f>SUM(C12:C14)</f>
        <v>0</v>
      </c>
      <c r="D11" s="462">
        <f>SUM(D12:D14)</f>
        <v>0</v>
      </c>
      <c r="E11" s="456">
        <f>SUM(E12:E14)</f>
        <v>0</v>
      </c>
      <c r="F11" s="457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1:6" ht="13.5">
      <c r="A12" s="463" t="s">
        <v>638</v>
      </c>
      <c r="B12" s="461" t="s">
        <v>639</v>
      </c>
      <c r="C12" s="455">
        <v>0</v>
      </c>
      <c r="D12" s="455">
        <v>0</v>
      </c>
      <c r="E12" s="456">
        <f aca="true" t="shared" si="0" ref="E12:E41">C12-D12</f>
        <v>0</v>
      </c>
      <c r="F12" s="457"/>
    </row>
    <row r="13" spans="1:6" ht="13.5">
      <c r="A13" s="463" t="s">
        <v>640</v>
      </c>
      <c r="B13" s="461" t="s">
        <v>641</v>
      </c>
      <c r="C13" s="455">
        <v>0</v>
      </c>
      <c r="D13" s="455">
        <v>0</v>
      </c>
      <c r="E13" s="456">
        <f t="shared" si="0"/>
        <v>0</v>
      </c>
      <c r="F13" s="457"/>
    </row>
    <row r="14" spans="1:6" ht="13.5">
      <c r="A14" s="463" t="s">
        <v>642</v>
      </c>
      <c r="B14" s="461" t="s">
        <v>643</v>
      </c>
      <c r="C14" s="455">
        <v>0</v>
      </c>
      <c r="D14" s="455">
        <v>0</v>
      </c>
      <c r="E14" s="456">
        <f t="shared" si="0"/>
        <v>0</v>
      </c>
      <c r="F14" s="457"/>
    </row>
    <row r="15" spans="1:6" ht="24">
      <c r="A15" s="460" t="s">
        <v>644</v>
      </c>
      <c r="B15" s="461" t="s">
        <v>645</v>
      </c>
      <c r="C15" s="455">
        <v>0</v>
      </c>
      <c r="D15" s="455">
        <v>0</v>
      </c>
      <c r="E15" s="456">
        <f t="shared" si="0"/>
        <v>0</v>
      </c>
      <c r="F15" s="457"/>
    </row>
    <row r="16" spans="1:15" ht="12">
      <c r="A16" s="460" t="s">
        <v>646</v>
      </c>
      <c r="B16" s="461" t="s">
        <v>647</v>
      </c>
      <c r="C16" s="462">
        <f>+C17+C18</f>
        <v>0</v>
      </c>
      <c r="D16" s="462">
        <f>+D17+D18</f>
        <v>0</v>
      </c>
      <c r="E16" s="456">
        <f t="shared" si="0"/>
        <v>0</v>
      </c>
      <c r="F16" s="457"/>
      <c r="G16" s="367"/>
      <c r="H16" s="367"/>
      <c r="I16" s="367"/>
      <c r="J16" s="367"/>
      <c r="K16" s="367"/>
      <c r="L16" s="367"/>
      <c r="M16" s="367"/>
      <c r="N16" s="367"/>
      <c r="O16" s="367"/>
    </row>
    <row r="17" spans="1:6" ht="13.5">
      <c r="A17" s="463" t="s">
        <v>648</v>
      </c>
      <c r="B17" s="461" t="s">
        <v>649</v>
      </c>
      <c r="C17" s="455">
        <v>0</v>
      </c>
      <c r="D17" s="455">
        <v>0</v>
      </c>
      <c r="E17" s="456">
        <f t="shared" si="0"/>
        <v>0</v>
      </c>
      <c r="F17" s="457"/>
    </row>
    <row r="18" spans="1:6" ht="13.5">
      <c r="A18" s="463" t="s">
        <v>642</v>
      </c>
      <c r="B18" s="461" t="s">
        <v>650</v>
      </c>
      <c r="C18" s="455">
        <v>0</v>
      </c>
      <c r="D18" s="455">
        <v>0</v>
      </c>
      <c r="E18" s="456">
        <f t="shared" si="0"/>
        <v>0</v>
      </c>
      <c r="F18" s="457"/>
    </row>
    <row r="19" spans="1:15" ht="12">
      <c r="A19" s="464" t="s">
        <v>651</v>
      </c>
      <c r="B19" s="454" t="s">
        <v>652</v>
      </c>
      <c r="C19" s="459">
        <f>C11+C15+C16</f>
        <v>0</v>
      </c>
      <c r="D19" s="459">
        <f>D11+D15+D16</f>
        <v>0</v>
      </c>
      <c r="E19" s="465">
        <f>E11+E15+E16</f>
        <v>0</v>
      </c>
      <c r="F19" s="457"/>
      <c r="G19" s="367"/>
      <c r="H19" s="367"/>
      <c r="I19" s="367"/>
      <c r="J19" s="367"/>
      <c r="K19" s="367"/>
      <c r="L19" s="367"/>
      <c r="M19" s="367"/>
      <c r="N19" s="367"/>
      <c r="O19" s="367"/>
    </row>
    <row r="20" spans="1:6" ht="12">
      <c r="A20" s="453" t="s">
        <v>653</v>
      </c>
      <c r="B20" s="458"/>
      <c r="C20" s="462"/>
      <c r="D20" s="459"/>
      <c r="E20" s="456">
        <f t="shared" si="0"/>
        <v>0</v>
      </c>
      <c r="F20" s="457"/>
    </row>
    <row r="21" spans="1:6" ht="12">
      <c r="A21" s="460" t="s">
        <v>654</v>
      </c>
      <c r="B21" s="454" t="s">
        <v>655</v>
      </c>
      <c r="C21" s="455">
        <v>0</v>
      </c>
      <c r="D21" s="455">
        <v>0</v>
      </c>
      <c r="E21" s="456">
        <f t="shared" si="0"/>
        <v>0</v>
      </c>
      <c r="F21" s="457"/>
    </row>
    <row r="22" spans="1:6" ht="12">
      <c r="A22" s="460"/>
      <c r="B22" s="458"/>
      <c r="C22" s="462"/>
      <c r="D22" s="459"/>
      <c r="E22" s="456"/>
      <c r="F22" s="457"/>
    </row>
    <row r="23" spans="1:6" ht="24">
      <c r="A23" s="453" t="s">
        <v>656</v>
      </c>
      <c r="B23" s="466"/>
      <c r="C23" s="462"/>
      <c r="D23" s="459"/>
      <c r="E23" s="456"/>
      <c r="F23" s="457"/>
    </row>
    <row r="24" spans="1:15" ht="24">
      <c r="A24" s="460" t="s">
        <v>657</v>
      </c>
      <c r="B24" s="461" t="s">
        <v>658</v>
      </c>
      <c r="C24" s="462"/>
      <c r="D24" s="462">
        <v>0</v>
      </c>
      <c r="E24" s="456">
        <f>SUM(E25:E27)</f>
        <v>0</v>
      </c>
      <c r="F24" s="457"/>
      <c r="G24" s="367"/>
      <c r="H24" s="367"/>
      <c r="I24" s="367"/>
      <c r="J24" s="367"/>
      <c r="K24" s="367"/>
      <c r="L24" s="367"/>
      <c r="M24" s="367"/>
      <c r="N24" s="367"/>
      <c r="O24" s="367"/>
    </row>
    <row r="25" spans="1:6" ht="13.5">
      <c r="A25" s="463" t="s">
        <v>659</v>
      </c>
      <c r="B25" s="461" t="s">
        <v>660</v>
      </c>
      <c r="C25" s="455">
        <v>0</v>
      </c>
      <c r="D25" s="455">
        <v>0</v>
      </c>
      <c r="E25" s="456">
        <f t="shared" si="0"/>
        <v>0</v>
      </c>
      <c r="F25" s="457"/>
    </row>
    <row r="26" spans="1:6" ht="13.5">
      <c r="A26" s="463" t="s">
        <v>661</v>
      </c>
      <c r="B26" s="461" t="s">
        <v>662</v>
      </c>
      <c r="C26" s="455">
        <v>0</v>
      </c>
      <c r="D26" s="455">
        <v>0</v>
      </c>
      <c r="E26" s="456">
        <f t="shared" si="0"/>
        <v>0</v>
      </c>
      <c r="F26" s="457"/>
    </row>
    <row r="27" spans="1:6" ht="13.5">
      <c r="A27" s="463" t="s">
        <v>663</v>
      </c>
      <c r="B27" s="461" t="s">
        <v>664</v>
      </c>
      <c r="C27" s="455">
        <v>0</v>
      </c>
      <c r="D27" s="455">
        <v>0</v>
      </c>
      <c r="E27" s="456">
        <f t="shared" si="0"/>
        <v>0</v>
      </c>
      <c r="F27" s="457"/>
    </row>
    <row r="28" spans="1:6" ht="12">
      <c r="A28" s="460" t="s">
        <v>665</v>
      </c>
      <c r="B28" s="461" t="s">
        <v>666</v>
      </c>
      <c r="C28" s="455">
        <v>54</v>
      </c>
      <c r="D28" s="455">
        <v>0</v>
      </c>
      <c r="E28" s="456">
        <f t="shared" si="0"/>
        <v>54</v>
      </c>
      <c r="F28" s="457"/>
    </row>
    <row r="29" spans="1:6" ht="12">
      <c r="A29" s="460" t="s">
        <v>667</v>
      </c>
      <c r="B29" s="461" t="s">
        <v>668</v>
      </c>
      <c r="C29" s="455">
        <v>0</v>
      </c>
      <c r="D29" s="455">
        <v>0</v>
      </c>
      <c r="E29" s="456">
        <f t="shared" si="0"/>
        <v>0</v>
      </c>
      <c r="F29" s="457"/>
    </row>
    <row r="30" spans="1:6" ht="24">
      <c r="A30" s="460" t="s">
        <v>669</v>
      </c>
      <c r="B30" s="461" t="s">
        <v>670</v>
      </c>
      <c r="C30" s="455">
        <v>0</v>
      </c>
      <c r="D30" s="455">
        <v>0</v>
      </c>
      <c r="E30" s="456">
        <f t="shared" si="0"/>
        <v>0</v>
      </c>
      <c r="F30" s="457"/>
    </row>
    <row r="31" spans="1:6" ht="12">
      <c r="A31" s="460" t="s">
        <v>671</v>
      </c>
      <c r="B31" s="461" t="s">
        <v>672</v>
      </c>
      <c r="C31" s="455">
        <v>0</v>
      </c>
      <c r="D31" s="455">
        <v>0</v>
      </c>
      <c r="E31" s="456">
        <f t="shared" si="0"/>
        <v>0</v>
      </c>
      <c r="F31" s="457"/>
    </row>
    <row r="32" spans="1:6" ht="12">
      <c r="A32" s="460" t="s">
        <v>673</v>
      </c>
      <c r="B32" s="461" t="s">
        <v>674</v>
      </c>
      <c r="C32" s="455">
        <v>0</v>
      </c>
      <c r="D32" s="455">
        <v>0</v>
      </c>
      <c r="E32" s="456">
        <f t="shared" si="0"/>
        <v>0</v>
      </c>
      <c r="F32" s="457"/>
    </row>
    <row r="33" spans="1:15" ht="12">
      <c r="A33" s="460" t="s">
        <v>675</v>
      </c>
      <c r="B33" s="461" t="s">
        <v>676</v>
      </c>
      <c r="C33" s="467">
        <v>0</v>
      </c>
      <c r="D33" s="467">
        <v>0</v>
      </c>
      <c r="E33" s="468">
        <f>SUM(E34:E37)</f>
        <v>0</v>
      </c>
      <c r="F33" s="457"/>
      <c r="G33" s="367"/>
      <c r="H33" s="367"/>
      <c r="I33" s="367"/>
      <c r="J33" s="367"/>
      <c r="K33" s="367"/>
      <c r="L33" s="367"/>
      <c r="M33" s="367"/>
      <c r="N33" s="367"/>
      <c r="O33" s="367"/>
    </row>
    <row r="34" spans="1:6" ht="13.5">
      <c r="A34" s="463" t="s">
        <v>677</v>
      </c>
      <c r="B34" s="461" t="s">
        <v>678</v>
      </c>
      <c r="C34" s="455">
        <v>0</v>
      </c>
      <c r="D34" s="455">
        <v>0</v>
      </c>
      <c r="E34" s="456">
        <f t="shared" si="0"/>
        <v>0</v>
      </c>
      <c r="F34" s="457"/>
    </row>
    <row r="35" spans="1:6" ht="13.5">
      <c r="A35" s="463" t="s">
        <v>679</v>
      </c>
      <c r="B35" s="461" t="s">
        <v>680</v>
      </c>
      <c r="C35" s="455">
        <v>0</v>
      </c>
      <c r="D35" s="455">
        <v>0</v>
      </c>
      <c r="E35" s="456">
        <f t="shared" si="0"/>
        <v>0</v>
      </c>
      <c r="F35" s="457"/>
    </row>
    <row r="36" spans="1:6" ht="13.5">
      <c r="A36" s="463" t="s">
        <v>681</v>
      </c>
      <c r="B36" s="461" t="s">
        <v>682</v>
      </c>
      <c r="C36" s="455">
        <v>0</v>
      </c>
      <c r="D36" s="455">
        <v>0</v>
      </c>
      <c r="E36" s="456">
        <f t="shared" si="0"/>
        <v>0</v>
      </c>
      <c r="F36" s="457"/>
    </row>
    <row r="37" spans="1:6" ht="13.5">
      <c r="A37" s="463" t="s">
        <v>683</v>
      </c>
      <c r="B37" s="461" t="s">
        <v>684</v>
      </c>
      <c r="C37" s="455">
        <v>0</v>
      </c>
      <c r="D37" s="455">
        <v>0</v>
      </c>
      <c r="E37" s="456">
        <f t="shared" si="0"/>
        <v>0</v>
      </c>
      <c r="F37" s="457"/>
    </row>
    <row r="38" spans="1:15" ht="12">
      <c r="A38" s="460" t="s">
        <v>685</v>
      </c>
      <c r="B38" s="461" t="s">
        <v>686</v>
      </c>
      <c r="C38" s="462"/>
      <c r="D38" s="467"/>
      <c r="E38" s="468">
        <v>0</v>
      </c>
      <c r="F38" s="457"/>
      <c r="G38" s="367"/>
      <c r="H38" s="367"/>
      <c r="I38" s="367"/>
      <c r="J38" s="367"/>
      <c r="K38" s="367"/>
      <c r="L38" s="367"/>
      <c r="M38" s="367"/>
      <c r="N38" s="367"/>
      <c r="O38" s="367"/>
    </row>
    <row r="39" spans="1:6" ht="13.5">
      <c r="A39" s="463" t="s">
        <v>687</v>
      </c>
      <c r="B39" s="461" t="s">
        <v>688</v>
      </c>
      <c r="C39" s="455">
        <v>0</v>
      </c>
      <c r="D39" s="455">
        <v>0</v>
      </c>
      <c r="E39" s="456">
        <f t="shared" si="0"/>
        <v>0</v>
      </c>
      <c r="F39" s="457"/>
    </row>
    <row r="40" spans="1:6" ht="13.5">
      <c r="A40" s="463" t="s">
        <v>689</v>
      </c>
      <c r="B40" s="461" t="s">
        <v>690</v>
      </c>
      <c r="C40" s="455"/>
      <c r="D40" s="455"/>
      <c r="E40" s="456">
        <f t="shared" si="0"/>
        <v>0</v>
      </c>
      <c r="F40" s="457"/>
    </row>
    <row r="41" spans="1:6" ht="13.5">
      <c r="A41" s="463" t="s">
        <v>691</v>
      </c>
      <c r="B41" s="461" t="s">
        <v>692</v>
      </c>
      <c r="C41" s="455">
        <v>0</v>
      </c>
      <c r="D41" s="455">
        <v>0</v>
      </c>
      <c r="E41" s="456">
        <f t="shared" si="0"/>
        <v>0</v>
      </c>
      <c r="F41" s="457"/>
    </row>
    <row r="42" spans="1:6" ht="13.5">
      <c r="A42" s="463" t="s">
        <v>693</v>
      </c>
      <c r="B42" s="461" t="s">
        <v>694</v>
      </c>
      <c r="C42" s="455">
        <v>7</v>
      </c>
      <c r="D42" s="455">
        <v>7</v>
      </c>
      <c r="E42" s="456">
        <v>0</v>
      </c>
      <c r="F42" s="457"/>
    </row>
    <row r="43" spans="1:15" ht="12">
      <c r="A43" s="464" t="s">
        <v>695</v>
      </c>
      <c r="B43" s="454" t="s">
        <v>696</v>
      </c>
      <c r="C43" s="459">
        <f>C28+C42</f>
        <v>61</v>
      </c>
      <c r="D43" s="459">
        <v>7</v>
      </c>
      <c r="E43" s="465">
        <f>E24+E28+E29+E31+E30+E32+E33+E38</f>
        <v>54</v>
      </c>
      <c r="F43" s="457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15" ht="12">
      <c r="A44" s="453" t="s">
        <v>697</v>
      </c>
      <c r="B44" s="458" t="s">
        <v>698</v>
      </c>
      <c r="C44" s="469">
        <v>61</v>
      </c>
      <c r="D44" s="469">
        <f>D43+D21+D19+D9</f>
        <v>7</v>
      </c>
      <c r="E44" s="465">
        <f>E43+E21+E19+E9</f>
        <v>54</v>
      </c>
      <c r="F44" s="457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27" ht="12">
      <c r="A45" s="470"/>
      <c r="B45" s="471"/>
      <c r="C45" s="472"/>
      <c r="D45" s="472"/>
      <c r="E45" s="472"/>
      <c r="F45" s="457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</row>
    <row r="46" spans="1:27" ht="12">
      <c r="A46" s="470"/>
      <c r="B46" s="471"/>
      <c r="C46" s="472"/>
      <c r="D46" s="472"/>
      <c r="E46" s="472"/>
      <c r="F46" s="457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</row>
    <row r="47" spans="1:6" ht="12">
      <c r="A47" s="470" t="s">
        <v>699</v>
      </c>
      <c r="B47" s="471"/>
      <c r="C47" s="474"/>
      <c r="D47" s="474"/>
      <c r="E47" s="474"/>
      <c r="F47" s="475" t="s">
        <v>285</v>
      </c>
    </row>
    <row r="48" spans="1:6" s="356" customFormat="1" ht="24" customHeight="1">
      <c r="A48" s="444" t="s">
        <v>475</v>
      </c>
      <c r="B48" s="445" t="s">
        <v>11</v>
      </c>
      <c r="C48" s="476" t="s">
        <v>700</v>
      </c>
      <c r="D48" s="622" t="s">
        <v>701</v>
      </c>
      <c r="E48" s="622"/>
      <c r="F48" s="447" t="s">
        <v>702</v>
      </c>
    </row>
    <row r="49" spans="1:6" s="356" customFormat="1" ht="25.5">
      <c r="A49" s="444"/>
      <c r="B49" s="450"/>
      <c r="C49" s="476"/>
      <c r="D49" s="451" t="s">
        <v>631</v>
      </c>
      <c r="E49" s="451" t="s">
        <v>632</v>
      </c>
      <c r="F49" s="451"/>
    </row>
    <row r="50" spans="1:6" s="356" customFormat="1" ht="13.5">
      <c r="A50" s="447" t="s">
        <v>17</v>
      </c>
      <c r="B50" s="450" t="s">
        <v>18</v>
      </c>
      <c r="C50" s="451">
        <v>1</v>
      </c>
      <c r="D50" s="451">
        <v>2</v>
      </c>
      <c r="E50" s="452">
        <v>3</v>
      </c>
      <c r="F50" s="452">
        <v>4</v>
      </c>
    </row>
    <row r="51" spans="1:6" ht="24">
      <c r="A51" s="453" t="s">
        <v>703</v>
      </c>
      <c r="B51" s="466"/>
      <c r="C51" s="469"/>
      <c r="D51" s="469"/>
      <c r="E51" s="469"/>
      <c r="F51" s="477"/>
    </row>
    <row r="52" spans="1:16" ht="24">
      <c r="A52" s="460" t="s">
        <v>704</v>
      </c>
      <c r="B52" s="461" t="s">
        <v>705</v>
      </c>
      <c r="C52" s="469">
        <f>SUM(C53:C55)</f>
        <v>0</v>
      </c>
      <c r="D52" s="469">
        <f>SUM(D53:D55)</f>
        <v>0</v>
      </c>
      <c r="E52" s="462">
        <f>C52-D52</f>
        <v>0</v>
      </c>
      <c r="F52" s="459">
        <f>SUM(F53:F55)</f>
        <v>0</v>
      </c>
      <c r="G52" s="367"/>
      <c r="H52" s="367"/>
      <c r="I52" s="367"/>
      <c r="J52" s="367"/>
      <c r="K52" s="367"/>
      <c r="L52" s="367"/>
      <c r="M52" s="367"/>
      <c r="N52" s="367"/>
      <c r="O52" s="367"/>
      <c r="P52" s="367"/>
    </row>
    <row r="53" spans="1:6" ht="13.5">
      <c r="A53" s="463" t="s">
        <v>706</v>
      </c>
      <c r="B53" s="461" t="s">
        <v>707</v>
      </c>
      <c r="C53" s="455">
        <v>0</v>
      </c>
      <c r="D53" s="455">
        <v>0</v>
      </c>
      <c r="E53" s="462">
        <f>C53-D53</f>
        <v>0</v>
      </c>
      <c r="F53" s="455">
        <v>0</v>
      </c>
    </row>
    <row r="54" spans="1:6" ht="13.5">
      <c r="A54" s="463" t="s">
        <v>708</v>
      </c>
      <c r="B54" s="461" t="s">
        <v>709</v>
      </c>
      <c r="C54" s="455">
        <v>0</v>
      </c>
      <c r="D54" s="455">
        <v>0</v>
      </c>
      <c r="E54" s="462">
        <f aca="true" t="shared" si="1" ref="E54:E88">C54-D54</f>
        <v>0</v>
      </c>
      <c r="F54" s="455">
        <v>0</v>
      </c>
    </row>
    <row r="55" spans="1:6" ht="13.5">
      <c r="A55" s="463" t="s">
        <v>693</v>
      </c>
      <c r="B55" s="461" t="s">
        <v>710</v>
      </c>
      <c r="C55" s="455">
        <v>0</v>
      </c>
      <c r="D55" s="455">
        <v>0</v>
      </c>
      <c r="E55" s="462">
        <f t="shared" si="1"/>
        <v>0</v>
      </c>
      <c r="F55" s="455">
        <v>0</v>
      </c>
    </row>
    <row r="56" spans="1:16" ht="36">
      <c r="A56" s="460" t="s">
        <v>711</v>
      </c>
      <c r="B56" s="461" t="s">
        <v>712</v>
      </c>
      <c r="C56" s="469">
        <f>C57+C59</f>
        <v>0</v>
      </c>
      <c r="D56" s="469">
        <f>D57+D59</f>
        <v>0</v>
      </c>
      <c r="E56" s="462">
        <f t="shared" si="1"/>
        <v>0</v>
      </c>
      <c r="F56" s="469">
        <f>F57+F59</f>
        <v>0</v>
      </c>
      <c r="G56" s="367"/>
      <c r="H56" s="367"/>
      <c r="I56" s="367"/>
      <c r="J56" s="367"/>
      <c r="K56" s="367"/>
      <c r="L56" s="367"/>
      <c r="M56" s="367"/>
      <c r="N56" s="367"/>
      <c r="O56" s="367"/>
      <c r="P56" s="367"/>
    </row>
    <row r="57" spans="1:6" ht="13.5">
      <c r="A57" s="463" t="s">
        <v>713</v>
      </c>
      <c r="B57" s="461" t="s">
        <v>714</v>
      </c>
      <c r="C57" s="455">
        <v>0</v>
      </c>
      <c r="D57" s="455">
        <v>0</v>
      </c>
      <c r="E57" s="462">
        <f t="shared" si="1"/>
        <v>0</v>
      </c>
      <c r="F57" s="455">
        <v>0</v>
      </c>
    </row>
    <row r="58" spans="1:6" ht="13.5">
      <c r="A58" s="478" t="s">
        <v>715</v>
      </c>
      <c r="B58" s="461" t="s">
        <v>716</v>
      </c>
      <c r="C58" s="479">
        <v>0</v>
      </c>
      <c r="D58" s="479">
        <v>0</v>
      </c>
      <c r="E58" s="462">
        <f t="shared" si="1"/>
        <v>0</v>
      </c>
      <c r="F58" s="479">
        <v>0</v>
      </c>
    </row>
    <row r="59" spans="1:6" ht="25.5">
      <c r="A59" s="478" t="s">
        <v>717</v>
      </c>
      <c r="B59" s="461" t="s">
        <v>718</v>
      </c>
      <c r="C59" s="455">
        <v>0</v>
      </c>
      <c r="D59" s="455">
        <v>0</v>
      </c>
      <c r="E59" s="462">
        <f t="shared" si="1"/>
        <v>0</v>
      </c>
      <c r="F59" s="455">
        <v>0</v>
      </c>
    </row>
    <row r="60" spans="1:6" ht="13.5">
      <c r="A60" s="478" t="s">
        <v>715</v>
      </c>
      <c r="B60" s="461" t="s">
        <v>719</v>
      </c>
      <c r="C60" s="479">
        <v>0</v>
      </c>
      <c r="D60" s="479">
        <v>0</v>
      </c>
      <c r="E60" s="462">
        <f t="shared" si="1"/>
        <v>0</v>
      </c>
      <c r="F60" s="479">
        <v>0</v>
      </c>
    </row>
    <row r="61" spans="1:6" ht="12">
      <c r="A61" s="460" t="s">
        <v>142</v>
      </c>
      <c r="B61" s="461" t="s">
        <v>720</v>
      </c>
      <c r="C61" s="455">
        <v>0</v>
      </c>
      <c r="D61" s="455">
        <v>0</v>
      </c>
      <c r="E61" s="462">
        <f t="shared" si="1"/>
        <v>0</v>
      </c>
      <c r="F61" s="480">
        <v>0</v>
      </c>
    </row>
    <row r="62" spans="1:6" ht="24">
      <c r="A62" s="460" t="s">
        <v>145</v>
      </c>
      <c r="B62" s="461" t="s">
        <v>721</v>
      </c>
      <c r="C62" s="455">
        <v>0</v>
      </c>
      <c r="D62" s="455">
        <v>0</v>
      </c>
      <c r="E62" s="462">
        <f t="shared" si="1"/>
        <v>0</v>
      </c>
      <c r="F62" s="480">
        <v>0</v>
      </c>
    </row>
    <row r="63" spans="1:6" ht="12">
      <c r="A63" s="460" t="s">
        <v>722</v>
      </c>
      <c r="B63" s="461" t="s">
        <v>723</v>
      </c>
      <c r="C63" s="455">
        <v>0</v>
      </c>
      <c r="D63" s="455">
        <v>0</v>
      </c>
      <c r="E63" s="462">
        <f t="shared" si="1"/>
        <v>0</v>
      </c>
      <c r="F63" s="480">
        <v>0</v>
      </c>
    </row>
    <row r="64" spans="1:6" ht="12">
      <c r="A64" s="460" t="s">
        <v>724</v>
      </c>
      <c r="B64" s="461" t="s">
        <v>725</v>
      </c>
      <c r="C64" s="455"/>
      <c r="D64" s="455">
        <v>0</v>
      </c>
      <c r="E64" s="462">
        <f t="shared" si="1"/>
        <v>0</v>
      </c>
      <c r="F64" s="480">
        <v>0</v>
      </c>
    </row>
    <row r="65" spans="1:6" ht="13.5">
      <c r="A65" s="463" t="s">
        <v>726</v>
      </c>
      <c r="B65" s="461" t="s">
        <v>727</v>
      </c>
      <c r="C65" s="479">
        <v>0</v>
      </c>
      <c r="D65" s="479">
        <v>0</v>
      </c>
      <c r="E65" s="462">
        <f t="shared" si="1"/>
        <v>0</v>
      </c>
      <c r="F65" s="481">
        <v>0</v>
      </c>
    </row>
    <row r="66" spans="1:16" ht="12">
      <c r="A66" s="464" t="s">
        <v>728</v>
      </c>
      <c r="B66" s="454" t="s">
        <v>729</v>
      </c>
      <c r="C66" s="469">
        <f>C52+C56+C61+C62+C63+C64</f>
        <v>0</v>
      </c>
      <c r="D66" s="469">
        <f>D52+D56+D61+D62+D63+D64</f>
        <v>0</v>
      </c>
      <c r="E66" s="462">
        <f t="shared" si="1"/>
        <v>0</v>
      </c>
      <c r="F66" s="469">
        <f>F52+F56+F61+F62+F63+F64</f>
        <v>0</v>
      </c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6" ht="12">
      <c r="A67" s="453" t="s">
        <v>730</v>
      </c>
      <c r="B67" s="458"/>
      <c r="C67" s="459"/>
      <c r="D67" s="459"/>
      <c r="E67" s="462"/>
      <c r="F67" s="482"/>
    </row>
    <row r="68" spans="1:6" ht="12">
      <c r="A68" s="460" t="s">
        <v>731</v>
      </c>
      <c r="B68" s="483" t="s">
        <v>732</v>
      </c>
      <c r="C68" s="455">
        <v>0</v>
      </c>
      <c r="D68" s="455"/>
      <c r="E68" s="462">
        <v>0</v>
      </c>
      <c r="F68" s="480">
        <v>0</v>
      </c>
    </row>
    <row r="69" spans="1:6" ht="12">
      <c r="A69" s="453"/>
      <c r="B69" s="458"/>
      <c r="C69" s="459"/>
      <c r="D69" s="459"/>
      <c r="E69" s="462"/>
      <c r="F69" s="482"/>
    </row>
    <row r="70" spans="1:6" ht="24">
      <c r="A70" s="453" t="s">
        <v>733</v>
      </c>
      <c r="B70" s="466"/>
      <c r="C70" s="459"/>
      <c r="D70" s="459"/>
      <c r="E70" s="462"/>
      <c r="F70" s="482"/>
    </row>
    <row r="71" spans="1:16" ht="24">
      <c r="A71" s="460" t="s">
        <v>704</v>
      </c>
      <c r="B71" s="461" t="s">
        <v>734</v>
      </c>
      <c r="C71" s="467">
        <v>0</v>
      </c>
      <c r="D71" s="467">
        <v>0</v>
      </c>
      <c r="E71" s="467">
        <f>SUM(E72:E74)</f>
        <v>0</v>
      </c>
      <c r="F71" s="467">
        <f>SUM(F72:F74)</f>
        <v>0</v>
      </c>
      <c r="G71" s="367"/>
      <c r="H71" s="367"/>
      <c r="I71" s="367"/>
      <c r="J71" s="367"/>
      <c r="K71" s="367"/>
      <c r="L71" s="367"/>
      <c r="M71" s="367"/>
      <c r="N71" s="367"/>
      <c r="O71" s="367"/>
      <c r="P71" s="367"/>
    </row>
    <row r="72" spans="1:6" ht="13.5">
      <c r="A72" s="463" t="s">
        <v>735</v>
      </c>
      <c r="B72" s="461" t="s">
        <v>736</v>
      </c>
      <c r="C72" s="455">
        <v>0</v>
      </c>
      <c r="D72" s="455">
        <v>0</v>
      </c>
      <c r="E72" s="462">
        <f t="shared" si="1"/>
        <v>0</v>
      </c>
      <c r="F72" s="480"/>
    </row>
    <row r="73" spans="1:6" ht="13.5">
      <c r="A73" s="463" t="s">
        <v>737</v>
      </c>
      <c r="B73" s="461" t="s">
        <v>738</v>
      </c>
      <c r="C73" s="455"/>
      <c r="D73" s="455"/>
      <c r="E73" s="462">
        <f t="shared" si="1"/>
        <v>0</v>
      </c>
      <c r="F73" s="480">
        <v>0</v>
      </c>
    </row>
    <row r="74" spans="1:6" ht="12">
      <c r="A74" s="460" t="s">
        <v>739</v>
      </c>
      <c r="B74" s="461" t="s">
        <v>740</v>
      </c>
      <c r="C74" s="455">
        <v>0</v>
      </c>
      <c r="D74" s="455">
        <v>0</v>
      </c>
      <c r="E74" s="462">
        <f t="shared" si="1"/>
        <v>0</v>
      </c>
      <c r="F74" s="480">
        <v>0</v>
      </c>
    </row>
    <row r="75" spans="1:16" ht="36">
      <c r="A75" s="460" t="s">
        <v>711</v>
      </c>
      <c r="B75" s="461" t="s">
        <v>741</v>
      </c>
      <c r="C75" s="469"/>
      <c r="D75" s="469"/>
      <c r="E75" s="469">
        <f>E76+E78</f>
        <v>0</v>
      </c>
      <c r="F75" s="469">
        <f>F76+F78</f>
        <v>0</v>
      </c>
      <c r="G75" s="367"/>
      <c r="H75" s="367"/>
      <c r="I75" s="367"/>
      <c r="J75" s="367"/>
      <c r="K75" s="367"/>
      <c r="L75" s="367"/>
      <c r="M75" s="367"/>
      <c r="N75" s="367"/>
      <c r="O75" s="367"/>
      <c r="P75" s="367"/>
    </row>
    <row r="76" spans="1:6" ht="13.5">
      <c r="A76" s="463" t="s">
        <v>742</v>
      </c>
      <c r="B76" s="461" t="s">
        <v>743</v>
      </c>
      <c r="C76" s="455"/>
      <c r="D76" s="455"/>
      <c r="E76" s="462"/>
      <c r="F76" s="455"/>
    </row>
    <row r="77" spans="1:6" ht="13.5">
      <c r="A77" s="463" t="s">
        <v>744</v>
      </c>
      <c r="B77" s="461" t="s">
        <v>745</v>
      </c>
      <c r="C77" s="479"/>
      <c r="D77" s="479"/>
      <c r="E77" s="462">
        <f t="shared" si="1"/>
        <v>0</v>
      </c>
      <c r="F77" s="479"/>
    </row>
    <row r="78" spans="1:6" ht="13.5">
      <c r="A78" s="463" t="s">
        <v>746</v>
      </c>
      <c r="B78" s="461" t="s">
        <v>747</v>
      </c>
      <c r="C78" s="455">
        <v>0</v>
      </c>
      <c r="D78" s="455"/>
      <c r="E78" s="462">
        <f t="shared" si="1"/>
        <v>0</v>
      </c>
      <c r="F78" s="455">
        <v>0</v>
      </c>
    </row>
    <row r="79" spans="1:6" ht="13.5">
      <c r="A79" s="463" t="s">
        <v>715</v>
      </c>
      <c r="B79" s="461" t="s">
        <v>748</v>
      </c>
      <c r="C79" s="479">
        <v>0</v>
      </c>
      <c r="D79" s="479"/>
      <c r="E79" s="462">
        <f t="shared" si="1"/>
        <v>0</v>
      </c>
      <c r="F79" s="479">
        <v>0</v>
      </c>
    </row>
    <row r="80" spans="1:16" ht="12">
      <c r="A80" s="460" t="s">
        <v>749</v>
      </c>
      <c r="B80" s="461" t="s">
        <v>750</v>
      </c>
      <c r="C80" s="469">
        <f>SUM(C81:C84)</f>
        <v>0</v>
      </c>
      <c r="D80" s="469"/>
      <c r="E80" s="469">
        <f>SUM(E81:E84)</f>
        <v>0</v>
      </c>
      <c r="F80" s="469">
        <f>SUM(F81:F84)</f>
        <v>0</v>
      </c>
      <c r="G80" s="367"/>
      <c r="H80" s="367"/>
      <c r="I80" s="367"/>
      <c r="J80" s="367"/>
      <c r="K80" s="367"/>
      <c r="L80" s="367"/>
      <c r="M80" s="367"/>
      <c r="N80" s="367"/>
      <c r="O80" s="367"/>
      <c r="P80" s="367"/>
    </row>
    <row r="81" spans="1:6" ht="13.5">
      <c r="A81" s="463" t="s">
        <v>751</v>
      </c>
      <c r="B81" s="461" t="s">
        <v>752</v>
      </c>
      <c r="C81" s="455">
        <v>0</v>
      </c>
      <c r="D81" s="455"/>
      <c r="E81" s="462">
        <f t="shared" si="1"/>
        <v>0</v>
      </c>
      <c r="F81" s="455">
        <v>0</v>
      </c>
    </row>
    <row r="82" spans="1:6" ht="13.5">
      <c r="A82" s="463" t="s">
        <v>753</v>
      </c>
      <c r="B82" s="461" t="s">
        <v>754</v>
      </c>
      <c r="C82" s="455">
        <v>0</v>
      </c>
      <c r="D82" s="455"/>
      <c r="E82" s="462">
        <f t="shared" si="1"/>
        <v>0</v>
      </c>
      <c r="F82" s="455">
        <v>0</v>
      </c>
    </row>
    <row r="83" spans="1:6" ht="25.5">
      <c r="A83" s="463" t="s">
        <v>755</v>
      </c>
      <c r="B83" s="461" t="s">
        <v>756</v>
      </c>
      <c r="C83" s="455">
        <v>0</v>
      </c>
      <c r="D83" s="455"/>
      <c r="E83" s="462">
        <f t="shared" si="1"/>
        <v>0</v>
      </c>
      <c r="F83" s="455">
        <v>0</v>
      </c>
    </row>
    <row r="84" spans="1:6" ht="13.5">
      <c r="A84" s="463" t="s">
        <v>757</v>
      </c>
      <c r="B84" s="461" t="s">
        <v>758</v>
      </c>
      <c r="C84" s="455">
        <v>0</v>
      </c>
      <c r="D84" s="455"/>
      <c r="E84" s="462">
        <f t="shared" si="1"/>
        <v>0</v>
      </c>
      <c r="F84" s="455">
        <v>0</v>
      </c>
    </row>
    <row r="85" spans="1:16" ht="12">
      <c r="A85" s="460" t="s">
        <v>759</v>
      </c>
      <c r="B85" s="461" t="s">
        <v>760</v>
      </c>
      <c r="C85" s="459"/>
      <c r="D85" s="459"/>
      <c r="E85" s="459">
        <v>0</v>
      </c>
      <c r="F85" s="459">
        <v>0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</row>
    <row r="86" spans="1:6" ht="12">
      <c r="A86" s="460" t="s">
        <v>761</v>
      </c>
      <c r="B86" s="461" t="s">
        <v>762</v>
      </c>
      <c r="C86" s="455"/>
      <c r="D86" s="455"/>
      <c r="E86" s="462">
        <f t="shared" si="1"/>
        <v>0</v>
      </c>
      <c r="F86" s="455">
        <v>0</v>
      </c>
    </row>
    <row r="87" spans="1:6" ht="12">
      <c r="A87" s="460" t="s">
        <v>763</v>
      </c>
      <c r="B87" s="461" t="s">
        <v>764</v>
      </c>
      <c r="C87" s="455">
        <v>436</v>
      </c>
      <c r="D87" s="455">
        <v>0</v>
      </c>
      <c r="E87" s="462">
        <v>436</v>
      </c>
      <c r="F87" s="455">
        <v>0</v>
      </c>
    </row>
    <row r="88" spans="1:6" ht="12">
      <c r="A88" s="460" t="s">
        <v>765</v>
      </c>
      <c r="B88" s="461" t="s">
        <v>766</v>
      </c>
      <c r="C88" s="455"/>
      <c r="D88" s="455"/>
      <c r="E88" s="462">
        <f t="shared" si="1"/>
        <v>0</v>
      </c>
      <c r="F88" s="455">
        <v>0</v>
      </c>
    </row>
    <row r="89" spans="1:6" ht="12">
      <c r="A89" s="460" t="s">
        <v>767</v>
      </c>
      <c r="B89" s="461" t="s">
        <v>768</v>
      </c>
      <c r="C89" s="455">
        <v>9</v>
      </c>
      <c r="D89" s="455">
        <v>9</v>
      </c>
      <c r="E89" s="462">
        <v>0</v>
      </c>
      <c r="F89" s="455">
        <v>0</v>
      </c>
    </row>
    <row r="90" spans="1:16" ht="12">
      <c r="A90" s="460" t="s">
        <v>769</v>
      </c>
      <c r="B90" s="461" t="s">
        <v>770</v>
      </c>
      <c r="C90" s="459">
        <f>C91+C92+C93</f>
        <v>4328</v>
      </c>
      <c r="D90" s="469">
        <v>0</v>
      </c>
      <c r="E90" s="469">
        <v>4328</v>
      </c>
      <c r="F90" s="469">
        <v>0</v>
      </c>
      <c r="G90" s="367"/>
      <c r="H90" s="367"/>
      <c r="I90" s="367"/>
      <c r="J90" s="367"/>
      <c r="K90" s="367"/>
      <c r="L90" s="367"/>
      <c r="M90" s="367"/>
      <c r="N90" s="367"/>
      <c r="O90" s="367"/>
      <c r="P90" s="367"/>
    </row>
    <row r="91" spans="1:6" ht="13.5">
      <c r="A91" s="463" t="s">
        <v>771</v>
      </c>
      <c r="B91" s="461" t="s">
        <v>772</v>
      </c>
      <c r="C91" s="455">
        <v>243</v>
      </c>
      <c r="D91" s="455">
        <v>0</v>
      </c>
      <c r="E91" s="462">
        <v>243</v>
      </c>
      <c r="F91" s="455">
        <v>0</v>
      </c>
    </row>
    <row r="92" spans="1:6" ht="13.5">
      <c r="A92" s="463" t="s">
        <v>679</v>
      </c>
      <c r="B92" s="461" t="s">
        <v>773</v>
      </c>
      <c r="C92" s="455">
        <v>1665</v>
      </c>
      <c r="D92" s="455">
        <v>0</v>
      </c>
      <c r="E92" s="462">
        <v>1665</v>
      </c>
      <c r="F92" s="455">
        <v>0</v>
      </c>
    </row>
    <row r="93" spans="1:6" ht="13.5">
      <c r="A93" s="463" t="s">
        <v>683</v>
      </c>
      <c r="B93" s="461" t="s">
        <v>774</v>
      </c>
      <c r="C93" s="455">
        <v>2420</v>
      </c>
      <c r="D93" s="455">
        <v>0</v>
      </c>
      <c r="E93" s="462">
        <v>2420</v>
      </c>
      <c r="F93" s="455">
        <v>0</v>
      </c>
    </row>
    <row r="94" spans="1:6" ht="24">
      <c r="A94" s="460" t="s">
        <v>775</v>
      </c>
      <c r="B94" s="461" t="s">
        <v>776</v>
      </c>
      <c r="C94" s="455">
        <v>4</v>
      </c>
      <c r="D94" s="455">
        <v>4</v>
      </c>
      <c r="E94" s="462">
        <v>0</v>
      </c>
      <c r="F94" s="455">
        <v>0</v>
      </c>
    </row>
    <row r="95" spans="1:6" ht="12">
      <c r="A95" s="460" t="s">
        <v>777</v>
      </c>
      <c r="B95" s="461" t="s">
        <v>778</v>
      </c>
      <c r="C95" s="455">
        <v>814</v>
      </c>
      <c r="D95" s="455">
        <v>0</v>
      </c>
      <c r="E95" s="462">
        <v>814</v>
      </c>
      <c r="F95" s="455">
        <v>0</v>
      </c>
    </row>
    <row r="96" spans="1:16" ht="12">
      <c r="A96" s="464" t="s">
        <v>779</v>
      </c>
      <c r="B96" s="483" t="s">
        <v>780</v>
      </c>
      <c r="C96" s="459">
        <f>C87+C89+C90+C95+C94</f>
        <v>5591</v>
      </c>
      <c r="D96" s="459">
        <f>SUM(D87:D95)</f>
        <v>13</v>
      </c>
      <c r="E96" s="459">
        <f>E87+E90+E95</f>
        <v>5578</v>
      </c>
      <c r="F96" s="459">
        <f>F85+F80+F75+F71+F95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16" ht="12">
      <c r="A97" s="453" t="s">
        <v>781</v>
      </c>
      <c r="B97" s="458" t="s">
        <v>782</v>
      </c>
      <c r="C97" s="459">
        <f>C96+C68</f>
        <v>5591</v>
      </c>
      <c r="D97" s="459">
        <v>13</v>
      </c>
      <c r="E97" s="459">
        <v>5578</v>
      </c>
      <c r="F97" s="459">
        <f>F96+F68+F66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2">
      <c r="A98" s="474"/>
      <c r="B98" s="484"/>
      <c r="C98" s="485"/>
      <c r="D98" s="485"/>
      <c r="E98" s="485"/>
      <c r="F98" s="486"/>
    </row>
    <row r="99" spans="1:27" ht="12">
      <c r="A99" s="470" t="s">
        <v>783</v>
      </c>
      <c r="B99" s="424"/>
      <c r="C99" s="485"/>
      <c r="D99" s="485"/>
      <c r="E99" s="485"/>
      <c r="F99" s="475" t="s">
        <v>537</v>
      </c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</row>
    <row r="100" spans="1:16" s="488" customFormat="1" ht="24">
      <c r="A100" s="447" t="s">
        <v>475</v>
      </c>
      <c r="B100" s="458" t="s">
        <v>476</v>
      </c>
      <c r="C100" s="447" t="s">
        <v>784</v>
      </c>
      <c r="D100" s="447" t="s">
        <v>785</v>
      </c>
      <c r="E100" s="447" t="s">
        <v>786</v>
      </c>
      <c r="F100" s="447" t="s">
        <v>787</v>
      </c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</row>
    <row r="101" spans="1:16" s="488" customFormat="1" ht="13.5">
      <c r="A101" s="447" t="s">
        <v>17</v>
      </c>
      <c r="B101" s="458" t="s">
        <v>18</v>
      </c>
      <c r="C101" s="451">
        <v>1</v>
      </c>
      <c r="D101" s="451">
        <v>2</v>
      </c>
      <c r="E101" s="451">
        <v>3</v>
      </c>
      <c r="F101" s="452">
        <v>4</v>
      </c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</row>
    <row r="102" spans="1:14" ht="12">
      <c r="A102" s="460" t="s">
        <v>788</v>
      </c>
      <c r="B102" s="461" t="s">
        <v>789</v>
      </c>
      <c r="C102" s="455"/>
      <c r="D102" s="455">
        <v>0</v>
      </c>
      <c r="E102" s="455">
        <v>0</v>
      </c>
      <c r="F102" s="489">
        <f>C102+D102-E102</f>
        <v>0</v>
      </c>
      <c r="G102" s="367"/>
      <c r="H102" s="367"/>
      <c r="I102" s="367"/>
      <c r="J102" s="367"/>
      <c r="K102" s="367"/>
      <c r="L102" s="367"/>
      <c r="M102" s="367"/>
      <c r="N102" s="367"/>
    </row>
    <row r="103" spans="1:6" ht="12">
      <c r="A103" s="460" t="s">
        <v>790</v>
      </c>
      <c r="B103" s="461" t="s">
        <v>791</v>
      </c>
      <c r="C103" s="455"/>
      <c r="D103" s="455">
        <v>0</v>
      </c>
      <c r="E103" s="455">
        <v>0</v>
      </c>
      <c r="F103" s="489">
        <f>C103+D103-E103</f>
        <v>0</v>
      </c>
    </row>
    <row r="104" spans="1:6" ht="12">
      <c r="A104" s="460" t="s">
        <v>792</v>
      </c>
      <c r="B104" s="461" t="s">
        <v>793</v>
      </c>
      <c r="C104" s="455"/>
      <c r="D104" s="455">
        <v>0</v>
      </c>
      <c r="E104" s="455">
        <v>0</v>
      </c>
      <c r="F104" s="489"/>
    </row>
    <row r="105" spans="1:16" ht="12">
      <c r="A105" s="490" t="s">
        <v>794</v>
      </c>
      <c r="B105" s="458" t="s">
        <v>795</v>
      </c>
      <c r="C105" s="469"/>
      <c r="D105" s="469">
        <f>SUM(D102:D104)</f>
        <v>0</v>
      </c>
      <c r="E105" s="469">
        <f>SUM(E102:E104)</f>
        <v>0</v>
      </c>
      <c r="F105" s="469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</row>
    <row r="106" spans="1:27" ht="12">
      <c r="A106" s="491" t="s">
        <v>796</v>
      </c>
      <c r="B106" s="492"/>
      <c r="C106" s="470"/>
      <c r="D106" s="470"/>
      <c r="E106" s="470"/>
      <c r="F106" s="448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473"/>
      <c r="X106" s="473"/>
      <c r="Y106" s="473"/>
      <c r="Z106" s="473"/>
      <c r="AA106" s="473"/>
    </row>
    <row r="107" spans="1:27" ht="24" customHeight="1">
      <c r="A107" s="623" t="s">
        <v>797</v>
      </c>
      <c r="B107" s="623"/>
      <c r="C107" s="623"/>
      <c r="D107" s="623"/>
      <c r="E107" s="623"/>
      <c r="F107" s="62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</row>
    <row r="108" spans="1:6" ht="12">
      <c r="A108" s="470"/>
      <c r="B108" s="471"/>
      <c r="C108" s="470"/>
      <c r="D108" s="470"/>
      <c r="E108" s="470"/>
      <c r="F108" s="448"/>
    </row>
    <row r="109" spans="1:6" ht="12" customHeight="1">
      <c r="A109" s="624" t="s">
        <v>277</v>
      </c>
      <c r="B109" s="624"/>
      <c r="C109" s="209" t="s">
        <v>278</v>
      </c>
      <c r="D109" s="209"/>
      <c r="E109" s="209" t="s">
        <v>279</v>
      </c>
      <c r="F109" s="209"/>
    </row>
    <row r="110" spans="1:6" ht="12">
      <c r="A110" s="493"/>
      <c r="B110" s="494"/>
      <c r="C110" s="208" t="s">
        <v>280</v>
      </c>
      <c r="D110" s="208"/>
      <c r="E110" s="209" t="s">
        <v>281</v>
      </c>
      <c r="F110" s="208"/>
    </row>
    <row r="111" spans="1:6" ht="12">
      <c r="A111" s="493"/>
      <c r="B111" s="494"/>
      <c r="C111" s="495"/>
      <c r="D111" s="495"/>
      <c r="E111" s="495"/>
      <c r="F111" s="495"/>
    </row>
    <row r="112" spans="1:6" ht="12">
      <c r="A112" s="340"/>
      <c r="B112" s="496"/>
      <c r="C112" s="340"/>
      <c r="D112" s="340"/>
      <c r="E112" s="340"/>
      <c r="F112" s="340"/>
    </row>
    <row r="113" spans="1:6" ht="12">
      <c r="A113" s="340"/>
      <c r="B113" s="496"/>
      <c r="C113" s="340"/>
      <c r="D113" s="340"/>
      <c r="E113" s="340"/>
      <c r="F113" s="340"/>
    </row>
    <row r="114" spans="1:6" ht="12">
      <c r="A114" s="340"/>
      <c r="B114" s="496"/>
      <c r="C114" s="340"/>
      <c r="D114" s="340"/>
      <c r="E114" s="340"/>
      <c r="F114" s="340"/>
    </row>
    <row r="115" spans="1:6" ht="12">
      <c r="A115" s="340"/>
      <c r="B115" s="496"/>
      <c r="C115" s="340"/>
      <c r="D115" s="340"/>
      <c r="E115" s="340"/>
      <c r="F115" s="340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" bottom="0.39375" header="0.31527777777777777" footer="0.5118055555555555"/>
  <pageSetup fitToHeight="2" fitToWidth="1" horizontalDpi="300" verticalDpi="300" orientation="portrait" paperSize="9" scale="74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1">
      <selection activeCell="H34" sqref="H34"/>
    </sheetView>
  </sheetViews>
  <sheetFormatPr defaultColWidth="9.00390625" defaultRowHeight="12.75"/>
  <cols>
    <col min="1" max="1" width="52.625" style="367" customWidth="1"/>
    <col min="2" max="2" width="9.125" style="497" customWidth="1"/>
    <col min="3" max="3" width="12.875" style="367" customWidth="1"/>
    <col min="4" max="4" width="12.625" style="367" customWidth="1"/>
    <col min="5" max="5" width="12.875" style="367" customWidth="1"/>
    <col min="6" max="6" width="11.50390625" style="367" customWidth="1"/>
    <col min="7" max="7" width="12.50390625" style="367" customWidth="1"/>
    <col min="8" max="8" width="14.125" style="367" customWidth="1"/>
    <col min="9" max="9" width="14.00390625" style="367" customWidth="1"/>
    <col min="10" max="16384" width="10.625" style="367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.75" customHeight="1">
      <c r="A2" s="498"/>
      <c r="B2" s="625" t="s">
        <v>798</v>
      </c>
      <c r="C2" s="625"/>
      <c r="D2" s="625"/>
      <c r="E2" s="625"/>
      <c r="F2" s="625"/>
      <c r="G2" s="500"/>
      <c r="H2" s="498"/>
      <c r="I2" s="498"/>
    </row>
    <row r="3" spans="1:9" s="374" customFormat="1" ht="12.75" customHeight="1">
      <c r="A3" s="501"/>
      <c r="B3" s="626" t="s">
        <v>799</v>
      </c>
      <c r="C3" s="626"/>
      <c r="D3" s="626"/>
      <c r="E3" s="626"/>
      <c r="F3" s="626"/>
      <c r="G3" s="502"/>
      <c r="H3" s="501"/>
      <c r="I3" s="501"/>
    </row>
    <row r="4" spans="1:9" ht="15" customHeight="1">
      <c r="A4" s="503" t="s">
        <v>1</v>
      </c>
      <c r="B4" s="627" t="str">
        <f>'справка _1_БАЛАНС'!E3</f>
        <v>"ДУПНИЦА ТАБАК"АД</v>
      </c>
      <c r="C4" s="627"/>
      <c r="D4" s="627"/>
      <c r="E4" s="627"/>
      <c r="F4" s="627"/>
      <c r="G4" s="628" t="s">
        <v>3</v>
      </c>
      <c r="H4" s="628"/>
      <c r="I4" s="343">
        <f>'справка _1_БАЛАНС'!H3</f>
        <v>819364036</v>
      </c>
    </row>
    <row r="5" spans="1:9" ht="12" customHeight="1">
      <c r="A5" s="504" t="s">
        <v>7</v>
      </c>
      <c r="B5" s="629" t="str">
        <f>'справка _1_БАЛАНС'!E5</f>
        <v>от 01.01.2010 г. До 30.06.2010 г. </v>
      </c>
      <c r="C5" s="629"/>
      <c r="D5" s="629"/>
      <c r="E5" s="629"/>
      <c r="F5" s="629"/>
      <c r="G5" s="630" t="s">
        <v>6</v>
      </c>
      <c r="H5" s="630"/>
      <c r="I5" s="343">
        <f>'справка _1_БАЛАНС'!H4</f>
        <v>201</v>
      </c>
    </row>
    <row r="6" spans="1:9" ht="12">
      <c r="A6" s="350"/>
      <c r="B6" s="505"/>
      <c r="C6" s="351"/>
      <c r="D6" s="351"/>
      <c r="E6" s="351"/>
      <c r="F6" s="351"/>
      <c r="G6" s="351"/>
      <c r="H6" s="351"/>
      <c r="I6" s="506" t="s">
        <v>800</v>
      </c>
    </row>
    <row r="7" spans="1:9" s="510" customFormat="1" ht="12" customHeight="1">
      <c r="A7" s="507" t="s">
        <v>475</v>
      </c>
      <c r="B7" s="508"/>
      <c r="C7" s="631" t="s">
        <v>801</v>
      </c>
      <c r="D7" s="631"/>
      <c r="E7" s="631"/>
      <c r="F7" s="631" t="s">
        <v>802</v>
      </c>
      <c r="G7" s="631"/>
      <c r="H7" s="631"/>
      <c r="I7" s="631"/>
    </row>
    <row r="8" spans="1:9" s="510" customFormat="1" ht="21.75" customHeight="1">
      <c r="A8" s="507"/>
      <c r="B8" s="511" t="s">
        <v>11</v>
      </c>
      <c r="C8" s="512" t="s">
        <v>803</v>
      </c>
      <c r="D8" s="512" t="s">
        <v>804</v>
      </c>
      <c r="E8" s="512" t="s">
        <v>805</v>
      </c>
      <c r="F8" s="513" t="s">
        <v>806</v>
      </c>
      <c r="G8" s="632" t="s">
        <v>807</v>
      </c>
      <c r="H8" s="632"/>
      <c r="I8" s="514" t="s">
        <v>808</v>
      </c>
    </row>
    <row r="9" spans="1:9" s="510" customFormat="1" ht="15.75" customHeight="1">
      <c r="A9" s="507"/>
      <c r="B9" s="515"/>
      <c r="C9" s="516"/>
      <c r="D9" s="516"/>
      <c r="E9" s="516"/>
      <c r="F9" s="513"/>
      <c r="G9" s="509" t="s">
        <v>548</v>
      </c>
      <c r="H9" s="509" t="s">
        <v>549</v>
      </c>
      <c r="I9" s="514"/>
    </row>
    <row r="10" spans="1:9" s="520" customFormat="1" ht="12">
      <c r="A10" s="517" t="s">
        <v>17</v>
      </c>
      <c r="B10" s="518" t="s">
        <v>18</v>
      </c>
      <c r="C10" s="519">
        <v>1</v>
      </c>
      <c r="D10" s="519">
        <v>2</v>
      </c>
      <c r="E10" s="519">
        <v>3</v>
      </c>
      <c r="F10" s="517">
        <v>4</v>
      </c>
      <c r="G10" s="517">
        <v>5</v>
      </c>
      <c r="H10" s="517">
        <v>6</v>
      </c>
      <c r="I10" s="517">
        <v>7</v>
      </c>
    </row>
    <row r="11" spans="1:9" s="520" customFormat="1" ht="12">
      <c r="A11" s="521" t="s">
        <v>809</v>
      </c>
      <c r="B11" s="522"/>
      <c r="C11" s="517"/>
      <c r="D11" s="517"/>
      <c r="E11" s="517"/>
      <c r="F11" s="517"/>
      <c r="G11" s="517"/>
      <c r="H11" s="517"/>
      <c r="I11" s="517"/>
    </row>
    <row r="12" spans="1:9" s="520" customFormat="1" ht="15">
      <c r="A12" s="523" t="s">
        <v>810</v>
      </c>
      <c r="B12" s="524" t="s">
        <v>811</v>
      </c>
      <c r="C12" s="525">
        <v>1725952</v>
      </c>
      <c r="D12" s="525">
        <v>0</v>
      </c>
      <c r="E12" s="525">
        <v>0</v>
      </c>
      <c r="F12" s="525">
        <v>337</v>
      </c>
      <c r="G12" s="525">
        <v>2</v>
      </c>
      <c r="H12" s="525">
        <v>9</v>
      </c>
      <c r="I12" s="526">
        <f>F12+G12-H12</f>
        <v>330</v>
      </c>
    </row>
    <row r="13" spans="1:9" s="520" customFormat="1" ht="12">
      <c r="A13" s="523" t="s">
        <v>812</v>
      </c>
      <c r="B13" s="524" t="s">
        <v>813</v>
      </c>
      <c r="C13" s="527">
        <v>0</v>
      </c>
      <c r="D13" s="527">
        <v>0</v>
      </c>
      <c r="E13" s="527">
        <v>0</v>
      </c>
      <c r="F13" s="527">
        <v>0</v>
      </c>
      <c r="G13" s="527">
        <v>0</v>
      </c>
      <c r="H13" s="527">
        <v>0</v>
      </c>
      <c r="I13" s="526">
        <f aca="true" t="shared" si="0" ref="I13:I26">F13+G13-H13</f>
        <v>0</v>
      </c>
    </row>
    <row r="14" spans="1:9" s="520" customFormat="1" ht="12">
      <c r="A14" s="523" t="s">
        <v>612</v>
      </c>
      <c r="B14" s="524" t="s">
        <v>814</v>
      </c>
      <c r="C14" s="528">
        <v>0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6">
        <f t="shared" si="0"/>
        <v>0</v>
      </c>
    </row>
    <row r="15" spans="1:9" s="520" customFormat="1" ht="12">
      <c r="A15" s="523" t="s">
        <v>815</v>
      </c>
      <c r="B15" s="524" t="s">
        <v>816</v>
      </c>
      <c r="C15" s="527">
        <v>0</v>
      </c>
      <c r="D15" s="527">
        <v>0</v>
      </c>
      <c r="E15" s="527">
        <v>0</v>
      </c>
      <c r="F15" s="527">
        <v>0</v>
      </c>
      <c r="G15" s="527">
        <v>0</v>
      </c>
      <c r="H15" s="527">
        <v>0</v>
      </c>
      <c r="I15" s="526">
        <f t="shared" si="0"/>
        <v>0</v>
      </c>
    </row>
    <row r="16" spans="1:9" s="520" customFormat="1" ht="12">
      <c r="A16" s="523" t="s">
        <v>81</v>
      </c>
      <c r="B16" s="524" t="s">
        <v>817</v>
      </c>
      <c r="C16" s="527">
        <v>0</v>
      </c>
      <c r="D16" s="527">
        <v>0</v>
      </c>
      <c r="E16" s="527">
        <v>0</v>
      </c>
      <c r="F16" s="527">
        <v>0</v>
      </c>
      <c r="G16" s="527">
        <v>0</v>
      </c>
      <c r="H16" s="527">
        <v>0</v>
      </c>
      <c r="I16" s="526">
        <f t="shared" si="0"/>
        <v>0</v>
      </c>
    </row>
    <row r="17" spans="1:9" s="520" customFormat="1" ht="12">
      <c r="A17" s="529" t="s">
        <v>580</v>
      </c>
      <c r="B17" s="530" t="s">
        <v>818</v>
      </c>
      <c r="C17" s="517">
        <f aca="true" t="shared" si="1" ref="C17:H17">C12+C13+C15+C16</f>
        <v>1725952</v>
      </c>
      <c r="D17" s="517">
        <f t="shared" si="1"/>
        <v>0</v>
      </c>
      <c r="E17" s="517">
        <f t="shared" si="1"/>
        <v>0</v>
      </c>
      <c r="F17" s="517">
        <f t="shared" si="1"/>
        <v>337</v>
      </c>
      <c r="G17" s="517">
        <f t="shared" si="1"/>
        <v>2</v>
      </c>
      <c r="H17" s="517">
        <f t="shared" si="1"/>
        <v>9</v>
      </c>
      <c r="I17" s="526">
        <f t="shared" si="0"/>
        <v>330</v>
      </c>
    </row>
    <row r="18" spans="1:9" s="520" customFormat="1" ht="12">
      <c r="A18" s="521" t="s">
        <v>819</v>
      </c>
      <c r="B18" s="531"/>
      <c r="C18" s="526"/>
      <c r="D18" s="526"/>
      <c r="E18" s="526"/>
      <c r="F18" s="526"/>
      <c r="G18" s="526"/>
      <c r="H18" s="526"/>
      <c r="I18" s="526"/>
    </row>
    <row r="19" spans="1:16" s="520" customFormat="1" ht="12">
      <c r="A19" s="523" t="s">
        <v>810</v>
      </c>
      <c r="B19" s="524" t="s">
        <v>820</v>
      </c>
      <c r="C19" s="527">
        <v>0</v>
      </c>
      <c r="D19" s="527">
        <v>0</v>
      </c>
      <c r="E19" s="527">
        <v>0</v>
      </c>
      <c r="F19" s="527">
        <v>0</v>
      </c>
      <c r="G19" s="527">
        <v>0</v>
      </c>
      <c r="H19" s="527">
        <v>0</v>
      </c>
      <c r="I19" s="526">
        <f t="shared" si="0"/>
        <v>0</v>
      </c>
      <c r="J19" s="532"/>
      <c r="K19" s="532"/>
      <c r="L19" s="532"/>
      <c r="M19" s="532"/>
      <c r="N19" s="532"/>
      <c r="O19" s="532"/>
      <c r="P19" s="532"/>
    </row>
    <row r="20" spans="1:16" s="520" customFormat="1" ht="12">
      <c r="A20" s="523" t="s">
        <v>821</v>
      </c>
      <c r="B20" s="524" t="s">
        <v>822</v>
      </c>
      <c r="C20" s="527">
        <v>0</v>
      </c>
      <c r="D20" s="527">
        <v>0</v>
      </c>
      <c r="E20" s="527">
        <v>0</v>
      </c>
      <c r="F20" s="527">
        <v>0</v>
      </c>
      <c r="G20" s="527">
        <v>0</v>
      </c>
      <c r="H20" s="527">
        <v>0</v>
      </c>
      <c r="I20" s="526">
        <f t="shared" si="0"/>
        <v>0</v>
      </c>
      <c r="J20" s="532"/>
      <c r="K20" s="532"/>
      <c r="L20" s="532"/>
      <c r="M20" s="532"/>
      <c r="N20" s="532"/>
      <c r="O20" s="532"/>
      <c r="P20" s="532"/>
    </row>
    <row r="21" spans="1:16" s="520" customFormat="1" ht="12">
      <c r="A21" s="523" t="s">
        <v>823</v>
      </c>
      <c r="B21" s="524" t="s">
        <v>824</v>
      </c>
      <c r="C21" s="527">
        <v>0</v>
      </c>
      <c r="D21" s="527">
        <v>0</v>
      </c>
      <c r="E21" s="527">
        <v>0</v>
      </c>
      <c r="F21" s="527">
        <v>0</v>
      </c>
      <c r="G21" s="527">
        <v>0</v>
      </c>
      <c r="H21" s="527">
        <v>0</v>
      </c>
      <c r="I21" s="526">
        <f t="shared" si="0"/>
        <v>0</v>
      </c>
      <c r="J21" s="532"/>
      <c r="K21" s="532"/>
      <c r="L21" s="532"/>
      <c r="M21" s="532"/>
      <c r="N21" s="532"/>
      <c r="O21" s="532"/>
      <c r="P21" s="532"/>
    </row>
    <row r="22" spans="1:16" s="520" customFormat="1" ht="12">
      <c r="A22" s="523" t="s">
        <v>825</v>
      </c>
      <c r="B22" s="524" t="s">
        <v>826</v>
      </c>
      <c r="C22" s="527">
        <v>0</v>
      </c>
      <c r="D22" s="527">
        <v>0</v>
      </c>
      <c r="E22" s="527">
        <v>0</v>
      </c>
      <c r="F22" s="527">
        <v>0</v>
      </c>
      <c r="G22" s="527">
        <v>0</v>
      </c>
      <c r="H22" s="527">
        <v>0</v>
      </c>
      <c r="I22" s="526">
        <f t="shared" si="0"/>
        <v>0</v>
      </c>
      <c r="J22" s="532"/>
      <c r="K22" s="532"/>
      <c r="L22" s="532"/>
      <c r="M22" s="532"/>
      <c r="N22" s="532"/>
      <c r="O22" s="532"/>
      <c r="P22" s="532"/>
    </row>
    <row r="23" spans="1:16" s="520" customFormat="1" ht="12">
      <c r="A23" s="523" t="s">
        <v>827</v>
      </c>
      <c r="B23" s="524" t="s">
        <v>828</v>
      </c>
      <c r="C23" s="527">
        <v>0</v>
      </c>
      <c r="D23" s="527">
        <v>0</v>
      </c>
      <c r="E23" s="527">
        <v>0</v>
      </c>
      <c r="F23" s="527">
        <v>0</v>
      </c>
      <c r="G23" s="527">
        <v>0</v>
      </c>
      <c r="H23" s="527">
        <v>0</v>
      </c>
      <c r="I23" s="526">
        <f t="shared" si="0"/>
        <v>0</v>
      </c>
      <c r="J23" s="532"/>
      <c r="K23" s="532"/>
      <c r="L23" s="532"/>
      <c r="M23" s="532"/>
      <c r="N23" s="532"/>
      <c r="O23" s="532"/>
      <c r="P23" s="532"/>
    </row>
    <row r="24" spans="1:16" s="520" customFormat="1" ht="12">
      <c r="A24" s="523" t="s">
        <v>829</v>
      </c>
      <c r="B24" s="524" t="s">
        <v>830</v>
      </c>
      <c r="C24" s="527">
        <v>0</v>
      </c>
      <c r="D24" s="527">
        <v>0</v>
      </c>
      <c r="E24" s="527">
        <v>0</v>
      </c>
      <c r="F24" s="527">
        <v>0</v>
      </c>
      <c r="G24" s="527">
        <v>0</v>
      </c>
      <c r="H24" s="527">
        <v>0</v>
      </c>
      <c r="I24" s="526">
        <f t="shared" si="0"/>
        <v>0</v>
      </c>
      <c r="J24" s="532"/>
      <c r="K24" s="532"/>
      <c r="L24" s="532"/>
      <c r="M24" s="532"/>
      <c r="N24" s="532"/>
      <c r="O24" s="532"/>
      <c r="P24" s="532"/>
    </row>
    <row r="25" spans="1:16" s="520" customFormat="1" ht="12">
      <c r="A25" s="533" t="s">
        <v>831</v>
      </c>
      <c r="B25" s="534" t="s">
        <v>832</v>
      </c>
      <c r="C25" s="527">
        <v>0</v>
      </c>
      <c r="D25" s="527">
        <v>0</v>
      </c>
      <c r="E25" s="527">
        <v>0</v>
      </c>
      <c r="F25" s="527">
        <v>0</v>
      </c>
      <c r="G25" s="527">
        <v>0</v>
      </c>
      <c r="H25" s="527">
        <v>0</v>
      </c>
      <c r="I25" s="526">
        <f t="shared" si="0"/>
        <v>0</v>
      </c>
      <c r="J25" s="532"/>
      <c r="K25" s="532"/>
      <c r="L25" s="532"/>
      <c r="M25" s="532"/>
      <c r="N25" s="532"/>
      <c r="O25" s="532"/>
      <c r="P25" s="532"/>
    </row>
    <row r="26" spans="1:16" s="520" customFormat="1" ht="12">
      <c r="A26" s="529" t="s">
        <v>833</v>
      </c>
      <c r="B26" s="530" t="s">
        <v>834</v>
      </c>
      <c r="C26" s="517">
        <f aca="true" t="shared" si="2" ref="C26:H26">SUM(C19:C25)</f>
        <v>0</v>
      </c>
      <c r="D26" s="517">
        <f t="shared" si="2"/>
        <v>0</v>
      </c>
      <c r="E26" s="517">
        <f t="shared" si="2"/>
        <v>0</v>
      </c>
      <c r="F26" s="517">
        <f t="shared" si="2"/>
        <v>0</v>
      </c>
      <c r="G26" s="517">
        <f t="shared" si="2"/>
        <v>0</v>
      </c>
      <c r="H26" s="517">
        <f t="shared" si="2"/>
        <v>0</v>
      </c>
      <c r="I26" s="526">
        <f t="shared" si="0"/>
        <v>0</v>
      </c>
      <c r="J26" s="532"/>
      <c r="K26" s="532"/>
      <c r="L26" s="532"/>
      <c r="M26" s="532"/>
      <c r="N26" s="532"/>
      <c r="O26" s="532"/>
      <c r="P26" s="532"/>
    </row>
    <row r="27" spans="1:16" s="520" customFormat="1" ht="12">
      <c r="A27" s="535"/>
      <c r="B27" s="536"/>
      <c r="C27" s="537"/>
      <c r="D27" s="538"/>
      <c r="E27" s="538"/>
      <c r="F27" s="538"/>
      <c r="G27" s="538"/>
      <c r="H27" s="538"/>
      <c r="I27" s="538"/>
      <c r="J27" s="532"/>
      <c r="K27" s="532"/>
      <c r="L27" s="532"/>
      <c r="M27" s="532"/>
      <c r="N27" s="532"/>
      <c r="O27" s="532"/>
      <c r="P27" s="532"/>
    </row>
    <row r="28" spans="1:9" s="520" customFormat="1" ht="13.5" customHeight="1">
      <c r="A28" s="633" t="s">
        <v>835</v>
      </c>
      <c r="B28" s="633"/>
      <c r="C28" s="633"/>
      <c r="D28" s="633"/>
      <c r="E28" s="633"/>
      <c r="F28" s="633"/>
      <c r="G28" s="633"/>
      <c r="H28" s="633"/>
      <c r="I28" s="633"/>
    </row>
    <row r="29" spans="1:9" s="520" customFormat="1" ht="12">
      <c r="A29" s="539"/>
      <c r="B29" s="539"/>
      <c r="C29" s="539"/>
      <c r="D29" s="540"/>
      <c r="E29" s="540"/>
      <c r="F29" s="540"/>
      <c r="G29" s="540"/>
      <c r="H29" s="540"/>
      <c r="I29" s="540"/>
    </row>
    <row r="30" spans="1:9" s="520" customFormat="1" ht="12">
      <c r="A30" s="539"/>
      <c r="B30" s="539"/>
      <c r="C30" s="539"/>
      <c r="D30" s="540"/>
      <c r="E30" s="540"/>
      <c r="F30" s="540"/>
      <c r="G30" s="540"/>
      <c r="H30" s="540"/>
      <c r="I30" s="540"/>
    </row>
    <row r="31" spans="1:9" s="520" customFormat="1" ht="12">
      <c r="A31" s="498"/>
      <c r="B31" s="499"/>
      <c r="C31" s="498"/>
      <c r="D31" s="541"/>
      <c r="E31" s="541"/>
      <c r="F31" s="541"/>
      <c r="G31" s="541"/>
      <c r="H31" s="541"/>
      <c r="I31" s="541"/>
    </row>
    <row r="32" spans="1:10" s="545" customFormat="1" ht="15" customHeight="1">
      <c r="A32" s="208" t="s">
        <v>277</v>
      </c>
      <c r="B32" s="542"/>
      <c r="C32" s="542"/>
      <c r="D32" s="543" t="s">
        <v>278</v>
      </c>
      <c r="E32" s="544"/>
      <c r="F32" s="544"/>
      <c r="G32" s="544"/>
      <c r="H32" s="543" t="s">
        <v>279</v>
      </c>
      <c r="I32" s="544"/>
      <c r="J32" s="544"/>
    </row>
    <row r="33" spans="1:9" s="545" customFormat="1" ht="12">
      <c r="A33" s="422"/>
      <c r="B33" s="546"/>
      <c r="C33" s="422"/>
      <c r="D33" s="547" t="s">
        <v>280</v>
      </c>
      <c r="E33" s="548"/>
      <c r="F33" s="548"/>
      <c r="G33" s="548"/>
      <c r="H33" s="543" t="s">
        <v>625</v>
      </c>
      <c r="I33" s="548"/>
    </row>
    <row r="34" spans="1:9" s="545" customFormat="1" ht="12">
      <c r="A34" s="422"/>
      <c r="B34" s="546"/>
      <c r="C34" s="422"/>
      <c r="D34" s="548"/>
      <c r="E34" s="548"/>
      <c r="F34" s="548"/>
      <c r="G34" s="548"/>
      <c r="H34" s="548"/>
      <c r="I34" s="548"/>
    </row>
    <row r="35" spans="1:9" s="545" customFormat="1" ht="12">
      <c r="A35" s="374"/>
      <c r="B35" s="549"/>
      <c r="C35" s="374"/>
      <c r="D35" s="550"/>
      <c r="E35" s="550"/>
      <c r="F35" s="550"/>
      <c r="G35" s="550"/>
      <c r="H35" s="550"/>
      <c r="I35" s="550"/>
    </row>
    <row r="36" spans="1:9" s="520" customFormat="1" ht="12">
      <c r="A36" s="367"/>
      <c r="B36" s="497"/>
      <c r="C36" s="367"/>
      <c r="D36" s="429"/>
      <c r="E36" s="429"/>
      <c r="F36" s="429"/>
      <c r="G36" s="429"/>
      <c r="H36" s="429"/>
      <c r="I36" s="429"/>
    </row>
    <row r="37" spans="1:9" s="520" customFormat="1" ht="12">
      <c r="A37" s="367"/>
      <c r="B37" s="497"/>
      <c r="C37" s="367"/>
      <c r="D37" s="429"/>
      <c r="E37" s="429"/>
      <c r="F37" s="429"/>
      <c r="G37" s="429"/>
      <c r="H37" s="429"/>
      <c r="I37" s="429"/>
    </row>
    <row r="38" spans="1:9" s="520" customFormat="1" ht="12">
      <c r="A38" s="367"/>
      <c r="B38" s="497"/>
      <c r="C38" s="367"/>
      <c r="D38" s="429"/>
      <c r="E38" s="429"/>
      <c r="F38" s="429"/>
      <c r="G38" s="429"/>
      <c r="H38" s="429"/>
      <c r="I38" s="429"/>
    </row>
    <row r="39" spans="1:9" s="520" customFormat="1" ht="12">
      <c r="A39" s="367"/>
      <c r="B39" s="497"/>
      <c r="C39" s="367"/>
      <c r="D39" s="429"/>
      <c r="E39" s="429"/>
      <c r="F39" s="429"/>
      <c r="G39" s="429"/>
      <c r="H39" s="429"/>
      <c r="I39" s="429"/>
    </row>
    <row r="40" spans="1:9" s="520" customFormat="1" ht="12">
      <c r="A40" s="367"/>
      <c r="B40" s="497"/>
      <c r="C40" s="367"/>
      <c r="D40" s="429"/>
      <c r="E40" s="429"/>
      <c r="F40" s="429"/>
      <c r="G40" s="429"/>
      <c r="H40" s="429"/>
      <c r="I40" s="429"/>
    </row>
    <row r="41" spans="1:9" s="520" customFormat="1" ht="12">
      <c r="A41" s="367"/>
      <c r="B41" s="497"/>
      <c r="C41" s="367"/>
      <c r="D41" s="429"/>
      <c r="E41" s="429"/>
      <c r="F41" s="429"/>
      <c r="G41" s="429"/>
      <c r="H41" s="429"/>
      <c r="I41" s="429"/>
    </row>
    <row r="42" spans="1:9" s="520" customFormat="1" ht="12">
      <c r="A42" s="367"/>
      <c r="B42" s="497"/>
      <c r="C42" s="367"/>
      <c r="D42" s="429"/>
      <c r="E42" s="429"/>
      <c r="F42" s="429"/>
      <c r="G42" s="429"/>
      <c r="H42" s="429"/>
      <c r="I42" s="429"/>
    </row>
    <row r="43" spans="1:9" s="520" customFormat="1" ht="12">
      <c r="A43" s="367"/>
      <c r="B43" s="497"/>
      <c r="C43" s="367"/>
      <c r="D43" s="429"/>
      <c r="E43" s="429"/>
      <c r="F43" s="429"/>
      <c r="G43" s="429"/>
      <c r="H43" s="429"/>
      <c r="I43" s="429"/>
    </row>
    <row r="44" spans="1:9" s="520" customFormat="1" ht="12">
      <c r="A44" s="367"/>
      <c r="B44" s="497"/>
      <c r="C44" s="367"/>
      <c r="D44" s="429"/>
      <c r="E44" s="429"/>
      <c r="F44" s="429"/>
      <c r="G44" s="429"/>
      <c r="H44" s="429"/>
      <c r="I44" s="429"/>
    </row>
    <row r="45" spans="1:9" s="520" customFormat="1" ht="12">
      <c r="A45" s="367"/>
      <c r="B45" s="497"/>
      <c r="C45" s="367"/>
      <c r="D45" s="429"/>
      <c r="E45" s="429"/>
      <c r="F45" s="429"/>
      <c r="G45" s="429"/>
      <c r="H45" s="429"/>
      <c r="I45" s="429"/>
    </row>
    <row r="46" spans="1:9" s="520" customFormat="1" ht="12">
      <c r="A46" s="367"/>
      <c r="B46" s="497"/>
      <c r="C46" s="367"/>
      <c r="D46" s="429"/>
      <c r="E46" s="429"/>
      <c r="F46" s="429"/>
      <c r="G46" s="429"/>
      <c r="H46" s="429"/>
      <c r="I46" s="429"/>
    </row>
    <row r="47" spans="1:9" s="520" customFormat="1" ht="12">
      <c r="A47" s="367"/>
      <c r="B47" s="497"/>
      <c r="C47" s="367"/>
      <c r="D47" s="429"/>
      <c r="E47" s="429"/>
      <c r="F47" s="429"/>
      <c r="G47" s="429"/>
      <c r="H47" s="429"/>
      <c r="I47" s="429"/>
    </row>
    <row r="48" spans="1:9" s="520" customFormat="1" ht="12">
      <c r="A48" s="367"/>
      <c r="B48" s="497"/>
      <c r="C48" s="367"/>
      <c r="D48" s="429"/>
      <c r="E48" s="429"/>
      <c r="F48" s="429"/>
      <c r="G48" s="429"/>
      <c r="H48" s="429"/>
      <c r="I48" s="429"/>
    </row>
    <row r="49" spans="1:9" s="520" customFormat="1" ht="12">
      <c r="A49" s="367"/>
      <c r="B49" s="497"/>
      <c r="C49" s="367"/>
      <c r="D49" s="429"/>
      <c r="E49" s="429"/>
      <c r="F49" s="429"/>
      <c r="G49" s="429"/>
      <c r="H49" s="429"/>
      <c r="I49" s="429"/>
    </row>
    <row r="50" spans="1:9" s="520" customFormat="1" ht="12">
      <c r="A50" s="367"/>
      <c r="B50" s="497"/>
      <c r="C50" s="367"/>
      <c r="D50" s="429"/>
      <c r="E50" s="429"/>
      <c r="F50" s="429"/>
      <c r="G50" s="429"/>
      <c r="H50" s="429"/>
      <c r="I50" s="429"/>
    </row>
    <row r="51" spans="1:9" s="520" customFormat="1" ht="12">
      <c r="A51" s="367"/>
      <c r="B51" s="497"/>
      <c r="C51" s="367"/>
      <c r="D51" s="429"/>
      <c r="E51" s="429"/>
      <c r="F51" s="429"/>
      <c r="G51" s="429"/>
      <c r="H51" s="429"/>
      <c r="I51" s="429"/>
    </row>
    <row r="52" spans="1:9" s="520" customFormat="1" ht="12">
      <c r="A52" s="367"/>
      <c r="B52" s="497"/>
      <c r="C52" s="367"/>
      <c r="D52" s="429"/>
      <c r="E52" s="429"/>
      <c r="F52" s="429"/>
      <c r="G52" s="429"/>
      <c r="H52" s="429"/>
      <c r="I52" s="429"/>
    </row>
    <row r="53" spans="1:9" s="520" customFormat="1" ht="12">
      <c r="A53" s="367"/>
      <c r="B53" s="497"/>
      <c r="C53" s="367"/>
      <c r="D53" s="429"/>
      <c r="E53" s="429"/>
      <c r="F53" s="429"/>
      <c r="G53" s="429"/>
      <c r="H53" s="429"/>
      <c r="I53" s="429"/>
    </row>
    <row r="54" spans="1:9" s="520" customFormat="1" ht="12">
      <c r="A54" s="367"/>
      <c r="B54" s="497"/>
      <c r="C54" s="367"/>
      <c r="D54" s="429"/>
      <c r="E54" s="429"/>
      <c r="F54" s="429"/>
      <c r="G54" s="429"/>
      <c r="H54" s="429"/>
      <c r="I54" s="429"/>
    </row>
    <row r="55" spans="1:9" s="520" customFormat="1" ht="12">
      <c r="A55" s="367"/>
      <c r="B55" s="497"/>
      <c r="C55" s="367"/>
      <c r="D55" s="429"/>
      <c r="E55" s="429"/>
      <c r="F55" s="429"/>
      <c r="G55" s="429"/>
      <c r="H55" s="429"/>
      <c r="I55" s="429"/>
    </row>
    <row r="56" spans="1:9" s="520" customFormat="1" ht="12">
      <c r="A56" s="367"/>
      <c r="B56" s="497"/>
      <c r="C56" s="367"/>
      <c r="D56" s="429"/>
      <c r="E56" s="429"/>
      <c r="F56" s="429"/>
      <c r="G56" s="429"/>
      <c r="H56" s="429"/>
      <c r="I56" s="429"/>
    </row>
    <row r="57" spans="1:9" s="520" customFormat="1" ht="12">
      <c r="A57" s="367"/>
      <c r="B57" s="497"/>
      <c r="C57" s="367"/>
      <c r="D57" s="429"/>
      <c r="E57" s="429"/>
      <c r="F57" s="429"/>
      <c r="G57" s="429"/>
      <c r="H57" s="429"/>
      <c r="I57" s="429"/>
    </row>
    <row r="58" spans="1:9" s="520" customFormat="1" ht="12">
      <c r="A58" s="367"/>
      <c r="B58" s="497"/>
      <c r="C58" s="367"/>
      <c r="D58" s="429"/>
      <c r="E58" s="429"/>
      <c r="F58" s="429"/>
      <c r="G58" s="429"/>
      <c r="H58" s="429"/>
      <c r="I58" s="429"/>
    </row>
    <row r="59" spans="1:9" s="520" customFormat="1" ht="12">
      <c r="A59" s="367"/>
      <c r="B59" s="497"/>
      <c r="C59" s="367"/>
      <c r="D59" s="429"/>
      <c r="E59" s="429"/>
      <c r="F59" s="429"/>
      <c r="G59" s="429"/>
      <c r="H59" s="429"/>
      <c r="I59" s="429"/>
    </row>
    <row r="60" spans="1:9" s="520" customFormat="1" ht="12">
      <c r="A60" s="367"/>
      <c r="B60" s="497"/>
      <c r="C60" s="367"/>
      <c r="D60" s="429"/>
      <c r="E60" s="429"/>
      <c r="F60" s="429"/>
      <c r="G60" s="429"/>
      <c r="H60" s="429"/>
      <c r="I60" s="429"/>
    </row>
    <row r="61" spans="1:9" s="520" customFormat="1" ht="12">
      <c r="A61" s="367"/>
      <c r="B61" s="497"/>
      <c r="C61" s="367"/>
      <c r="D61" s="429"/>
      <c r="E61" s="429"/>
      <c r="F61" s="429"/>
      <c r="G61" s="429"/>
      <c r="H61" s="429"/>
      <c r="I61" s="429"/>
    </row>
    <row r="62" spans="1:9" s="520" customFormat="1" ht="12">
      <c r="A62" s="367"/>
      <c r="B62" s="497"/>
      <c r="C62" s="367"/>
      <c r="D62" s="429"/>
      <c r="E62" s="429"/>
      <c r="F62" s="429"/>
      <c r="G62" s="429"/>
      <c r="H62" s="429"/>
      <c r="I62" s="429"/>
    </row>
    <row r="63" spans="1:9" s="520" customFormat="1" ht="12">
      <c r="A63" s="367"/>
      <c r="B63" s="497"/>
      <c r="C63" s="367"/>
      <c r="D63" s="429"/>
      <c r="E63" s="429"/>
      <c r="F63" s="429"/>
      <c r="G63" s="429"/>
      <c r="H63" s="429"/>
      <c r="I63" s="429"/>
    </row>
    <row r="64" spans="1:9" s="520" customFormat="1" ht="12">
      <c r="A64" s="367"/>
      <c r="B64" s="497"/>
      <c r="C64" s="367"/>
      <c r="D64" s="429"/>
      <c r="E64" s="429"/>
      <c r="F64" s="429"/>
      <c r="G64" s="429"/>
      <c r="H64" s="429"/>
      <c r="I64" s="429"/>
    </row>
    <row r="65" spans="1:9" s="520" customFormat="1" ht="12">
      <c r="A65" s="367"/>
      <c r="B65" s="497"/>
      <c r="C65" s="367"/>
      <c r="D65" s="429"/>
      <c r="E65" s="429"/>
      <c r="F65" s="429"/>
      <c r="G65" s="429"/>
      <c r="H65" s="429"/>
      <c r="I65" s="429"/>
    </row>
    <row r="66" spans="1:9" s="520" customFormat="1" ht="12">
      <c r="A66" s="367"/>
      <c r="B66" s="497"/>
      <c r="C66" s="367"/>
      <c r="D66" s="429"/>
      <c r="E66" s="429"/>
      <c r="F66" s="429"/>
      <c r="G66" s="429"/>
      <c r="H66" s="429"/>
      <c r="I66" s="429"/>
    </row>
    <row r="67" spans="1:9" s="520" customFormat="1" ht="12">
      <c r="A67" s="367"/>
      <c r="B67" s="497"/>
      <c r="C67" s="367"/>
      <c r="D67" s="429"/>
      <c r="E67" s="429"/>
      <c r="F67" s="429"/>
      <c r="G67" s="429"/>
      <c r="H67" s="429"/>
      <c r="I67" s="429"/>
    </row>
    <row r="68" spans="1:9" s="520" customFormat="1" ht="12">
      <c r="A68" s="367"/>
      <c r="B68" s="497"/>
      <c r="C68" s="367"/>
      <c r="D68" s="429"/>
      <c r="E68" s="429"/>
      <c r="F68" s="429"/>
      <c r="G68" s="429"/>
      <c r="H68" s="429"/>
      <c r="I68" s="429"/>
    </row>
    <row r="69" spans="1:9" s="520" customFormat="1" ht="12">
      <c r="A69" s="367"/>
      <c r="B69" s="497"/>
      <c r="C69" s="367"/>
      <c r="D69" s="429"/>
      <c r="E69" s="429"/>
      <c r="F69" s="429"/>
      <c r="G69" s="429"/>
      <c r="H69" s="429"/>
      <c r="I69" s="429"/>
    </row>
    <row r="70" spans="1:9" s="520" customFormat="1" ht="12">
      <c r="A70" s="367"/>
      <c r="B70" s="497"/>
      <c r="C70" s="367"/>
      <c r="D70" s="429"/>
      <c r="E70" s="429"/>
      <c r="F70" s="429"/>
      <c r="G70" s="429"/>
      <c r="H70" s="429"/>
      <c r="I70" s="429"/>
    </row>
    <row r="71" spans="1:9" s="520" customFormat="1" ht="12">
      <c r="A71" s="367"/>
      <c r="B71" s="497"/>
      <c r="C71" s="367"/>
      <c r="D71" s="429"/>
      <c r="E71" s="429"/>
      <c r="F71" s="429"/>
      <c r="G71" s="429"/>
      <c r="H71" s="429"/>
      <c r="I71" s="429"/>
    </row>
    <row r="72" spans="1:9" s="520" customFormat="1" ht="12">
      <c r="A72" s="367"/>
      <c r="B72" s="497"/>
      <c r="C72" s="367"/>
      <c r="D72" s="429"/>
      <c r="E72" s="429"/>
      <c r="F72" s="429"/>
      <c r="G72" s="429"/>
      <c r="H72" s="429"/>
      <c r="I72" s="429"/>
    </row>
    <row r="73" spans="1:9" s="520" customFormat="1" ht="12">
      <c r="A73" s="367"/>
      <c r="B73" s="497"/>
      <c r="C73" s="367"/>
      <c r="D73" s="429"/>
      <c r="E73" s="429"/>
      <c r="F73" s="429"/>
      <c r="G73" s="429"/>
      <c r="H73" s="429"/>
      <c r="I73" s="429"/>
    </row>
    <row r="74" spans="1:9" s="520" customFormat="1" ht="12">
      <c r="A74" s="367"/>
      <c r="B74" s="497"/>
      <c r="C74" s="367"/>
      <c r="D74" s="429"/>
      <c r="E74" s="429"/>
      <c r="F74" s="429"/>
      <c r="G74" s="429"/>
      <c r="H74" s="429"/>
      <c r="I74" s="429"/>
    </row>
    <row r="75" spans="1:9" s="520" customFormat="1" ht="12">
      <c r="A75" s="367"/>
      <c r="B75" s="497"/>
      <c r="C75" s="367"/>
      <c r="D75" s="429"/>
      <c r="E75" s="429"/>
      <c r="F75" s="429"/>
      <c r="G75" s="429"/>
      <c r="H75" s="429"/>
      <c r="I75" s="429"/>
    </row>
    <row r="76" spans="1:9" s="520" customFormat="1" ht="12">
      <c r="A76" s="367"/>
      <c r="B76" s="497"/>
      <c r="C76" s="367"/>
      <c r="D76" s="429"/>
      <c r="E76" s="429"/>
      <c r="F76" s="429"/>
      <c r="G76" s="429"/>
      <c r="H76" s="429"/>
      <c r="I76" s="429"/>
    </row>
    <row r="77" spans="1:9" s="520" customFormat="1" ht="12">
      <c r="A77" s="367"/>
      <c r="B77" s="497"/>
      <c r="C77" s="367"/>
      <c r="D77" s="429"/>
      <c r="E77" s="429"/>
      <c r="F77" s="429"/>
      <c r="G77" s="429"/>
      <c r="H77" s="429"/>
      <c r="I77" s="429"/>
    </row>
    <row r="78" spans="1:9" s="520" customFormat="1" ht="12">
      <c r="A78" s="367"/>
      <c r="B78" s="497"/>
      <c r="C78" s="367"/>
      <c r="D78" s="429"/>
      <c r="E78" s="429"/>
      <c r="F78" s="429"/>
      <c r="G78" s="429"/>
      <c r="H78" s="429"/>
      <c r="I78" s="429"/>
    </row>
    <row r="79" spans="1:9" s="520" customFormat="1" ht="12">
      <c r="A79" s="367"/>
      <c r="B79" s="497"/>
      <c r="C79" s="367"/>
      <c r="D79" s="429"/>
      <c r="E79" s="429"/>
      <c r="F79" s="429"/>
      <c r="G79" s="429"/>
      <c r="H79" s="429"/>
      <c r="I79" s="429"/>
    </row>
    <row r="80" spans="1:9" s="520" customFormat="1" ht="12">
      <c r="A80" s="367"/>
      <c r="B80" s="497"/>
      <c r="C80" s="367"/>
      <c r="D80" s="429"/>
      <c r="E80" s="429"/>
      <c r="F80" s="429"/>
      <c r="G80" s="429"/>
      <c r="H80" s="429"/>
      <c r="I80" s="429"/>
    </row>
    <row r="81" spans="1:9" s="520" customFormat="1" ht="12">
      <c r="A81" s="367"/>
      <c r="B81" s="497"/>
      <c r="C81" s="367"/>
      <c r="D81" s="429"/>
      <c r="E81" s="429"/>
      <c r="F81" s="429"/>
      <c r="G81" s="429"/>
      <c r="H81" s="429"/>
      <c r="I81" s="429"/>
    </row>
    <row r="82" spans="1:9" s="520" customFormat="1" ht="12">
      <c r="A82" s="367"/>
      <c r="B82" s="497"/>
      <c r="C82" s="367"/>
      <c r="D82" s="429"/>
      <c r="E82" s="429"/>
      <c r="F82" s="429"/>
      <c r="G82" s="429"/>
      <c r="H82" s="429"/>
      <c r="I82" s="429"/>
    </row>
    <row r="83" spans="1:9" s="520" customFormat="1" ht="12">
      <c r="A83" s="367"/>
      <c r="B83" s="497"/>
      <c r="C83" s="367"/>
      <c r="D83" s="429"/>
      <c r="E83" s="429"/>
      <c r="F83" s="429"/>
      <c r="G83" s="429"/>
      <c r="H83" s="429"/>
      <c r="I83" s="429"/>
    </row>
    <row r="84" spans="1:9" s="520" customFormat="1" ht="12">
      <c r="A84" s="367"/>
      <c r="B84" s="497"/>
      <c r="C84" s="367"/>
      <c r="D84" s="429"/>
      <c r="E84" s="429"/>
      <c r="F84" s="429"/>
      <c r="G84" s="429"/>
      <c r="H84" s="429"/>
      <c r="I84" s="429"/>
    </row>
    <row r="85" spans="1:9" s="520" customFormat="1" ht="12">
      <c r="A85" s="367"/>
      <c r="B85" s="497"/>
      <c r="C85" s="367"/>
      <c r="D85" s="429"/>
      <c r="E85" s="429"/>
      <c r="F85" s="429"/>
      <c r="G85" s="429"/>
      <c r="H85" s="429"/>
      <c r="I85" s="429"/>
    </row>
    <row r="86" spans="1:9" s="520" customFormat="1" ht="12">
      <c r="A86" s="367"/>
      <c r="B86" s="497"/>
      <c r="C86" s="367"/>
      <c r="D86" s="429"/>
      <c r="E86" s="429"/>
      <c r="F86" s="429"/>
      <c r="G86" s="429"/>
      <c r="H86" s="429"/>
      <c r="I86" s="429"/>
    </row>
    <row r="87" spans="1:9" s="520" customFormat="1" ht="12">
      <c r="A87" s="367"/>
      <c r="B87" s="497"/>
      <c r="C87" s="367"/>
      <c r="D87" s="429"/>
      <c r="E87" s="429"/>
      <c r="F87" s="429"/>
      <c r="G87" s="429"/>
      <c r="H87" s="429"/>
      <c r="I87" s="429"/>
    </row>
    <row r="88" spans="1:9" s="520" customFormat="1" ht="12">
      <c r="A88" s="367"/>
      <c r="B88" s="497"/>
      <c r="C88" s="367"/>
      <c r="D88" s="429"/>
      <c r="E88" s="429"/>
      <c r="F88" s="429"/>
      <c r="G88" s="429"/>
      <c r="H88" s="429"/>
      <c r="I88" s="429"/>
    </row>
    <row r="89" spans="1:9" s="520" customFormat="1" ht="12">
      <c r="A89" s="367"/>
      <c r="B89" s="497"/>
      <c r="C89" s="367"/>
      <c r="D89" s="429"/>
      <c r="E89" s="429"/>
      <c r="F89" s="429"/>
      <c r="G89" s="429"/>
      <c r="H89" s="429"/>
      <c r="I89" s="429"/>
    </row>
    <row r="90" spans="1:9" s="520" customFormat="1" ht="12">
      <c r="A90" s="367"/>
      <c r="B90" s="497"/>
      <c r="C90" s="367"/>
      <c r="D90" s="429"/>
      <c r="E90" s="429"/>
      <c r="F90" s="429"/>
      <c r="G90" s="429"/>
      <c r="H90" s="429"/>
      <c r="I90" s="429"/>
    </row>
    <row r="91" spans="1:9" s="520" customFormat="1" ht="12">
      <c r="A91" s="367"/>
      <c r="B91" s="497"/>
      <c r="C91" s="367"/>
      <c r="D91" s="429"/>
      <c r="E91" s="429"/>
      <c r="F91" s="429"/>
      <c r="G91" s="429"/>
      <c r="H91" s="429"/>
      <c r="I91" s="429"/>
    </row>
    <row r="92" spans="1:9" s="520" customFormat="1" ht="12">
      <c r="A92" s="367"/>
      <c r="B92" s="497"/>
      <c r="C92" s="367"/>
      <c r="D92" s="429"/>
      <c r="E92" s="429"/>
      <c r="F92" s="429"/>
      <c r="G92" s="429"/>
      <c r="H92" s="429"/>
      <c r="I92" s="429"/>
    </row>
    <row r="93" spans="1:9" s="520" customFormat="1" ht="12">
      <c r="A93" s="367"/>
      <c r="B93" s="497"/>
      <c r="C93" s="367"/>
      <c r="D93" s="429"/>
      <c r="E93" s="429"/>
      <c r="F93" s="429"/>
      <c r="G93" s="429"/>
      <c r="H93" s="429"/>
      <c r="I93" s="429"/>
    </row>
    <row r="94" spans="1:9" s="520" customFormat="1" ht="12">
      <c r="A94" s="367"/>
      <c r="B94" s="497"/>
      <c r="C94" s="367"/>
      <c r="D94" s="429"/>
      <c r="E94" s="429"/>
      <c r="F94" s="429"/>
      <c r="G94" s="429"/>
      <c r="H94" s="429"/>
      <c r="I94" s="429"/>
    </row>
    <row r="95" spans="1:9" s="520" customFormat="1" ht="12">
      <c r="A95" s="367"/>
      <c r="B95" s="497"/>
      <c r="C95" s="367"/>
      <c r="D95" s="429"/>
      <c r="E95" s="429"/>
      <c r="F95" s="429"/>
      <c r="G95" s="429"/>
      <c r="H95" s="429"/>
      <c r="I95" s="429"/>
    </row>
    <row r="96" spans="1:9" s="520" customFormat="1" ht="12">
      <c r="A96" s="367"/>
      <c r="B96" s="497"/>
      <c r="C96" s="367"/>
      <c r="D96" s="429"/>
      <c r="E96" s="429"/>
      <c r="F96" s="429"/>
      <c r="G96" s="429"/>
      <c r="H96" s="429"/>
      <c r="I96" s="429"/>
    </row>
    <row r="97" spans="1:9" s="520" customFormat="1" ht="12">
      <c r="A97" s="367"/>
      <c r="B97" s="497"/>
      <c r="C97" s="367"/>
      <c r="D97" s="429"/>
      <c r="E97" s="429"/>
      <c r="F97" s="429"/>
      <c r="G97" s="429"/>
      <c r="H97" s="429"/>
      <c r="I97" s="429"/>
    </row>
    <row r="98" spans="1:9" s="520" customFormat="1" ht="12">
      <c r="A98" s="367"/>
      <c r="B98" s="497"/>
      <c r="C98" s="367"/>
      <c r="D98" s="429"/>
      <c r="E98" s="429"/>
      <c r="F98" s="429"/>
      <c r="G98" s="429"/>
      <c r="H98" s="429"/>
      <c r="I98" s="429"/>
    </row>
    <row r="99" spans="1:9" s="520" customFormat="1" ht="12">
      <c r="A99" s="367"/>
      <c r="B99" s="497"/>
      <c r="C99" s="367"/>
      <c r="D99" s="429"/>
      <c r="E99" s="429"/>
      <c r="F99" s="429"/>
      <c r="G99" s="429"/>
      <c r="H99" s="429"/>
      <c r="I99" s="429"/>
    </row>
    <row r="100" spans="1:9" s="520" customFormat="1" ht="12">
      <c r="A100" s="367"/>
      <c r="B100" s="497"/>
      <c r="C100" s="367"/>
      <c r="D100" s="429"/>
      <c r="E100" s="429"/>
      <c r="F100" s="429"/>
      <c r="G100" s="429"/>
      <c r="H100" s="429"/>
      <c r="I100" s="429"/>
    </row>
    <row r="101" spans="1:9" s="520" customFormat="1" ht="12">
      <c r="A101" s="367"/>
      <c r="B101" s="497"/>
      <c r="C101" s="367"/>
      <c r="D101" s="429"/>
      <c r="E101" s="429"/>
      <c r="F101" s="429"/>
      <c r="G101" s="429"/>
      <c r="H101" s="429"/>
      <c r="I101" s="429"/>
    </row>
    <row r="102" spans="1:9" s="520" customFormat="1" ht="12">
      <c r="A102" s="367"/>
      <c r="B102" s="497"/>
      <c r="C102" s="367"/>
      <c r="D102" s="429"/>
      <c r="E102" s="429"/>
      <c r="F102" s="429"/>
      <c r="G102" s="429"/>
      <c r="H102" s="429"/>
      <c r="I102" s="429"/>
    </row>
    <row r="103" spans="1:9" s="520" customFormat="1" ht="12">
      <c r="A103" s="367"/>
      <c r="B103" s="497"/>
      <c r="C103" s="367"/>
      <c r="D103" s="429"/>
      <c r="E103" s="429"/>
      <c r="F103" s="429"/>
      <c r="G103" s="429"/>
      <c r="H103" s="429"/>
      <c r="I103" s="429"/>
    </row>
    <row r="104" spans="1:9" s="520" customFormat="1" ht="12">
      <c r="A104" s="367"/>
      <c r="B104" s="497"/>
      <c r="C104" s="367"/>
      <c r="D104" s="429"/>
      <c r="E104" s="429"/>
      <c r="F104" s="429"/>
      <c r="G104" s="429"/>
      <c r="H104" s="429"/>
      <c r="I104" s="429"/>
    </row>
    <row r="105" spans="1:9" s="520" customFormat="1" ht="12">
      <c r="A105" s="367"/>
      <c r="B105" s="497"/>
      <c r="C105" s="367"/>
      <c r="D105" s="429"/>
      <c r="E105" s="429"/>
      <c r="F105" s="429"/>
      <c r="G105" s="429"/>
      <c r="H105" s="429"/>
      <c r="I105" s="429"/>
    </row>
    <row r="106" spans="1:9" s="520" customFormat="1" ht="12">
      <c r="A106" s="367"/>
      <c r="B106" s="497"/>
      <c r="C106" s="367"/>
      <c r="D106" s="429"/>
      <c r="E106" s="429"/>
      <c r="F106" s="429"/>
      <c r="G106" s="429"/>
      <c r="H106" s="429"/>
      <c r="I106" s="429"/>
    </row>
    <row r="107" spans="1:9" s="520" customFormat="1" ht="12">
      <c r="A107" s="367"/>
      <c r="B107" s="497"/>
      <c r="C107" s="367"/>
      <c r="D107" s="429"/>
      <c r="E107" s="429"/>
      <c r="F107" s="429"/>
      <c r="G107" s="429"/>
      <c r="H107" s="429"/>
      <c r="I107" s="429"/>
    </row>
    <row r="108" spans="1:9" s="520" customFormat="1" ht="12">
      <c r="A108" s="367"/>
      <c r="B108" s="497"/>
      <c r="C108" s="367"/>
      <c r="D108" s="429"/>
      <c r="E108" s="429"/>
      <c r="F108" s="429"/>
      <c r="G108" s="429"/>
      <c r="H108" s="429"/>
      <c r="I108" s="429"/>
    </row>
    <row r="109" spans="1:9" s="520" customFormat="1" ht="12">
      <c r="A109" s="367"/>
      <c r="B109" s="497"/>
      <c r="C109" s="367"/>
      <c r="D109" s="429"/>
      <c r="E109" s="429"/>
      <c r="F109" s="429"/>
      <c r="G109" s="429"/>
      <c r="H109" s="429"/>
      <c r="I109" s="429"/>
    </row>
    <row r="110" spans="1:9" s="520" customFormat="1" ht="12">
      <c r="A110" s="367"/>
      <c r="B110" s="497"/>
      <c r="C110" s="367"/>
      <c r="D110" s="429"/>
      <c r="E110" s="429"/>
      <c r="F110" s="429"/>
      <c r="G110" s="429"/>
      <c r="H110" s="429"/>
      <c r="I110" s="429"/>
    </row>
    <row r="111" spans="1:9" s="520" customFormat="1" ht="12">
      <c r="A111" s="367"/>
      <c r="B111" s="497"/>
      <c r="C111" s="367"/>
      <c r="D111" s="429"/>
      <c r="E111" s="429"/>
      <c r="F111" s="429"/>
      <c r="G111" s="429"/>
      <c r="H111" s="429"/>
      <c r="I111" s="429"/>
    </row>
    <row r="112" spans="1:9" s="520" customFormat="1" ht="12">
      <c r="A112" s="367"/>
      <c r="B112" s="497"/>
      <c r="C112" s="367"/>
      <c r="D112" s="429"/>
      <c r="E112" s="429"/>
      <c r="F112" s="429"/>
      <c r="G112" s="429"/>
      <c r="H112" s="429"/>
      <c r="I112" s="429"/>
    </row>
    <row r="113" spans="1:9" s="520" customFormat="1" ht="12">
      <c r="A113" s="367"/>
      <c r="B113" s="497"/>
      <c r="C113" s="367"/>
      <c r="D113" s="429"/>
      <c r="E113" s="429"/>
      <c r="F113" s="429"/>
      <c r="G113" s="429"/>
      <c r="H113" s="429"/>
      <c r="I113" s="429"/>
    </row>
    <row r="114" spans="1:9" s="520" customFormat="1" ht="12">
      <c r="A114" s="367"/>
      <c r="B114" s="497"/>
      <c r="C114" s="367"/>
      <c r="D114" s="429"/>
      <c r="E114" s="429"/>
      <c r="F114" s="429"/>
      <c r="G114" s="429"/>
      <c r="H114" s="429"/>
      <c r="I114" s="429"/>
    </row>
    <row r="115" spans="1:9" s="520" customFormat="1" ht="12">
      <c r="A115" s="367"/>
      <c r="B115" s="497"/>
      <c r="C115" s="367"/>
      <c r="D115" s="429"/>
      <c r="E115" s="429"/>
      <c r="F115" s="429"/>
      <c r="G115" s="429"/>
      <c r="H115" s="429"/>
      <c r="I115" s="429"/>
    </row>
    <row r="116" spans="1:9" s="520" customFormat="1" ht="12">
      <c r="A116" s="367"/>
      <c r="B116" s="497"/>
      <c r="C116" s="367"/>
      <c r="D116" s="429"/>
      <c r="E116" s="429"/>
      <c r="F116" s="429"/>
      <c r="G116" s="429"/>
      <c r="H116" s="429"/>
      <c r="I116" s="429"/>
    </row>
    <row r="117" spans="1:9" s="520" customFormat="1" ht="12">
      <c r="A117" s="367"/>
      <c r="B117" s="497"/>
      <c r="C117" s="367"/>
      <c r="D117" s="429"/>
      <c r="E117" s="429"/>
      <c r="F117" s="429"/>
      <c r="G117" s="429"/>
      <c r="H117" s="429"/>
      <c r="I117" s="429"/>
    </row>
    <row r="118" spans="1:9" s="520" customFormat="1" ht="12">
      <c r="A118" s="367"/>
      <c r="B118" s="497"/>
      <c r="C118" s="367"/>
      <c r="D118" s="429"/>
      <c r="E118" s="429"/>
      <c r="F118" s="429"/>
      <c r="G118" s="429"/>
      <c r="H118" s="429"/>
      <c r="I118" s="429"/>
    </row>
    <row r="119" spans="1:9" s="520" customFormat="1" ht="12">
      <c r="A119" s="367"/>
      <c r="B119" s="497"/>
      <c r="C119" s="367"/>
      <c r="D119" s="429"/>
      <c r="E119" s="429"/>
      <c r="F119" s="429"/>
      <c r="G119" s="429"/>
      <c r="H119" s="429"/>
      <c r="I119" s="429"/>
    </row>
    <row r="120" spans="1:9" s="520" customFormat="1" ht="12">
      <c r="A120" s="367"/>
      <c r="B120" s="497"/>
      <c r="C120" s="367"/>
      <c r="D120" s="429"/>
      <c r="E120" s="429"/>
      <c r="F120" s="429"/>
      <c r="G120" s="429"/>
      <c r="H120" s="429"/>
      <c r="I120" s="429"/>
    </row>
    <row r="121" spans="1:9" s="520" customFormat="1" ht="12">
      <c r="A121" s="367"/>
      <c r="B121" s="497"/>
      <c r="C121" s="367"/>
      <c r="D121" s="429"/>
      <c r="E121" s="429"/>
      <c r="F121" s="429"/>
      <c r="G121" s="429"/>
      <c r="H121" s="429"/>
      <c r="I121" s="429"/>
    </row>
    <row r="122" spans="4:9" ht="12">
      <c r="D122" s="429"/>
      <c r="E122" s="429"/>
      <c r="F122" s="429"/>
      <c r="G122" s="429"/>
      <c r="H122" s="429"/>
      <c r="I122" s="429"/>
    </row>
    <row r="123" spans="4:9" ht="12">
      <c r="D123" s="429"/>
      <c r="E123" s="429"/>
      <c r="F123" s="429"/>
      <c r="G123" s="429"/>
      <c r="H123" s="429"/>
      <c r="I123" s="429"/>
    </row>
    <row r="124" spans="4:9" ht="12">
      <c r="D124" s="429"/>
      <c r="E124" s="429"/>
      <c r="F124" s="429"/>
      <c r="G124" s="429"/>
      <c r="H124" s="429"/>
      <c r="I124" s="429"/>
    </row>
    <row r="125" spans="4:9" ht="12">
      <c r="D125" s="429"/>
      <c r="E125" s="429"/>
      <c r="F125" s="429"/>
      <c r="G125" s="429"/>
      <c r="H125" s="429"/>
      <c r="I125" s="429"/>
    </row>
    <row r="126" spans="4:9" ht="12">
      <c r="D126" s="429"/>
      <c r="E126" s="429"/>
      <c r="F126" s="429"/>
      <c r="G126" s="429"/>
      <c r="H126" s="429"/>
      <c r="I126" s="429"/>
    </row>
    <row r="127" spans="4:9" ht="12">
      <c r="D127" s="429"/>
      <c r="E127" s="429"/>
      <c r="F127" s="429"/>
      <c r="G127" s="429"/>
      <c r="H127" s="429"/>
      <c r="I127" s="429"/>
    </row>
    <row r="128" spans="4:9" ht="12">
      <c r="D128" s="429"/>
      <c r="E128" s="429"/>
      <c r="F128" s="429"/>
      <c r="G128" s="429"/>
      <c r="H128" s="429"/>
      <c r="I128" s="429"/>
    </row>
    <row r="129" spans="4:9" ht="12">
      <c r="D129" s="429"/>
      <c r="E129" s="429"/>
      <c r="F129" s="429"/>
      <c r="G129" s="429"/>
      <c r="H129" s="429"/>
      <c r="I129" s="429"/>
    </row>
    <row r="130" spans="4:9" ht="12">
      <c r="D130" s="429"/>
      <c r="E130" s="429"/>
      <c r="F130" s="429"/>
      <c r="G130" s="429"/>
      <c r="H130" s="429"/>
      <c r="I130" s="429"/>
    </row>
    <row r="131" spans="4:9" ht="12">
      <c r="D131" s="429"/>
      <c r="E131" s="429"/>
      <c r="F131" s="429"/>
      <c r="G131" s="429"/>
      <c r="H131" s="429"/>
      <c r="I131" s="429"/>
    </row>
    <row r="132" spans="4:9" ht="12">
      <c r="D132" s="429"/>
      <c r="E132" s="429"/>
      <c r="F132" s="429"/>
      <c r="G132" s="429"/>
      <c r="H132" s="429"/>
      <c r="I132" s="429"/>
    </row>
    <row r="133" spans="4:9" ht="12">
      <c r="D133" s="429"/>
      <c r="E133" s="429"/>
      <c r="F133" s="429"/>
      <c r="G133" s="429"/>
      <c r="H133" s="429"/>
      <c r="I133" s="429"/>
    </row>
    <row r="134" spans="4:9" ht="12">
      <c r="D134" s="429"/>
      <c r="E134" s="429"/>
      <c r="F134" s="429"/>
      <c r="G134" s="429"/>
      <c r="H134" s="429"/>
      <c r="I134" s="429"/>
    </row>
    <row r="135" spans="4:9" ht="12">
      <c r="D135" s="429"/>
      <c r="E135" s="429"/>
      <c r="F135" s="429"/>
      <c r="G135" s="429"/>
      <c r="H135" s="429"/>
      <c r="I135" s="429"/>
    </row>
    <row r="136" spans="4:9" ht="12">
      <c r="D136" s="429"/>
      <c r="E136" s="429"/>
      <c r="F136" s="429"/>
      <c r="G136" s="429"/>
      <c r="H136" s="429"/>
      <c r="I136" s="429"/>
    </row>
    <row r="137" spans="4:9" ht="12">
      <c r="D137" s="429"/>
      <c r="E137" s="429"/>
      <c r="F137" s="429"/>
      <c r="G137" s="429"/>
      <c r="H137" s="429"/>
      <c r="I137" s="429"/>
    </row>
    <row r="138" spans="4:9" ht="12">
      <c r="D138" s="429"/>
      <c r="E138" s="429"/>
      <c r="F138" s="429"/>
      <c r="G138" s="429"/>
      <c r="H138" s="429"/>
      <c r="I138" s="429"/>
    </row>
    <row r="139" spans="4:9" ht="12">
      <c r="D139" s="429"/>
      <c r="E139" s="429"/>
      <c r="F139" s="429"/>
      <c r="G139" s="429"/>
      <c r="H139" s="429"/>
      <c r="I139" s="429"/>
    </row>
    <row r="140" spans="4:9" ht="12">
      <c r="D140" s="429"/>
      <c r="E140" s="429"/>
      <c r="F140" s="429"/>
      <c r="G140" s="429"/>
      <c r="H140" s="429"/>
      <c r="I140" s="429"/>
    </row>
    <row r="141" spans="4:9" ht="12">
      <c r="D141" s="429"/>
      <c r="E141" s="429"/>
      <c r="F141" s="429"/>
      <c r="G141" s="429"/>
      <c r="H141" s="429"/>
      <c r="I141" s="429"/>
    </row>
    <row r="142" spans="4:9" ht="12">
      <c r="D142" s="429"/>
      <c r="E142" s="429"/>
      <c r="F142" s="429"/>
      <c r="G142" s="429"/>
      <c r="H142" s="429"/>
      <c r="I142" s="429"/>
    </row>
    <row r="143" spans="4:9" ht="12">
      <c r="D143" s="429"/>
      <c r="E143" s="429"/>
      <c r="F143" s="429"/>
      <c r="G143" s="429"/>
      <c r="H143" s="429"/>
      <c r="I143" s="429"/>
    </row>
    <row r="144" spans="4:9" ht="12">
      <c r="D144" s="429"/>
      <c r="E144" s="429"/>
      <c r="F144" s="429"/>
      <c r="G144" s="429"/>
      <c r="H144" s="429"/>
      <c r="I144" s="429"/>
    </row>
    <row r="145" spans="4:9" ht="12">
      <c r="D145" s="429"/>
      <c r="E145" s="429"/>
      <c r="F145" s="429"/>
      <c r="G145" s="429"/>
      <c r="H145" s="429"/>
      <c r="I145" s="429"/>
    </row>
    <row r="146" spans="4:9" ht="12">
      <c r="D146" s="429"/>
      <c r="E146" s="429"/>
      <c r="F146" s="429"/>
      <c r="G146" s="429"/>
      <c r="H146" s="429"/>
      <c r="I146" s="429"/>
    </row>
    <row r="147" spans="4:9" ht="12">
      <c r="D147" s="429"/>
      <c r="E147" s="429"/>
      <c r="F147" s="429"/>
      <c r="G147" s="429"/>
      <c r="H147" s="429"/>
      <c r="I147" s="429"/>
    </row>
    <row r="148" spans="4:9" ht="12">
      <c r="D148" s="429"/>
      <c r="E148" s="429"/>
      <c r="F148" s="429"/>
      <c r="G148" s="429"/>
      <c r="H148" s="429"/>
      <c r="I148" s="429"/>
    </row>
    <row r="149" spans="4:9" ht="12">
      <c r="D149" s="429"/>
      <c r="E149" s="429"/>
      <c r="F149" s="429"/>
      <c r="G149" s="429"/>
      <c r="H149" s="429"/>
      <c r="I149" s="429"/>
    </row>
    <row r="150" spans="4:9" ht="12">
      <c r="D150" s="429"/>
      <c r="E150" s="429"/>
      <c r="F150" s="429"/>
      <c r="G150" s="429"/>
      <c r="H150" s="429"/>
      <c r="I150" s="429"/>
    </row>
    <row r="151" spans="4:9" ht="12">
      <c r="D151" s="429"/>
      <c r="E151" s="429"/>
      <c r="F151" s="429"/>
      <c r="G151" s="429"/>
      <c r="H151" s="429"/>
      <c r="I151" s="429"/>
    </row>
    <row r="152" spans="4:9" ht="12">
      <c r="D152" s="429"/>
      <c r="E152" s="429"/>
      <c r="F152" s="429"/>
      <c r="G152" s="429"/>
      <c r="H152" s="429"/>
      <c r="I152" s="429"/>
    </row>
    <row r="153" spans="4:9" ht="12">
      <c r="D153" s="429"/>
      <c r="E153" s="429"/>
      <c r="F153" s="429"/>
      <c r="G153" s="429"/>
      <c r="H153" s="429"/>
      <c r="I153" s="429"/>
    </row>
    <row r="154" spans="4:9" ht="12">
      <c r="D154" s="429"/>
      <c r="E154" s="429"/>
      <c r="F154" s="429"/>
      <c r="G154" s="429"/>
      <c r="H154" s="429"/>
      <c r="I154" s="429"/>
    </row>
    <row r="155" spans="4:9" ht="12">
      <c r="D155" s="429"/>
      <c r="E155" s="429"/>
      <c r="F155" s="429"/>
      <c r="G155" s="429"/>
      <c r="H155" s="429"/>
      <c r="I155" s="429"/>
    </row>
    <row r="156" spans="4:9" ht="12">
      <c r="D156" s="429"/>
      <c r="E156" s="429"/>
      <c r="F156" s="429"/>
      <c r="G156" s="429"/>
      <c r="H156" s="429"/>
      <c r="I156" s="429"/>
    </row>
    <row r="157" spans="4:9" ht="12">
      <c r="D157" s="429"/>
      <c r="E157" s="429"/>
      <c r="F157" s="429"/>
      <c r="G157" s="429"/>
      <c r="H157" s="429"/>
      <c r="I157" s="429"/>
    </row>
    <row r="158" spans="4:9" ht="12">
      <c r="D158" s="429"/>
      <c r="E158" s="429"/>
      <c r="F158" s="429"/>
      <c r="G158" s="429"/>
      <c r="H158" s="429"/>
      <c r="I158" s="429"/>
    </row>
    <row r="159" spans="4:9" ht="12">
      <c r="D159" s="429"/>
      <c r="E159" s="429"/>
      <c r="F159" s="429"/>
      <c r="G159" s="429"/>
      <c r="H159" s="429"/>
      <c r="I159" s="429"/>
    </row>
    <row r="160" spans="4:9" ht="12">
      <c r="D160" s="429"/>
      <c r="E160" s="429"/>
      <c r="F160" s="429"/>
      <c r="G160" s="429"/>
      <c r="H160" s="429"/>
      <c r="I160" s="429"/>
    </row>
    <row r="161" spans="4:9" ht="12">
      <c r="D161" s="429"/>
      <c r="E161" s="429"/>
      <c r="F161" s="429"/>
      <c r="G161" s="429"/>
      <c r="H161" s="429"/>
      <c r="I161" s="429"/>
    </row>
  </sheetData>
  <sheetProtection sheet="1" objects="1" scenarios="1"/>
  <mergeCells count="10">
    <mergeCell ref="G8:H8"/>
    <mergeCell ref="A28:I28"/>
    <mergeCell ref="B5:F5"/>
    <mergeCell ref="G5:H5"/>
    <mergeCell ref="C7:E7"/>
    <mergeCell ref="F7:I7"/>
    <mergeCell ref="B2:F2"/>
    <mergeCell ref="B3:F3"/>
    <mergeCell ref="B4:F4"/>
    <mergeCell ref="G4:H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" bottom="0.39375" header="0.5118055555555555" footer="0.5118055555555555"/>
  <pageSetup fitToHeight="1" fitToWidth="1" horizontalDpi="300" verticalDpi="300" orientation="landscape" paperSize="9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tabSelected="1" view="pageBreakPreview" zoomScale="90" zoomScaleNormal="75" zoomScaleSheetLayoutView="90" workbookViewId="0" topLeftCell="A127">
      <selection activeCell="E155" sqref="E155"/>
    </sheetView>
  </sheetViews>
  <sheetFormatPr defaultColWidth="9.00390625" defaultRowHeight="12.75"/>
  <cols>
    <col min="1" max="1" width="42.00390625" style="551" customWidth="1"/>
    <col min="2" max="2" width="8.125" style="552" customWidth="1"/>
    <col min="3" max="3" width="19.625" style="551" customWidth="1"/>
    <col min="4" max="4" width="20.125" style="551" customWidth="1"/>
    <col min="5" max="5" width="23.625" style="551" customWidth="1"/>
    <col min="6" max="6" width="19.625" style="551" customWidth="1"/>
    <col min="7" max="16384" width="10.625" style="551" customWidth="1"/>
  </cols>
  <sheetData>
    <row r="1" spans="1:6" ht="15.75" customHeight="1">
      <c r="A1" s="553"/>
      <c r="B1" s="554"/>
      <c r="C1" s="553"/>
      <c r="D1" s="553"/>
      <c r="E1" s="553"/>
      <c r="F1" s="553"/>
    </row>
    <row r="2" spans="1:6" ht="12.75" customHeight="1">
      <c r="A2" s="634" t="s">
        <v>798</v>
      </c>
      <c r="B2" s="634"/>
      <c r="C2" s="634"/>
      <c r="D2" s="634"/>
      <c r="E2" s="634"/>
      <c r="F2" s="634"/>
    </row>
    <row r="3" spans="1:6" ht="12.75" customHeight="1">
      <c r="A3" s="634" t="s">
        <v>836</v>
      </c>
      <c r="B3" s="634"/>
      <c r="C3" s="634"/>
      <c r="D3" s="634"/>
      <c r="E3" s="634"/>
      <c r="F3" s="634"/>
    </row>
    <row r="4" spans="1:6" ht="12.75" customHeight="1">
      <c r="A4" s="555"/>
      <c r="B4" s="556"/>
      <c r="C4" s="555"/>
      <c r="D4" s="555"/>
      <c r="E4" s="555"/>
      <c r="F4" s="555"/>
    </row>
    <row r="5" spans="1:6" s="560" customFormat="1" ht="12.75" customHeight="1">
      <c r="A5" s="557" t="s">
        <v>1</v>
      </c>
      <c r="B5" s="635" t="str">
        <f>'справка _1_БАЛАНС'!E3</f>
        <v>"ДУПНИЦА ТАБАК"АД</v>
      </c>
      <c r="C5" s="635"/>
      <c r="D5" s="635"/>
      <c r="E5" s="558" t="s">
        <v>3</v>
      </c>
      <c r="F5" s="559">
        <f>'справка _1_БАЛАНС'!H3</f>
        <v>819364036</v>
      </c>
    </row>
    <row r="6" spans="1:13" s="560" customFormat="1" ht="15" customHeight="1">
      <c r="A6" s="561" t="s">
        <v>837</v>
      </c>
      <c r="B6" s="636" t="s">
        <v>838</v>
      </c>
      <c r="C6" s="636"/>
      <c r="D6" s="636"/>
      <c r="E6" s="558" t="s">
        <v>6</v>
      </c>
      <c r="F6" s="562">
        <f>'справка _1_БАЛАНС'!H4</f>
        <v>201</v>
      </c>
      <c r="G6" s="563"/>
      <c r="H6" s="563"/>
      <c r="I6" s="563"/>
      <c r="J6" s="563"/>
      <c r="K6" s="563"/>
      <c r="L6" s="563"/>
      <c r="M6" s="563"/>
    </row>
    <row r="7" spans="2:13" s="560" customFormat="1" ht="15" customHeight="1">
      <c r="B7" s="564"/>
      <c r="C7" s="565"/>
      <c r="D7" s="565"/>
      <c r="E7" s="565"/>
      <c r="F7" s="566" t="s">
        <v>285</v>
      </c>
      <c r="G7" s="565"/>
      <c r="H7" s="565"/>
      <c r="I7" s="565"/>
      <c r="J7" s="565"/>
      <c r="K7" s="565"/>
      <c r="L7" s="565"/>
      <c r="M7" s="565"/>
    </row>
    <row r="8" spans="1:15" s="571" customFormat="1" ht="63.75">
      <c r="A8" s="567" t="s">
        <v>839</v>
      </c>
      <c r="B8" s="568" t="s">
        <v>11</v>
      </c>
      <c r="C8" s="569" t="s">
        <v>840</v>
      </c>
      <c r="D8" s="569" t="s">
        <v>841</v>
      </c>
      <c r="E8" s="569" t="s">
        <v>842</v>
      </c>
      <c r="F8" s="569" t="s">
        <v>843</v>
      </c>
      <c r="G8" s="570"/>
      <c r="H8" s="570"/>
      <c r="I8" s="570"/>
      <c r="J8" s="570"/>
      <c r="K8" s="570"/>
      <c r="L8" s="570"/>
      <c r="M8" s="570"/>
      <c r="N8" s="570"/>
      <c r="O8" s="570"/>
    </row>
    <row r="9" spans="1:6" s="571" customFormat="1" ht="12.75">
      <c r="A9" s="569" t="s">
        <v>17</v>
      </c>
      <c r="B9" s="568" t="s">
        <v>18</v>
      </c>
      <c r="C9" s="569">
        <v>1</v>
      </c>
      <c r="D9" s="569">
        <v>2</v>
      </c>
      <c r="E9" s="569">
        <v>3</v>
      </c>
      <c r="F9" s="569">
        <v>4</v>
      </c>
    </row>
    <row r="10" spans="1:6" ht="14.25" customHeight="1">
      <c r="A10" s="572" t="s">
        <v>844</v>
      </c>
      <c r="B10" s="573"/>
      <c r="C10" s="574"/>
      <c r="D10" s="574"/>
      <c r="E10" s="574"/>
      <c r="F10" s="574"/>
    </row>
    <row r="11" spans="1:6" ht="18" customHeight="1">
      <c r="A11" s="575" t="s">
        <v>845</v>
      </c>
      <c r="B11" s="576"/>
      <c r="C11" s="574"/>
      <c r="D11" s="574"/>
      <c r="E11" s="574"/>
      <c r="F11" s="574"/>
    </row>
    <row r="12" spans="1:6" ht="14.25" customHeight="1">
      <c r="A12" s="575" t="s">
        <v>846</v>
      </c>
      <c r="B12" s="576"/>
      <c r="C12" s="577">
        <v>0</v>
      </c>
      <c r="D12" s="577">
        <v>0</v>
      </c>
      <c r="E12" s="577">
        <v>0</v>
      </c>
      <c r="F12" s="578">
        <f>C12-E12</f>
        <v>0</v>
      </c>
    </row>
    <row r="13" spans="1:6" ht="12.75">
      <c r="A13" s="575" t="s">
        <v>847</v>
      </c>
      <c r="B13" s="576"/>
      <c r="C13" s="577">
        <v>0</v>
      </c>
      <c r="D13" s="577">
        <v>0</v>
      </c>
      <c r="E13" s="577">
        <v>0</v>
      </c>
      <c r="F13" s="578">
        <f aca="true" t="shared" si="0" ref="F13:F26">C13-E13</f>
        <v>0</v>
      </c>
    </row>
    <row r="14" spans="1:6" ht="12.75">
      <c r="A14" s="575" t="s">
        <v>562</v>
      </c>
      <c r="B14" s="576"/>
      <c r="C14" s="577">
        <v>0</v>
      </c>
      <c r="D14" s="577">
        <v>0</v>
      </c>
      <c r="E14" s="577">
        <v>0</v>
      </c>
      <c r="F14" s="578">
        <f t="shared" si="0"/>
        <v>0</v>
      </c>
    </row>
    <row r="15" spans="1:6" ht="12.75">
      <c r="A15" s="575" t="s">
        <v>565</v>
      </c>
      <c r="B15" s="576"/>
      <c r="C15" s="577">
        <v>0</v>
      </c>
      <c r="D15" s="577">
        <v>0</v>
      </c>
      <c r="E15" s="577">
        <v>0</v>
      </c>
      <c r="F15" s="578">
        <f t="shared" si="0"/>
        <v>0</v>
      </c>
    </row>
    <row r="16" spans="1:6" ht="12.75">
      <c r="A16" s="575">
        <v>5</v>
      </c>
      <c r="B16" s="576"/>
      <c r="C16" s="577">
        <v>0</v>
      </c>
      <c r="D16" s="577">
        <v>0</v>
      </c>
      <c r="E16" s="577">
        <v>0</v>
      </c>
      <c r="F16" s="578">
        <f t="shared" si="0"/>
        <v>0</v>
      </c>
    </row>
    <row r="17" spans="1:6" ht="12.75">
      <c r="A17" s="575">
        <v>6</v>
      </c>
      <c r="B17" s="576"/>
      <c r="C17" s="577">
        <v>0</v>
      </c>
      <c r="D17" s="577">
        <v>0</v>
      </c>
      <c r="E17" s="577">
        <v>0</v>
      </c>
      <c r="F17" s="578">
        <f t="shared" si="0"/>
        <v>0</v>
      </c>
    </row>
    <row r="18" spans="1:6" ht="12.75">
      <c r="A18" s="575">
        <v>7</v>
      </c>
      <c r="B18" s="576"/>
      <c r="C18" s="577">
        <v>0</v>
      </c>
      <c r="D18" s="577">
        <v>0</v>
      </c>
      <c r="E18" s="577">
        <v>0</v>
      </c>
      <c r="F18" s="578">
        <f t="shared" si="0"/>
        <v>0</v>
      </c>
    </row>
    <row r="19" spans="1:6" ht="12.75">
      <c r="A19" s="575">
        <v>8</v>
      </c>
      <c r="B19" s="576"/>
      <c r="C19" s="577">
        <v>0</v>
      </c>
      <c r="D19" s="577">
        <v>0</v>
      </c>
      <c r="E19" s="577">
        <v>0</v>
      </c>
      <c r="F19" s="578">
        <f t="shared" si="0"/>
        <v>0</v>
      </c>
    </row>
    <row r="20" spans="1:6" ht="12.75">
      <c r="A20" s="575">
        <v>9</v>
      </c>
      <c r="B20" s="576"/>
      <c r="C20" s="577">
        <v>0</v>
      </c>
      <c r="D20" s="577">
        <v>0</v>
      </c>
      <c r="E20" s="577">
        <v>0</v>
      </c>
      <c r="F20" s="578">
        <f t="shared" si="0"/>
        <v>0</v>
      </c>
    </row>
    <row r="21" spans="1:6" ht="12.75">
      <c r="A21" s="575">
        <v>10</v>
      </c>
      <c r="B21" s="576"/>
      <c r="C21" s="577">
        <v>0</v>
      </c>
      <c r="D21" s="577">
        <v>0</v>
      </c>
      <c r="E21" s="577">
        <v>0</v>
      </c>
      <c r="F21" s="578">
        <f t="shared" si="0"/>
        <v>0</v>
      </c>
    </row>
    <row r="22" spans="1:6" ht="12.75">
      <c r="A22" s="575">
        <v>11</v>
      </c>
      <c r="B22" s="576"/>
      <c r="C22" s="577">
        <v>0</v>
      </c>
      <c r="D22" s="577">
        <v>0</v>
      </c>
      <c r="E22" s="577">
        <v>0</v>
      </c>
      <c r="F22" s="578">
        <f t="shared" si="0"/>
        <v>0</v>
      </c>
    </row>
    <row r="23" spans="1:6" ht="12.75">
      <c r="A23" s="575">
        <v>12</v>
      </c>
      <c r="B23" s="576"/>
      <c r="C23" s="577">
        <v>0</v>
      </c>
      <c r="D23" s="577">
        <v>0</v>
      </c>
      <c r="E23" s="577">
        <v>0</v>
      </c>
      <c r="F23" s="578">
        <f t="shared" si="0"/>
        <v>0</v>
      </c>
    </row>
    <row r="24" spans="1:6" ht="12.75">
      <c r="A24" s="575">
        <v>13</v>
      </c>
      <c r="B24" s="576"/>
      <c r="C24" s="577">
        <v>0</v>
      </c>
      <c r="D24" s="577">
        <v>0</v>
      </c>
      <c r="E24" s="577">
        <v>0</v>
      </c>
      <c r="F24" s="578">
        <f t="shared" si="0"/>
        <v>0</v>
      </c>
    </row>
    <row r="25" spans="1:6" ht="12" customHeight="1">
      <c r="A25" s="575">
        <v>14</v>
      </c>
      <c r="B25" s="576"/>
      <c r="C25" s="577">
        <v>0</v>
      </c>
      <c r="D25" s="577">
        <v>0</v>
      </c>
      <c r="E25" s="577">
        <v>0</v>
      </c>
      <c r="F25" s="578">
        <f t="shared" si="0"/>
        <v>0</v>
      </c>
    </row>
    <row r="26" spans="1:6" ht="12.75">
      <c r="A26" s="575">
        <v>15</v>
      </c>
      <c r="B26" s="576"/>
      <c r="C26" s="577">
        <v>0</v>
      </c>
      <c r="D26" s="577">
        <v>0</v>
      </c>
      <c r="E26" s="577">
        <v>0</v>
      </c>
      <c r="F26" s="578">
        <f t="shared" si="0"/>
        <v>0</v>
      </c>
    </row>
    <row r="27" spans="1:16" ht="11.25" customHeight="1">
      <c r="A27" s="579" t="s">
        <v>580</v>
      </c>
      <c r="B27" s="580" t="s">
        <v>848</v>
      </c>
      <c r="C27" s="574">
        <f>SUM(C12:C26)</f>
        <v>0</v>
      </c>
      <c r="D27" s="574"/>
      <c r="E27" s="574">
        <f>SUM(E12:E26)</f>
        <v>0</v>
      </c>
      <c r="F27" s="581">
        <f>SUM(F12:F26)</f>
        <v>0</v>
      </c>
      <c r="G27" s="582"/>
      <c r="H27" s="582"/>
      <c r="I27" s="582"/>
      <c r="J27" s="582"/>
      <c r="K27" s="582"/>
      <c r="L27" s="582"/>
      <c r="M27" s="582"/>
      <c r="N27" s="582"/>
      <c r="O27" s="582"/>
      <c r="P27" s="582"/>
    </row>
    <row r="28" spans="1:6" ht="16.5" customHeight="1">
      <c r="A28" s="575" t="s">
        <v>849</v>
      </c>
      <c r="B28" s="583"/>
      <c r="C28" s="574"/>
      <c r="D28" s="574"/>
      <c r="E28" s="574"/>
      <c r="F28" s="581"/>
    </row>
    <row r="29" spans="1:6" ht="12.75">
      <c r="A29" s="575" t="s">
        <v>556</v>
      </c>
      <c r="B29" s="583"/>
      <c r="C29" s="577">
        <v>0</v>
      </c>
      <c r="D29" s="577">
        <v>0</v>
      </c>
      <c r="E29" s="577">
        <v>0</v>
      </c>
      <c r="F29" s="578">
        <f>C29-E29</f>
        <v>0</v>
      </c>
    </row>
    <row r="30" spans="1:6" ht="12.75">
      <c r="A30" s="575" t="s">
        <v>559</v>
      </c>
      <c r="B30" s="583"/>
      <c r="C30" s="577">
        <v>0</v>
      </c>
      <c r="D30" s="577">
        <v>0</v>
      </c>
      <c r="E30" s="577">
        <v>0</v>
      </c>
      <c r="F30" s="578">
        <f aca="true" t="shared" si="1" ref="F30:F43">C30-E30</f>
        <v>0</v>
      </c>
    </row>
    <row r="31" spans="1:6" ht="12.75">
      <c r="A31" s="575" t="s">
        <v>562</v>
      </c>
      <c r="B31" s="583"/>
      <c r="C31" s="577">
        <v>0</v>
      </c>
      <c r="D31" s="577">
        <v>0</v>
      </c>
      <c r="E31" s="577">
        <v>0</v>
      </c>
      <c r="F31" s="578">
        <f t="shared" si="1"/>
        <v>0</v>
      </c>
    </row>
    <row r="32" spans="1:6" ht="12.75">
      <c r="A32" s="575" t="s">
        <v>565</v>
      </c>
      <c r="B32" s="583"/>
      <c r="C32" s="577">
        <v>0</v>
      </c>
      <c r="D32" s="577">
        <v>0</v>
      </c>
      <c r="E32" s="577">
        <v>0</v>
      </c>
      <c r="F32" s="578">
        <f t="shared" si="1"/>
        <v>0</v>
      </c>
    </row>
    <row r="33" spans="1:6" ht="12.75">
      <c r="A33" s="575">
        <v>5</v>
      </c>
      <c r="B33" s="576"/>
      <c r="C33" s="577">
        <v>0</v>
      </c>
      <c r="D33" s="577">
        <v>0</v>
      </c>
      <c r="E33" s="577">
        <v>0</v>
      </c>
      <c r="F33" s="578">
        <f t="shared" si="1"/>
        <v>0</v>
      </c>
    </row>
    <row r="34" spans="1:6" ht="12.75">
      <c r="A34" s="575">
        <v>6</v>
      </c>
      <c r="B34" s="576"/>
      <c r="C34" s="577">
        <v>0</v>
      </c>
      <c r="D34" s="577">
        <v>0</v>
      </c>
      <c r="E34" s="577">
        <v>0</v>
      </c>
      <c r="F34" s="578">
        <f t="shared" si="1"/>
        <v>0</v>
      </c>
    </row>
    <row r="35" spans="1:6" ht="12.75">
      <c r="A35" s="575">
        <v>7</v>
      </c>
      <c r="B35" s="576"/>
      <c r="C35" s="577">
        <v>0</v>
      </c>
      <c r="D35" s="577">
        <v>0</v>
      </c>
      <c r="E35" s="577">
        <v>0</v>
      </c>
      <c r="F35" s="578">
        <f t="shared" si="1"/>
        <v>0</v>
      </c>
    </row>
    <row r="36" spans="1:6" ht="12.75">
      <c r="A36" s="575">
        <v>8</v>
      </c>
      <c r="B36" s="576"/>
      <c r="C36" s="577">
        <v>0</v>
      </c>
      <c r="D36" s="577">
        <v>0</v>
      </c>
      <c r="E36" s="577">
        <v>0</v>
      </c>
      <c r="F36" s="578">
        <f t="shared" si="1"/>
        <v>0</v>
      </c>
    </row>
    <row r="37" spans="1:6" ht="12.75">
      <c r="A37" s="575">
        <v>9</v>
      </c>
      <c r="B37" s="576"/>
      <c r="C37" s="577">
        <v>0</v>
      </c>
      <c r="D37" s="577">
        <v>0</v>
      </c>
      <c r="E37" s="577">
        <v>0</v>
      </c>
      <c r="F37" s="578">
        <f t="shared" si="1"/>
        <v>0</v>
      </c>
    </row>
    <row r="38" spans="1:6" ht="12.75">
      <c r="A38" s="575">
        <v>10</v>
      </c>
      <c r="B38" s="576"/>
      <c r="C38" s="577">
        <v>0</v>
      </c>
      <c r="D38" s="577">
        <v>0</v>
      </c>
      <c r="E38" s="577">
        <v>0</v>
      </c>
      <c r="F38" s="578">
        <f t="shared" si="1"/>
        <v>0</v>
      </c>
    </row>
    <row r="39" spans="1:6" ht="12.75">
      <c r="A39" s="575">
        <v>11</v>
      </c>
      <c r="B39" s="576"/>
      <c r="C39" s="577">
        <v>0</v>
      </c>
      <c r="D39" s="577">
        <v>0</v>
      </c>
      <c r="E39" s="577">
        <v>0</v>
      </c>
      <c r="F39" s="578">
        <f t="shared" si="1"/>
        <v>0</v>
      </c>
    </row>
    <row r="40" spans="1:6" ht="12.75">
      <c r="A40" s="575">
        <v>12</v>
      </c>
      <c r="B40" s="576"/>
      <c r="C40" s="577">
        <v>0</v>
      </c>
      <c r="D40" s="577">
        <v>0</v>
      </c>
      <c r="E40" s="577">
        <v>0</v>
      </c>
      <c r="F40" s="578">
        <f t="shared" si="1"/>
        <v>0</v>
      </c>
    </row>
    <row r="41" spans="1:6" ht="12.75">
      <c r="A41" s="575">
        <v>13</v>
      </c>
      <c r="B41" s="576"/>
      <c r="C41" s="577">
        <v>0</v>
      </c>
      <c r="D41" s="577">
        <v>0</v>
      </c>
      <c r="E41" s="577">
        <v>0</v>
      </c>
      <c r="F41" s="578">
        <f t="shared" si="1"/>
        <v>0</v>
      </c>
    </row>
    <row r="42" spans="1:6" ht="12" customHeight="1">
      <c r="A42" s="575">
        <v>14</v>
      </c>
      <c r="B42" s="576"/>
      <c r="C42" s="577">
        <v>0</v>
      </c>
      <c r="D42" s="577">
        <v>0</v>
      </c>
      <c r="E42" s="577">
        <v>0</v>
      </c>
      <c r="F42" s="578">
        <f t="shared" si="1"/>
        <v>0</v>
      </c>
    </row>
    <row r="43" spans="1:6" ht="12.75">
      <c r="A43" s="575">
        <v>15</v>
      </c>
      <c r="B43" s="576"/>
      <c r="C43" s="577">
        <v>0</v>
      </c>
      <c r="D43" s="577">
        <v>0</v>
      </c>
      <c r="E43" s="577">
        <v>0</v>
      </c>
      <c r="F43" s="578">
        <f t="shared" si="1"/>
        <v>0</v>
      </c>
    </row>
    <row r="44" spans="1:16" ht="15" customHeight="1">
      <c r="A44" s="579" t="s">
        <v>833</v>
      </c>
      <c r="B44" s="580" t="s">
        <v>850</v>
      </c>
      <c r="C44" s="574">
        <f>SUM(C29:C43)</f>
        <v>0</v>
      </c>
      <c r="D44" s="574"/>
      <c r="E44" s="574">
        <f>SUM(E29:E43)</f>
        <v>0</v>
      </c>
      <c r="F44" s="581">
        <f>SUM(F29:F43)</f>
        <v>0</v>
      </c>
      <c r="G44" s="582"/>
      <c r="H44" s="582"/>
      <c r="I44" s="582"/>
      <c r="J44" s="582"/>
      <c r="K44" s="582"/>
      <c r="L44" s="582"/>
      <c r="M44" s="582"/>
      <c r="N44" s="582"/>
      <c r="O44" s="582"/>
      <c r="P44" s="582"/>
    </row>
    <row r="45" spans="1:6" ht="12.75" customHeight="1">
      <c r="A45" s="575" t="s">
        <v>851</v>
      </c>
      <c r="B45" s="583"/>
      <c r="C45" s="574"/>
      <c r="D45" s="574"/>
      <c r="E45" s="574"/>
      <c r="F45" s="581"/>
    </row>
    <row r="46" spans="1:6" ht="12.75">
      <c r="A46" s="575" t="s">
        <v>556</v>
      </c>
      <c r="B46" s="583"/>
      <c r="C46" s="577">
        <v>0</v>
      </c>
      <c r="D46" s="577">
        <v>0</v>
      </c>
      <c r="E46" s="577">
        <v>0</v>
      </c>
      <c r="F46" s="578">
        <f>C46-E46</f>
        <v>0</v>
      </c>
    </row>
    <row r="47" spans="1:6" ht="12.75">
      <c r="A47" s="575" t="s">
        <v>559</v>
      </c>
      <c r="B47" s="583"/>
      <c r="C47" s="577">
        <v>0</v>
      </c>
      <c r="D47" s="577">
        <v>0</v>
      </c>
      <c r="E47" s="577">
        <v>0</v>
      </c>
      <c r="F47" s="578">
        <f aca="true" t="shared" si="2" ref="F47:F60">C47-E47</f>
        <v>0</v>
      </c>
    </row>
    <row r="48" spans="1:6" ht="12.75">
      <c r="A48" s="575" t="s">
        <v>562</v>
      </c>
      <c r="B48" s="583"/>
      <c r="C48" s="577">
        <v>0</v>
      </c>
      <c r="D48" s="577">
        <v>0</v>
      </c>
      <c r="E48" s="577">
        <v>0</v>
      </c>
      <c r="F48" s="578">
        <f t="shared" si="2"/>
        <v>0</v>
      </c>
    </row>
    <row r="49" spans="1:6" ht="12.75">
      <c r="A49" s="575" t="s">
        <v>565</v>
      </c>
      <c r="B49" s="583"/>
      <c r="C49" s="577">
        <v>0</v>
      </c>
      <c r="D49" s="577">
        <v>0</v>
      </c>
      <c r="E49" s="577">
        <v>0</v>
      </c>
      <c r="F49" s="578">
        <f t="shared" si="2"/>
        <v>0</v>
      </c>
    </row>
    <row r="50" spans="1:6" ht="12.75">
      <c r="A50" s="575">
        <v>5</v>
      </c>
      <c r="B50" s="576"/>
      <c r="C50" s="577">
        <v>0</v>
      </c>
      <c r="D50" s="577">
        <v>0</v>
      </c>
      <c r="E50" s="577">
        <v>0</v>
      </c>
      <c r="F50" s="578">
        <f t="shared" si="2"/>
        <v>0</v>
      </c>
    </row>
    <row r="51" spans="1:6" ht="12.75">
      <c r="A51" s="575">
        <v>6</v>
      </c>
      <c r="B51" s="576"/>
      <c r="C51" s="577">
        <v>0</v>
      </c>
      <c r="D51" s="577">
        <v>0</v>
      </c>
      <c r="E51" s="577">
        <v>0</v>
      </c>
      <c r="F51" s="578">
        <f t="shared" si="2"/>
        <v>0</v>
      </c>
    </row>
    <row r="52" spans="1:6" ht="12.75">
      <c r="A52" s="575">
        <v>7</v>
      </c>
      <c r="B52" s="576"/>
      <c r="C52" s="577">
        <v>0</v>
      </c>
      <c r="D52" s="577">
        <v>0</v>
      </c>
      <c r="E52" s="577">
        <v>0</v>
      </c>
      <c r="F52" s="578">
        <f t="shared" si="2"/>
        <v>0</v>
      </c>
    </row>
    <row r="53" spans="1:6" ht="12.75">
      <c r="A53" s="575">
        <v>8</v>
      </c>
      <c r="B53" s="576"/>
      <c r="C53" s="577">
        <v>0</v>
      </c>
      <c r="D53" s="577">
        <v>0</v>
      </c>
      <c r="E53" s="577">
        <v>0</v>
      </c>
      <c r="F53" s="578">
        <f t="shared" si="2"/>
        <v>0</v>
      </c>
    </row>
    <row r="54" spans="1:6" ht="12.75">
      <c r="A54" s="575">
        <v>9</v>
      </c>
      <c r="B54" s="576"/>
      <c r="C54" s="577">
        <v>0</v>
      </c>
      <c r="D54" s="577">
        <v>0</v>
      </c>
      <c r="E54" s="577">
        <v>0</v>
      </c>
      <c r="F54" s="578">
        <f t="shared" si="2"/>
        <v>0</v>
      </c>
    </row>
    <row r="55" spans="1:6" ht="12.75">
      <c r="A55" s="575">
        <v>10</v>
      </c>
      <c r="B55" s="576"/>
      <c r="C55" s="577">
        <v>0</v>
      </c>
      <c r="D55" s="577">
        <v>0</v>
      </c>
      <c r="E55" s="577">
        <v>0</v>
      </c>
      <c r="F55" s="578">
        <f t="shared" si="2"/>
        <v>0</v>
      </c>
    </row>
    <row r="56" spans="1:6" ht="12.75">
      <c r="A56" s="575">
        <v>11</v>
      </c>
      <c r="B56" s="576"/>
      <c r="C56" s="577">
        <v>0</v>
      </c>
      <c r="D56" s="577">
        <v>0</v>
      </c>
      <c r="E56" s="577">
        <v>0</v>
      </c>
      <c r="F56" s="578">
        <f t="shared" si="2"/>
        <v>0</v>
      </c>
    </row>
    <row r="57" spans="1:6" ht="12.75">
      <c r="A57" s="575">
        <v>12</v>
      </c>
      <c r="B57" s="576"/>
      <c r="C57" s="577">
        <v>0</v>
      </c>
      <c r="D57" s="577">
        <v>0</v>
      </c>
      <c r="E57" s="577">
        <v>0</v>
      </c>
      <c r="F57" s="578">
        <f t="shared" si="2"/>
        <v>0</v>
      </c>
    </row>
    <row r="58" spans="1:6" ht="12.75">
      <c r="A58" s="575">
        <v>13</v>
      </c>
      <c r="B58" s="576"/>
      <c r="C58" s="577">
        <v>0</v>
      </c>
      <c r="D58" s="577">
        <v>0</v>
      </c>
      <c r="E58" s="577">
        <v>0</v>
      </c>
      <c r="F58" s="578">
        <f t="shared" si="2"/>
        <v>0</v>
      </c>
    </row>
    <row r="59" spans="1:6" ht="12" customHeight="1">
      <c r="A59" s="575">
        <v>14</v>
      </c>
      <c r="B59" s="576"/>
      <c r="C59" s="577">
        <v>0</v>
      </c>
      <c r="D59" s="577">
        <v>0</v>
      </c>
      <c r="E59" s="577">
        <v>0</v>
      </c>
      <c r="F59" s="578">
        <f t="shared" si="2"/>
        <v>0</v>
      </c>
    </row>
    <row r="60" spans="1:6" ht="12.75">
      <c r="A60" s="575">
        <v>15</v>
      </c>
      <c r="B60" s="576"/>
      <c r="C60" s="577">
        <v>0</v>
      </c>
      <c r="D60" s="577">
        <v>0</v>
      </c>
      <c r="E60" s="577">
        <v>0</v>
      </c>
      <c r="F60" s="578">
        <f t="shared" si="2"/>
        <v>0</v>
      </c>
    </row>
    <row r="61" spans="1:16" ht="12" customHeight="1">
      <c r="A61" s="579" t="s">
        <v>852</v>
      </c>
      <c r="B61" s="580" t="s">
        <v>853</v>
      </c>
      <c r="C61" s="574">
        <f>SUM(C46:C60)</f>
        <v>0</v>
      </c>
      <c r="D61" s="574"/>
      <c r="E61" s="574">
        <f>SUM(E46:E60)</f>
        <v>0</v>
      </c>
      <c r="F61" s="581">
        <f>SUM(F46:F60)</f>
        <v>0</v>
      </c>
      <c r="G61" s="582"/>
      <c r="H61" s="582"/>
      <c r="I61" s="582"/>
      <c r="J61" s="582"/>
      <c r="K61" s="582"/>
      <c r="L61" s="582"/>
      <c r="M61" s="582"/>
      <c r="N61" s="582"/>
      <c r="O61" s="582"/>
      <c r="P61" s="582"/>
    </row>
    <row r="62" spans="1:6" ht="18.75" customHeight="1">
      <c r="A62" s="575" t="s">
        <v>854</v>
      </c>
      <c r="B62" s="583"/>
      <c r="C62" s="574"/>
      <c r="D62" s="574"/>
      <c r="E62" s="574"/>
      <c r="F62" s="581"/>
    </row>
    <row r="63" spans="1:6" ht="12.75">
      <c r="A63" s="575" t="s">
        <v>556</v>
      </c>
      <c r="B63" s="583"/>
      <c r="C63" s="577">
        <v>0</v>
      </c>
      <c r="D63" s="577">
        <v>0</v>
      </c>
      <c r="E63" s="577">
        <v>0</v>
      </c>
      <c r="F63" s="578">
        <f>C63-E63</f>
        <v>0</v>
      </c>
    </row>
    <row r="64" spans="1:6" ht="12.75">
      <c r="A64" s="575" t="s">
        <v>559</v>
      </c>
      <c r="B64" s="583"/>
      <c r="C64" s="577">
        <v>0</v>
      </c>
      <c r="D64" s="577">
        <v>0</v>
      </c>
      <c r="E64" s="577">
        <v>0</v>
      </c>
      <c r="F64" s="578">
        <f aca="true" t="shared" si="3" ref="F64:F77">C64-E64</f>
        <v>0</v>
      </c>
    </row>
    <row r="65" spans="1:6" ht="12.75">
      <c r="A65" s="575" t="s">
        <v>562</v>
      </c>
      <c r="B65" s="583"/>
      <c r="C65" s="577">
        <v>0</v>
      </c>
      <c r="D65" s="577">
        <v>0</v>
      </c>
      <c r="E65" s="577">
        <v>0</v>
      </c>
      <c r="F65" s="578">
        <f t="shared" si="3"/>
        <v>0</v>
      </c>
    </row>
    <row r="66" spans="1:6" ht="12.75">
      <c r="A66" s="575" t="s">
        <v>565</v>
      </c>
      <c r="B66" s="583"/>
      <c r="C66" s="577">
        <v>0</v>
      </c>
      <c r="D66" s="577">
        <v>0</v>
      </c>
      <c r="E66" s="577">
        <v>0</v>
      </c>
      <c r="F66" s="578">
        <f t="shared" si="3"/>
        <v>0</v>
      </c>
    </row>
    <row r="67" spans="1:6" ht="12.75">
      <c r="A67" s="575">
        <v>5</v>
      </c>
      <c r="B67" s="576"/>
      <c r="C67" s="577">
        <v>0</v>
      </c>
      <c r="D67" s="577">
        <v>0</v>
      </c>
      <c r="E67" s="577">
        <v>0</v>
      </c>
      <c r="F67" s="578">
        <f t="shared" si="3"/>
        <v>0</v>
      </c>
    </row>
    <row r="68" spans="1:6" ht="12.75">
      <c r="A68" s="575">
        <v>6</v>
      </c>
      <c r="B68" s="576"/>
      <c r="C68" s="577">
        <v>0</v>
      </c>
      <c r="D68" s="577">
        <v>0</v>
      </c>
      <c r="E68" s="577">
        <v>0</v>
      </c>
      <c r="F68" s="578">
        <f t="shared" si="3"/>
        <v>0</v>
      </c>
    </row>
    <row r="69" spans="1:6" ht="12.75">
      <c r="A69" s="575">
        <v>7</v>
      </c>
      <c r="B69" s="576"/>
      <c r="C69" s="577">
        <v>0</v>
      </c>
      <c r="D69" s="577">
        <v>0</v>
      </c>
      <c r="E69" s="577">
        <v>0</v>
      </c>
      <c r="F69" s="578">
        <f t="shared" si="3"/>
        <v>0</v>
      </c>
    </row>
    <row r="70" spans="1:6" ht="12.75">
      <c r="A70" s="575">
        <v>8</v>
      </c>
      <c r="B70" s="576"/>
      <c r="C70" s="577">
        <v>0</v>
      </c>
      <c r="D70" s="577">
        <v>0</v>
      </c>
      <c r="E70" s="577">
        <v>0</v>
      </c>
      <c r="F70" s="578">
        <f t="shared" si="3"/>
        <v>0</v>
      </c>
    </row>
    <row r="71" spans="1:6" ht="12.75">
      <c r="A71" s="575">
        <v>9</v>
      </c>
      <c r="B71" s="576"/>
      <c r="C71" s="577">
        <v>0</v>
      </c>
      <c r="D71" s="577">
        <v>0</v>
      </c>
      <c r="E71" s="577">
        <v>0</v>
      </c>
      <c r="F71" s="578">
        <f t="shared" si="3"/>
        <v>0</v>
      </c>
    </row>
    <row r="72" spans="1:6" ht="12.75">
      <c r="A72" s="575">
        <v>10</v>
      </c>
      <c r="B72" s="576"/>
      <c r="C72" s="577">
        <v>0</v>
      </c>
      <c r="D72" s="577">
        <v>0</v>
      </c>
      <c r="E72" s="577">
        <v>0</v>
      </c>
      <c r="F72" s="578">
        <f t="shared" si="3"/>
        <v>0</v>
      </c>
    </row>
    <row r="73" spans="1:6" ht="12.75">
      <c r="A73" s="575">
        <v>11</v>
      </c>
      <c r="B73" s="576"/>
      <c r="C73" s="577">
        <v>0</v>
      </c>
      <c r="D73" s="577">
        <v>0</v>
      </c>
      <c r="E73" s="577">
        <v>0</v>
      </c>
      <c r="F73" s="578">
        <f t="shared" si="3"/>
        <v>0</v>
      </c>
    </row>
    <row r="74" spans="1:6" ht="12.75">
      <c r="A74" s="575">
        <v>12</v>
      </c>
      <c r="B74" s="576"/>
      <c r="C74" s="577">
        <v>0</v>
      </c>
      <c r="D74" s="577">
        <v>0</v>
      </c>
      <c r="E74" s="577">
        <v>0</v>
      </c>
      <c r="F74" s="578">
        <f t="shared" si="3"/>
        <v>0</v>
      </c>
    </row>
    <row r="75" spans="1:6" ht="12.75">
      <c r="A75" s="575">
        <v>13</v>
      </c>
      <c r="B75" s="576"/>
      <c r="C75" s="577">
        <v>0</v>
      </c>
      <c r="D75" s="577">
        <v>0</v>
      </c>
      <c r="E75" s="577">
        <v>0</v>
      </c>
      <c r="F75" s="578">
        <f t="shared" si="3"/>
        <v>0</v>
      </c>
    </row>
    <row r="76" spans="1:6" ht="12" customHeight="1">
      <c r="A76" s="575">
        <v>14</v>
      </c>
      <c r="B76" s="576"/>
      <c r="C76" s="577">
        <v>0</v>
      </c>
      <c r="D76" s="577">
        <v>0</v>
      </c>
      <c r="E76" s="577">
        <v>0</v>
      </c>
      <c r="F76" s="578">
        <f t="shared" si="3"/>
        <v>0</v>
      </c>
    </row>
    <row r="77" spans="1:6" ht="12.75">
      <c r="A77" s="575">
        <v>15</v>
      </c>
      <c r="B77" s="576"/>
      <c r="C77" s="577">
        <v>0</v>
      </c>
      <c r="D77" s="577">
        <v>0</v>
      </c>
      <c r="E77" s="577">
        <v>0</v>
      </c>
      <c r="F77" s="578">
        <f t="shared" si="3"/>
        <v>0</v>
      </c>
    </row>
    <row r="78" spans="1:16" ht="14.25" customHeight="1">
      <c r="A78" s="579" t="s">
        <v>597</v>
      </c>
      <c r="B78" s="580" t="s">
        <v>855</v>
      </c>
      <c r="C78" s="574">
        <f>SUM(C63:C77)</f>
        <v>0</v>
      </c>
      <c r="D78" s="574"/>
      <c r="E78" s="574">
        <f>SUM(E63:E77)</f>
        <v>0</v>
      </c>
      <c r="F78" s="581">
        <f>SUM(F63:F77)</f>
        <v>0</v>
      </c>
      <c r="G78" s="582"/>
      <c r="H78" s="582"/>
      <c r="I78" s="582"/>
      <c r="J78" s="582"/>
      <c r="K78" s="582"/>
      <c r="L78" s="582"/>
      <c r="M78" s="582"/>
      <c r="N78" s="582"/>
      <c r="O78" s="582"/>
      <c r="P78" s="582"/>
    </row>
    <row r="79" spans="1:16" ht="20.25" customHeight="1">
      <c r="A79" s="584" t="s">
        <v>856</v>
      </c>
      <c r="B79" s="580" t="s">
        <v>857</v>
      </c>
      <c r="C79" s="574">
        <f>C78+C61+C44+C27</f>
        <v>0</v>
      </c>
      <c r="D79" s="574"/>
      <c r="E79" s="574">
        <f>E78+E61+E44+E27</f>
        <v>0</v>
      </c>
      <c r="F79" s="581">
        <f>F78+F61+F44+F27</f>
        <v>0</v>
      </c>
      <c r="G79" s="582"/>
      <c r="H79" s="582"/>
      <c r="I79" s="582"/>
      <c r="J79" s="582"/>
      <c r="K79" s="582"/>
      <c r="L79" s="582"/>
      <c r="M79" s="582"/>
      <c r="N79" s="582"/>
      <c r="O79" s="582"/>
      <c r="P79" s="582"/>
    </row>
    <row r="80" spans="1:6" ht="15" customHeight="1">
      <c r="A80" s="572" t="s">
        <v>858</v>
      </c>
      <c r="B80" s="580"/>
      <c r="C80" s="574"/>
      <c r="D80" s="574"/>
      <c r="E80" s="574"/>
      <c r="F80" s="581"/>
    </row>
    <row r="81" spans="1:6" ht="14.25" customHeight="1">
      <c r="A81" s="575" t="s">
        <v>845</v>
      </c>
      <c r="B81" s="583"/>
      <c r="C81" s="574"/>
      <c r="D81" s="574"/>
      <c r="E81" s="574"/>
      <c r="F81" s="581"/>
    </row>
    <row r="82" spans="1:6" ht="12.75">
      <c r="A82" s="575" t="s">
        <v>846</v>
      </c>
      <c r="B82" s="583"/>
      <c r="C82" s="577">
        <v>0</v>
      </c>
      <c r="D82" s="577">
        <v>0</v>
      </c>
      <c r="E82" s="577">
        <v>0</v>
      </c>
      <c r="F82" s="578">
        <f>C82-E82</f>
        <v>0</v>
      </c>
    </row>
    <row r="83" spans="1:6" ht="12.75">
      <c r="A83" s="575" t="s">
        <v>847</v>
      </c>
      <c r="B83" s="583"/>
      <c r="C83" s="577">
        <v>0</v>
      </c>
      <c r="D83" s="577">
        <v>0</v>
      </c>
      <c r="E83" s="577">
        <v>0</v>
      </c>
      <c r="F83" s="578">
        <f aca="true" t="shared" si="4" ref="F83:F96">C83-E83</f>
        <v>0</v>
      </c>
    </row>
    <row r="84" spans="1:6" ht="12.75">
      <c r="A84" s="575" t="s">
        <v>562</v>
      </c>
      <c r="B84" s="583"/>
      <c r="C84" s="577">
        <v>0</v>
      </c>
      <c r="D84" s="577">
        <v>0</v>
      </c>
      <c r="E84" s="577">
        <v>0</v>
      </c>
      <c r="F84" s="578">
        <f t="shared" si="4"/>
        <v>0</v>
      </c>
    </row>
    <row r="85" spans="1:6" ht="12.75">
      <c r="A85" s="575" t="s">
        <v>565</v>
      </c>
      <c r="B85" s="583"/>
      <c r="C85" s="577">
        <v>0</v>
      </c>
      <c r="D85" s="577">
        <v>0</v>
      </c>
      <c r="E85" s="577">
        <v>0</v>
      </c>
      <c r="F85" s="578">
        <f t="shared" si="4"/>
        <v>0</v>
      </c>
    </row>
    <row r="86" spans="1:6" ht="12.75">
      <c r="A86" s="575">
        <v>5</v>
      </c>
      <c r="B86" s="576"/>
      <c r="C86" s="577">
        <v>0</v>
      </c>
      <c r="D86" s="577">
        <v>0</v>
      </c>
      <c r="E86" s="577">
        <v>0</v>
      </c>
      <c r="F86" s="578">
        <f t="shared" si="4"/>
        <v>0</v>
      </c>
    </row>
    <row r="87" spans="1:6" ht="12.75">
      <c r="A87" s="575">
        <v>6</v>
      </c>
      <c r="B87" s="576"/>
      <c r="C87" s="577">
        <v>0</v>
      </c>
      <c r="D87" s="577">
        <v>0</v>
      </c>
      <c r="E87" s="577">
        <v>0</v>
      </c>
      <c r="F87" s="578">
        <f t="shared" si="4"/>
        <v>0</v>
      </c>
    </row>
    <row r="88" spans="1:6" ht="12.75">
      <c r="A88" s="575">
        <v>7</v>
      </c>
      <c r="B88" s="576"/>
      <c r="C88" s="577">
        <v>0</v>
      </c>
      <c r="D88" s="577">
        <v>0</v>
      </c>
      <c r="E88" s="577">
        <v>0</v>
      </c>
      <c r="F88" s="578">
        <f t="shared" si="4"/>
        <v>0</v>
      </c>
    </row>
    <row r="89" spans="1:6" ht="12.75">
      <c r="A89" s="575">
        <v>8</v>
      </c>
      <c r="B89" s="576"/>
      <c r="C89" s="577">
        <v>0</v>
      </c>
      <c r="D89" s="577">
        <v>0</v>
      </c>
      <c r="E89" s="577">
        <v>0</v>
      </c>
      <c r="F89" s="578">
        <f t="shared" si="4"/>
        <v>0</v>
      </c>
    </row>
    <row r="90" spans="1:6" ht="12" customHeight="1">
      <c r="A90" s="575">
        <v>9</v>
      </c>
      <c r="B90" s="576"/>
      <c r="C90" s="577">
        <v>0</v>
      </c>
      <c r="D90" s="577">
        <v>0</v>
      </c>
      <c r="E90" s="577">
        <v>0</v>
      </c>
      <c r="F90" s="578">
        <f t="shared" si="4"/>
        <v>0</v>
      </c>
    </row>
    <row r="91" spans="1:6" ht="12.75">
      <c r="A91" s="575">
        <v>10</v>
      </c>
      <c r="B91" s="576"/>
      <c r="C91" s="577">
        <v>0</v>
      </c>
      <c r="D91" s="577">
        <v>0</v>
      </c>
      <c r="E91" s="577">
        <v>0</v>
      </c>
      <c r="F91" s="578">
        <f t="shared" si="4"/>
        <v>0</v>
      </c>
    </row>
    <row r="92" spans="1:6" ht="12.75">
      <c r="A92" s="575">
        <v>11</v>
      </c>
      <c r="B92" s="576"/>
      <c r="C92" s="577">
        <v>0</v>
      </c>
      <c r="D92" s="577">
        <v>0</v>
      </c>
      <c r="E92" s="577">
        <v>0</v>
      </c>
      <c r="F92" s="578">
        <f t="shared" si="4"/>
        <v>0</v>
      </c>
    </row>
    <row r="93" spans="1:6" ht="12.75">
      <c r="A93" s="575">
        <v>12</v>
      </c>
      <c r="B93" s="576"/>
      <c r="C93" s="577">
        <v>0</v>
      </c>
      <c r="D93" s="577">
        <v>0</v>
      </c>
      <c r="E93" s="577">
        <v>0</v>
      </c>
      <c r="F93" s="578">
        <f t="shared" si="4"/>
        <v>0</v>
      </c>
    </row>
    <row r="94" spans="1:6" ht="12.75">
      <c r="A94" s="575">
        <v>13</v>
      </c>
      <c r="B94" s="576"/>
      <c r="C94" s="577">
        <v>0</v>
      </c>
      <c r="D94" s="577">
        <v>0</v>
      </c>
      <c r="E94" s="577">
        <v>0</v>
      </c>
      <c r="F94" s="578">
        <f t="shared" si="4"/>
        <v>0</v>
      </c>
    </row>
    <row r="95" spans="1:6" ht="12" customHeight="1">
      <c r="A95" s="575">
        <v>14</v>
      </c>
      <c r="B95" s="576"/>
      <c r="C95" s="577">
        <v>0</v>
      </c>
      <c r="D95" s="577">
        <v>0</v>
      </c>
      <c r="E95" s="577">
        <v>0</v>
      </c>
      <c r="F95" s="578">
        <f t="shared" si="4"/>
        <v>0</v>
      </c>
    </row>
    <row r="96" spans="1:6" ht="12.75">
      <c r="A96" s="575">
        <v>15</v>
      </c>
      <c r="B96" s="576"/>
      <c r="C96" s="577">
        <v>0</v>
      </c>
      <c r="D96" s="577">
        <v>0</v>
      </c>
      <c r="E96" s="577">
        <v>0</v>
      </c>
      <c r="F96" s="578">
        <f t="shared" si="4"/>
        <v>0</v>
      </c>
    </row>
    <row r="97" spans="1:16" ht="15" customHeight="1">
      <c r="A97" s="579" t="s">
        <v>580</v>
      </c>
      <c r="B97" s="580" t="s">
        <v>859</v>
      </c>
      <c r="C97" s="574">
        <f>SUM(C82:C96)</f>
        <v>0</v>
      </c>
      <c r="D97" s="574"/>
      <c r="E97" s="574">
        <f>SUM(E82:E96)</f>
        <v>0</v>
      </c>
      <c r="F97" s="581">
        <f>SUM(F82:F96)</f>
        <v>0</v>
      </c>
      <c r="G97" s="582"/>
      <c r="H97" s="582"/>
      <c r="I97" s="582"/>
      <c r="J97" s="582"/>
      <c r="K97" s="582"/>
      <c r="L97" s="582"/>
      <c r="M97" s="582"/>
      <c r="N97" s="582"/>
      <c r="O97" s="582"/>
      <c r="P97" s="582"/>
    </row>
    <row r="98" spans="1:6" ht="15.75" customHeight="1">
      <c r="A98" s="575" t="s">
        <v>849</v>
      </c>
      <c r="B98" s="583"/>
      <c r="C98" s="574"/>
      <c r="D98" s="574"/>
      <c r="E98" s="574"/>
      <c r="F98" s="581"/>
    </row>
    <row r="99" spans="1:6" ht="12.75">
      <c r="A99" s="575" t="s">
        <v>556</v>
      </c>
      <c r="B99" s="583"/>
      <c r="C99" s="577">
        <v>0</v>
      </c>
      <c r="D99" s="577">
        <v>0</v>
      </c>
      <c r="E99" s="577">
        <v>0</v>
      </c>
      <c r="F99" s="578">
        <f>C99-E99</f>
        <v>0</v>
      </c>
    </row>
    <row r="100" spans="1:6" ht="12.75">
      <c r="A100" s="575" t="s">
        <v>559</v>
      </c>
      <c r="B100" s="583"/>
      <c r="C100" s="577">
        <v>0</v>
      </c>
      <c r="D100" s="577">
        <v>0</v>
      </c>
      <c r="E100" s="577">
        <v>0</v>
      </c>
      <c r="F100" s="578">
        <f aca="true" t="shared" si="5" ref="F100:F113">C100-E100</f>
        <v>0</v>
      </c>
    </row>
    <row r="101" spans="1:6" ht="12.75">
      <c r="A101" s="575" t="s">
        <v>562</v>
      </c>
      <c r="B101" s="583"/>
      <c r="C101" s="577">
        <v>0</v>
      </c>
      <c r="D101" s="577">
        <v>0</v>
      </c>
      <c r="E101" s="577">
        <v>0</v>
      </c>
      <c r="F101" s="578">
        <f t="shared" si="5"/>
        <v>0</v>
      </c>
    </row>
    <row r="102" spans="1:6" ht="12.75">
      <c r="A102" s="575" t="s">
        <v>565</v>
      </c>
      <c r="B102" s="583"/>
      <c r="C102" s="577">
        <v>0</v>
      </c>
      <c r="D102" s="577">
        <v>0</v>
      </c>
      <c r="E102" s="577">
        <v>0</v>
      </c>
      <c r="F102" s="578">
        <f t="shared" si="5"/>
        <v>0</v>
      </c>
    </row>
    <row r="103" spans="1:6" ht="12.75">
      <c r="A103" s="575">
        <v>5</v>
      </c>
      <c r="B103" s="576"/>
      <c r="C103" s="577">
        <v>0</v>
      </c>
      <c r="D103" s="577">
        <v>0</v>
      </c>
      <c r="E103" s="577">
        <v>0</v>
      </c>
      <c r="F103" s="578">
        <f t="shared" si="5"/>
        <v>0</v>
      </c>
    </row>
    <row r="104" spans="1:6" ht="12.75">
      <c r="A104" s="575">
        <v>6</v>
      </c>
      <c r="B104" s="576"/>
      <c r="C104" s="577">
        <v>0</v>
      </c>
      <c r="D104" s="577">
        <v>0</v>
      </c>
      <c r="E104" s="577">
        <v>0</v>
      </c>
      <c r="F104" s="578">
        <f t="shared" si="5"/>
        <v>0</v>
      </c>
    </row>
    <row r="105" spans="1:6" ht="12.75">
      <c r="A105" s="575">
        <v>7</v>
      </c>
      <c r="B105" s="576"/>
      <c r="C105" s="577">
        <v>0</v>
      </c>
      <c r="D105" s="577">
        <v>0</v>
      </c>
      <c r="E105" s="577">
        <v>0</v>
      </c>
      <c r="F105" s="578">
        <f t="shared" si="5"/>
        <v>0</v>
      </c>
    </row>
    <row r="106" spans="1:6" ht="12.75">
      <c r="A106" s="575">
        <v>8</v>
      </c>
      <c r="B106" s="576"/>
      <c r="C106" s="577">
        <v>0</v>
      </c>
      <c r="D106" s="577">
        <v>0</v>
      </c>
      <c r="E106" s="577">
        <v>0</v>
      </c>
      <c r="F106" s="578">
        <f t="shared" si="5"/>
        <v>0</v>
      </c>
    </row>
    <row r="107" spans="1:6" ht="12" customHeight="1">
      <c r="A107" s="575">
        <v>9</v>
      </c>
      <c r="B107" s="576"/>
      <c r="C107" s="577">
        <v>0</v>
      </c>
      <c r="D107" s="577">
        <v>0</v>
      </c>
      <c r="E107" s="577">
        <v>0</v>
      </c>
      <c r="F107" s="578">
        <f t="shared" si="5"/>
        <v>0</v>
      </c>
    </row>
    <row r="108" spans="1:6" ht="12.75">
      <c r="A108" s="575">
        <v>10</v>
      </c>
      <c r="B108" s="576"/>
      <c r="C108" s="577">
        <v>0</v>
      </c>
      <c r="D108" s="577">
        <v>0</v>
      </c>
      <c r="E108" s="577">
        <v>0</v>
      </c>
      <c r="F108" s="578">
        <f t="shared" si="5"/>
        <v>0</v>
      </c>
    </row>
    <row r="109" spans="1:6" ht="12.75">
      <c r="A109" s="575">
        <v>11</v>
      </c>
      <c r="B109" s="576"/>
      <c r="C109" s="577">
        <v>0</v>
      </c>
      <c r="D109" s="577">
        <v>0</v>
      </c>
      <c r="E109" s="577">
        <v>0</v>
      </c>
      <c r="F109" s="578">
        <f t="shared" si="5"/>
        <v>0</v>
      </c>
    </row>
    <row r="110" spans="1:6" ht="12.75">
      <c r="A110" s="575">
        <v>12</v>
      </c>
      <c r="B110" s="576"/>
      <c r="C110" s="577">
        <v>0</v>
      </c>
      <c r="D110" s="577">
        <v>0</v>
      </c>
      <c r="E110" s="577">
        <v>0</v>
      </c>
      <c r="F110" s="578">
        <f t="shared" si="5"/>
        <v>0</v>
      </c>
    </row>
    <row r="111" spans="1:6" ht="12.75">
      <c r="A111" s="575">
        <v>13</v>
      </c>
      <c r="B111" s="576"/>
      <c r="C111" s="577">
        <v>0</v>
      </c>
      <c r="D111" s="577">
        <v>0</v>
      </c>
      <c r="E111" s="577">
        <v>0</v>
      </c>
      <c r="F111" s="578">
        <f t="shared" si="5"/>
        <v>0</v>
      </c>
    </row>
    <row r="112" spans="1:6" ht="12" customHeight="1">
      <c r="A112" s="575">
        <v>14</v>
      </c>
      <c r="B112" s="576"/>
      <c r="C112" s="577">
        <v>0</v>
      </c>
      <c r="D112" s="577">
        <v>0</v>
      </c>
      <c r="E112" s="577">
        <v>0</v>
      </c>
      <c r="F112" s="578">
        <f t="shared" si="5"/>
        <v>0</v>
      </c>
    </row>
    <row r="113" spans="1:6" ht="12.75">
      <c r="A113" s="575">
        <v>15</v>
      </c>
      <c r="B113" s="576"/>
      <c r="C113" s="577">
        <v>0</v>
      </c>
      <c r="D113" s="577">
        <v>0</v>
      </c>
      <c r="E113" s="577">
        <v>0</v>
      </c>
      <c r="F113" s="578">
        <f t="shared" si="5"/>
        <v>0</v>
      </c>
    </row>
    <row r="114" spans="1:16" ht="11.25" customHeight="1">
      <c r="A114" s="579" t="s">
        <v>833</v>
      </c>
      <c r="B114" s="580" t="s">
        <v>860</v>
      </c>
      <c r="C114" s="574">
        <f>SUM(C99:C113)</f>
        <v>0</v>
      </c>
      <c r="D114" s="574"/>
      <c r="E114" s="574">
        <f>SUM(E99:E113)</f>
        <v>0</v>
      </c>
      <c r="F114" s="581">
        <f>SUM(F99:F113)</f>
        <v>0</v>
      </c>
      <c r="G114" s="582"/>
      <c r="H114" s="582"/>
      <c r="I114" s="582"/>
      <c r="J114" s="582"/>
      <c r="K114" s="582"/>
      <c r="L114" s="582"/>
      <c r="M114" s="582"/>
      <c r="N114" s="582"/>
      <c r="O114" s="582"/>
      <c r="P114" s="582"/>
    </row>
    <row r="115" spans="1:6" ht="15" customHeight="1">
      <c r="A115" s="575" t="s">
        <v>851</v>
      </c>
      <c r="B115" s="583"/>
      <c r="C115" s="574"/>
      <c r="D115" s="574"/>
      <c r="E115" s="574"/>
      <c r="F115" s="581"/>
    </row>
    <row r="116" spans="1:6" ht="12.75">
      <c r="A116" s="575" t="s">
        <v>556</v>
      </c>
      <c r="B116" s="583"/>
      <c r="C116" s="577">
        <v>0</v>
      </c>
      <c r="D116" s="577">
        <v>0</v>
      </c>
      <c r="E116" s="577">
        <v>0</v>
      </c>
      <c r="F116" s="578">
        <f>C116-E116</f>
        <v>0</v>
      </c>
    </row>
    <row r="117" spans="1:6" ht="12.75">
      <c r="A117" s="575" t="s">
        <v>559</v>
      </c>
      <c r="B117" s="583"/>
      <c r="C117" s="577">
        <v>0</v>
      </c>
      <c r="D117" s="577">
        <v>0</v>
      </c>
      <c r="E117" s="577">
        <v>0</v>
      </c>
      <c r="F117" s="578">
        <f aca="true" t="shared" si="6" ref="F117:F130">C117-E117</f>
        <v>0</v>
      </c>
    </row>
    <row r="118" spans="1:6" ht="12.75">
      <c r="A118" s="575" t="s">
        <v>562</v>
      </c>
      <c r="B118" s="583"/>
      <c r="C118" s="577">
        <v>0</v>
      </c>
      <c r="D118" s="577">
        <v>0</v>
      </c>
      <c r="E118" s="577">
        <v>0</v>
      </c>
      <c r="F118" s="578">
        <f t="shared" si="6"/>
        <v>0</v>
      </c>
    </row>
    <row r="119" spans="1:6" ht="12.75">
      <c r="A119" s="575" t="s">
        <v>565</v>
      </c>
      <c r="B119" s="583"/>
      <c r="C119" s="577">
        <v>0</v>
      </c>
      <c r="D119" s="577">
        <v>0</v>
      </c>
      <c r="E119" s="577">
        <v>0</v>
      </c>
      <c r="F119" s="578">
        <f t="shared" si="6"/>
        <v>0</v>
      </c>
    </row>
    <row r="120" spans="1:6" ht="12.75">
      <c r="A120" s="575">
        <v>5</v>
      </c>
      <c r="B120" s="576"/>
      <c r="C120" s="577">
        <v>0</v>
      </c>
      <c r="D120" s="577">
        <v>0</v>
      </c>
      <c r="E120" s="577">
        <v>0</v>
      </c>
      <c r="F120" s="578">
        <f t="shared" si="6"/>
        <v>0</v>
      </c>
    </row>
    <row r="121" spans="1:6" ht="12.75">
      <c r="A121" s="575">
        <v>6</v>
      </c>
      <c r="B121" s="576"/>
      <c r="C121" s="577">
        <v>0</v>
      </c>
      <c r="D121" s="577">
        <v>0</v>
      </c>
      <c r="E121" s="577">
        <v>0</v>
      </c>
      <c r="F121" s="578">
        <f t="shared" si="6"/>
        <v>0</v>
      </c>
    </row>
    <row r="122" spans="1:6" ht="12.75">
      <c r="A122" s="575">
        <v>7</v>
      </c>
      <c r="B122" s="576"/>
      <c r="C122" s="577">
        <v>0</v>
      </c>
      <c r="D122" s="577">
        <v>0</v>
      </c>
      <c r="E122" s="577">
        <v>0</v>
      </c>
      <c r="F122" s="578">
        <f t="shared" si="6"/>
        <v>0</v>
      </c>
    </row>
    <row r="123" spans="1:6" ht="12.75">
      <c r="A123" s="575">
        <v>8</v>
      </c>
      <c r="B123" s="576"/>
      <c r="C123" s="577">
        <v>0</v>
      </c>
      <c r="D123" s="577">
        <v>0</v>
      </c>
      <c r="E123" s="577">
        <v>0</v>
      </c>
      <c r="F123" s="578">
        <f t="shared" si="6"/>
        <v>0</v>
      </c>
    </row>
    <row r="124" spans="1:6" ht="12" customHeight="1">
      <c r="A124" s="575">
        <v>9</v>
      </c>
      <c r="B124" s="576"/>
      <c r="C124" s="577">
        <v>0</v>
      </c>
      <c r="D124" s="577">
        <v>0</v>
      </c>
      <c r="E124" s="577">
        <v>0</v>
      </c>
      <c r="F124" s="578">
        <f t="shared" si="6"/>
        <v>0</v>
      </c>
    </row>
    <row r="125" spans="1:6" ht="12.75">
      <c r="A125" s="575">
        <v>10</v>
      </c>
      <c r="B125" s="576"/>
      <c r="C125" s="577">
        <v>0</v>
      </c>
      <c r="D125" s="577">
        <v>0</v>
      </c>
      <c r="E125" s="577">
        <v>0</v>
      </c>
      <c r="F125" s="578">
        <f t="shared" si="6"/>
        <v>0</v>
      </c>
    </row>
    <row r="126" spans="1:6" ht="12.75">
      <c r="A126" s="575">
        <v>11</v>
      </c>
      <c r="B126" s="576"/>
      <c r="C126" s="577">
        <v>0</v>
      </c>
      <c r="D126" s="577">
        <v>0</v>
      </c>
      <c r="E126" s="577">
        <v>0</v>
      </c>
      <c r="F126" s="578">
        <f t="shared" si="6"/>
        <v>0</v>
      </c>
    </row>
    <row r="127" spans="1:6" ht="12.75">
      <c r="A127" s="575">
        <v>12</v>
      </c>
      <c r="B127" s="576"/>
      <c r="C127" s="577">
        <v>0</v>
      </c>
      <c r="D127" s="577">
        <v>0</v>
      </c>
      <c r="E127" s="577">
        <v>0</v>
      </c>
      <c r="F127" s="578">
        <f t="shared" si="6"/>
        <v>0</v>
      </c>
    </row>
    <row r="128" spans="1:6" ht="12.75">
      <c r="A128" s="575">
        <v>13</v>
      </c>
      <c r="B128" s="576"/>
      <c r="C128" s="577">
        <v>0</v>
      </c>
      <c r="D128" s="577">
        <v>0</v>
      </c>
      <c r="E128" s="577">
        <v>0</v>
      </c>
      <c r="F128" s="578">
        <f t="shared" si="6"/>
        <v>0</v>
      </c>
    </row>
    <row r="129" spans="1:6" ht="12" customHeight="1">
      <c r="A129" s="575">
        <v>14</v>
      </c>
      <c r="B129" s="576"/>
      <c r="C129" s="577">
        <v>0</v>
      </c>
      <c r="D129" s="577">
        <v>0</v>
      </c>
      <c r="E129" s="577">
        <v>0</v>
      </c>
      <c r="F129" s="578">
        <f t="shared" si="6"/>
        <v>0</v>
      </c>
    </row>
    <row r="130" spans="1:6" ht="12.75">
      <c r="A130" s="575">
        <v>15</v>
      </c>
      <c r="B130" s="576"/>
      <c r="C130" s="577">
        <v>0</v>
      </c>
      <c r="D130" s="577">
        <v>0</v>
      </c>
      <c r="E130" s="577">
        <v>0</v>
      </c>
      <c r="F130" s="578">
        <f t="shared" si="6"/>
        <v>0</v>
      </c>
    </row>
    <row r="131" spans="1:16" ht="15.75" customHeight="1">
      <c r="A131" s="579" t="s">
        <v>852</v>
      </c>
      <c r="B131" s="580" t="s">
        <v>861</v>
      </c>
      <c r="C131" s="574">
        <f>SUM(C116:C130)</f>
        <v>0</v>
      </c>
      <c r="D131" s="574"/>
      <c r="E131" s="574">
        <f>SUM(E116:E130)</f>
        <v>0</v>
      </c>
      <c r="F131" s="581">
        <f>SUM(F116:F130)</f>
        <v>0</v>
      </c>
      <c r="G131" s="582"/>
      <c r="H131" s="582"/>
      <c r="I131" s="582"/>
      <c r="J131" s="582"/>
      <c r="K131" s="582"/>
      <c r="L131" s="582"/>
      <c r="M131" s="582"/>
      <c r="N131" s="582"/>
      <c r="O131" s="582"/>
      <c r="P131" s="582"/>
    </row>
    <row r="132" spans="1:6" ht="12.75" customHeight="1">
      <c r="A132" s="575" t="s">
        <v>854</v>
      </c>
      <c r="B132" s="583"/>
      <c r="C132" s="574"/>
      <c r="D132" s="574"/>
      <c r="E132" s="574"/>
      <c r="F132" s="581"/>
    </row>
    <row r="133" spans="1:6" ht="12.75">
      <c r="A133" s="575" t="s">
        <v>556</v>
      </c>
      <c r="B133" s="583"/>
      <c r="C133" s="577">
        <v>0</v>
      </c>
      <c r="D133" s="577">
        <v>0</v>
      </c>
      <c r="E133" s="577">
        <v>0</v>
      </c>
      <c r="F133" s="578">
        <f>C133-E133</f>
        <v>0</v>
      </c>
    </row>
    <row r="134" spans="1:6" ht="12.75">
      <c r="A134" s="575" t="s">
        <v>559</v>
      </c>
      <c r="B134" s="583"/>
      <c r="C134" s="577">
        <v>0</v>
      </c>
      <c r="D134" s="577">
        <v>0</v>
      </c>
      <c r="E134" s="577">
        <v>0</v>
      </c>
      <c r="F134" s="578">
        <f aca="true" t="shared" si="7" ref="F134:F147">C134-E134</f>
        <v>0</v>
      </c>
    </row>
    <row r="135" spans="1:6" ht="12.75">
      <c r="A135" s="575" t="s">
        <v>562</v>
      </c>
      <c r="B135" s="583"/>
      <c r="C135" s="577">
        <v>0</v>
      </c>
      <c r="D135" s="577">
        <v>0</v>
      </c>
      <c r="E135" s="577">
        <v>0</v>
      </c>
      <c r="F135" s="578">
        <f t="shared" si="7"/>
        <v>0</v>
      </c>
    </row>
    <row r="136" spans="1:6" ht="12.75">
      <c r="A136" s="575" t="s">
        <v>565</v>
      </c>
      <c r="B136" s="583"/>
      <c r="C136" s="577">
        <v>0</v>
      </c>
      <c r="D136" s="577">
        <v>0</v>
      </c>
      <c r="E136" s="577">
        <v>0</v>
      </c>
      <c r="F136" s="578">
        <f t="shared" si="7"/>
        <v>0</v>
      </c>
    </row>
    <row r="137" spans="1:6" ht="12.75">
      <c r="A137" s="575">
        <v>5</v>
      </c>
      <c r="B137" s="576"/>
      <c r="C137" s="577">
        <v>0</v>
      </c>
      <c r="D137" s="577">
        <v>0</v>
      </c>
      <c r="E137" s="577">
        <v>0</v>
      </c>
      <c r="F137" s="578">
        <f t="shared" si="7"/>
        <v>0</v>
      </c>
    </row>
    <row r="138" spans="1:6" ht="12.75">
      <c r="A138" s="575">
        <v>6</v>
      </c>
      <c r="B138" s="576"/>
      <c r="C138" s="577">
        <v>0</v>
      </c>
      <c r="D138" s="577">
        <v>0</v>
      </c>
      <c r="E138" s="577">
        <v>0</v>
      </c>
      <c r="F138" s="578">
        <f t="shared" si="7"/>
        <v>0</v>
      </c>
    </row>
    <row r="139" spans="1:6" ht="12.75">
      <c r="A139" s="575">
        <v>7</v>
      </c>
      <c r="B139" s="576"/>
      <c r="C139" s="577">
        <v>0</v>
      </c>
      <c r="D139" s="577">
        <v>0</v>
      </c>
      <c r="E139" s="577">
        <v>0</v>
      </c>
      <c r="F139" s="578">
        <f t="shared" si="7"/>
        <v>0</v>
      </c>
    </row>
    <row r="140" spans="1:6" ht="12.75">
      <c r="A140" s="575">
        <v>8</v>
      </c>
      <c r="B140" s="576"/>
      <c r="C140" s="577">
        <v>0</v>
      </c>
      <c r="D140" s="577">
        <v>0</v>
      </c>
      <c r="E140" s="577">
        <v>0</v>
      </c>
      <c r="F140" s="578">
        <f t="shared" si="7"/>
        <v>0</v>
      </c>
    </row>
    <row r="141" spans="1:6" ht="12" customHeight="1">
      <c r="A141" s="575">
        <v>9</v>
      </c>
      <c r="B141" s="576"/>
      <c r="C141" s="577">
        <v>0</v>
      </c>
      <c r="D141" s="577">
        <v>0</v>
      </c>
      <c r="E141" s="577">
        <v>0</v>
      </c>
      <c r="F141" s="578">
        <f t="shared" si="7"/>
        <v>0</v>
      </c>
    </row>
    <row r="142" spans="1:6" ht="12.75">
      <c r="A142" s="575">
        <v>10</v>
      </c>
      <c r="B142" s="576"/>
      <c r="C142" s="577">
        <v>0</v>
      </c>
      <c r="D142" s="577">
        <v>0</v>
      </c>
      <c r="E142" s="577">
        <v>0</v>
      </c>
      <c r="F142" s="578">
        <f t="shared" si="7"/>
        <v>0</v>
      </c>
    </row>
    <row r="143" spans="1:6" ht="12.75">
      <c r="A143" s="575">
        <v>11</v>
      </c>
      <c r="B143" s="576"/>
      <c r="C143" s="577">
        <v>0</v>
      </c>
      <c r="D143" s="577">
        <v>0</v>
      </c>
      <c r="E143" s="577">
        <v>0</v>
      </c>
      <c r="F143" s="578">
        <f t="shared" si="7"/>
        <v>0</v>
      </c>
    </row>
    <row r="144" spans="1:6" ht="12.75">
      <c r="A144" s="575">
        <v>12</v>
      </c>
      <c r="B144" s="576"/>
      <c r="C144" s="577">
        <v>0</v>
      </c>
      <c r="D144" s="577">
        <v>0</v>
      </c>
      <c r="E144" s="577">
        <v>0</v>
      </c>
      <c r="F144" s="578">
        <f t="shared" si="7"/>
        <v>0</v>
      </c>
    </row>
    <row r="145" spans="1:6" ht="12.75">
      <c r="A145" s="575">
        <v>13</v>
      </c>
      <c r="B145" s="576"/>
      <c r="C145" s="577">
        <v>0</v>
      </c>
      <c r="D145" s="577">
        <v>0</v>
      </c>
      <c r="E145" s="577">
        <v>0</v>
      </c>
      <c r="F145" s="578">
        <f t="shared" si="7"/>
        <v>0</v>
      </c>
    </row>
    <row r="146" spans="1:6" ht="12" customHeight="1">
      <c r="A146" s="575">
        <v>14</v>
      </c>
      <c r="B146" s="576"/>
      <c r="C146" s="577">
        <v>0</v>
      </c>
      <c r="D146" s="577">
        <v>0</v>
      </c>
      <c r="E146" s="577">
        <v>0</v>
      </c>
      <c r="F146" s="578">
        <f t="shared" si="7"/>
        <v>0</v>
      </c>
    </row>
    <row r="147" spans="1:6" ht="12.75">
      <c r="A147" s="575">
        <v>15</v>
      </c>
      <c r="B147" s="576"/>
      <c r="C147" s="577">
        <v>0</v>
      </c>
      <c r="D147" s="577">
        <v>0</v>
      </c>
      <c r="E147" s="577">
        <v>0</v>
      </c>
      <c r="F147" s="578">
        <f t="shared" si="7"/>
        <v>0</v>
      </c>
    </row>
    <row r="148" spans="1:16" ht="17.25" customHeight="1">
      <c r="A148" s="579" t="s">
        <v>597</v>
      </c>
      <c r="B148" s="580" t="s">
        <v>862</v>
      </c>
      <c r="C148" s="574">
        <f>SUM(C133:C147)</f>
        <v>0</v>
      </c>
      <c r="D148" s="574"/>
      <c r="E148" s="574">
        <f>SUM(E133:E147)</f>
        <v>0</v>
      </c>
      <c r="F148" s="581">
        <f>SUM(F133:F147)</f>
        <v>0</v>
      </c>
      <c r="G148" s="582"/>
      <c r="H148" s="582"/>
      <c r="I148" s="582"/>
      <c r="J148" s="582"/>
      <c r="K148" s="582"/>
      <c r="L148" s="582"/>
      <c r="M148" s="582"/>
      <c r="N148" s="582"/>
      <c r="O148" s="582"/>
      <c r="P148" s="582"/>
    </row>
    <row r="149" spans="1:16" ht="19.5" customHeight="1">
      <c r="A149" s="584" t="s">
        <v>863</v>
      </c>
      <c r="B149" s="580" t="s">
        <v>864</v>
      </c>
      <c r="C149" s="574">
        <f>C148+C131+C114+C97</f>
        <v>0</v>
      </c>
      <c r="D149" s="574"/>
      <c r="E149" s="574">
        <f>E148+E131+E114+E97</f>
        <v>0</v>
      </c>
      <c r="F149" s="581">
        <f>F148+F131+F114+F97</f>
        <v>0</v>
      </c>
      <c r="G149" s="582"/>
      <c r="H149" s="582"/>
      <c r="I149" s="582"/>
      <c r="J149" s="582"/>
      <c r="K149" s="582"/>
      <c r="L149" s="582"/>
      <c r="M149" s="582"/>
      <c r="N149" s="582"/>
      <c r="O149" s="582"/>
      <c r="P149" s="582"/>
    </row>
    <row r="150" spans="1:16" ht="19.5" customHeight="1">
      <c r="A150" s="585"/>
      <c r="B150" s="586"/>
      <c r="C150" s="587"/>
      <c r="D150" s="587"/>
      <c r="E150" s="587"/>
      <c r="F150" s="588"/>
      <c r="G150" s="582"/>
      <c r="H150" s="582"/>
      <c r="I150" s="582"/>
      <c r="J150" s="582"/>
      <c r="K150" s="582"/>
      <c r="L150" s="582"/>
      <c r="M150" s="582"/>
      <c r="N150" s="582"/>
      <c r="O150" s="582"/>
      <c r="P150" s="582"/>
    </row>
    <row r="151" spans="1:16" ht="19.5" customHeight="1">
      <c r="A151" s="585"/>
      <c r="B151" s="586"/>
      <c r="C151" s="587"/>
      <c r="D151" s="587"/>
      <c r="E151" s="587"/>
      <c r="F151" s="588"/>
      <c r="G151" s="582"/>
      <c r="H151" s="582"/>
      <c r="I151" s="582"/>
      <c r="J151" s="582"/>
      <c r="K151" s="582"/>
      <c r="L151" s="582"/>
      <c r="M151" s="582"/>
      <c r="N151" s="582"/>
      <c r="O151" s="582"/>
      <c r="P151" s="582"/>
    </row>
    <row r="152" spans="1:6" ht="19.5" customHeight="1">
      <c r="A152" s="589"/>
      <c r="B152" s="590"/>
      <c r="C152" s="591"/>
      <c r="D152" s="591"/>
      <c r="E152" s="591"/>
      <c r="F152" s="591"/>
    </row>
    <row r="153" spans="1:6" ht="12.75">
      <c r="A153" s="208" t="s">
        <v>865</v>
      </c>
      <c r="B153" s="592"/>
      <c r="C153" s="209" t="s">
        <v>278</v>
      </c>
      <c r="D153" s="593"/>
      <c r="E153" s="543" t="s">
        <v>279</v>
      </c>
      <c r="F153" s="593"/>
    </row>
    <row r="154" spans="1:6" ht="12.75">
      <c r="A154" s="594"/>
      <c r="B154" s="595"/>
      <c r="C154" s="208" t="s">
        <v>280</v>
      </c>
      <c r="D154" s="596"/>
      <c r="E154" s="543" t="s">
        <v>281</v>
      </c>
      <c r="F154" s="596"/>
    </row>
    <row r="155" spans="1:6" ht="12.75">
      <c r="A155" s="594"/>
      <c r="B155" s="595"/>
      <c r="C155" s="593"/>
      <c r="D155" s="593"/>
      <c r="E155" s="593"/>
      <c r="F155" s="593"/>
    </row>
    <row r="156" spans="3:5" ht="12.75">
      <c r="C156" s="594"/>
      <c r="E156" s="594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" bottom="0.39375" header="0.5118055555555555" footer="0.5118055555555555"/>
  <pageSetup fitToHeight="2" fitToWidth="1" horizontalDpi="300" verticalDpi="300" orientation="portrait" paperSize="9" scale="71" r:id="rId1"/>
  <headerFooter alignWithMargins="0">
    <oddHeader>&amp;R&amp;"Times New Roman Cyr,Обикновен"&amp;9СПРАВКА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Dupnica taback</cp:lastModifiedBy>
  <cp:lastPrinted>2010-07-14T12:08:02Z</cp:lastPrinted>
  <dcterms:modified xsi:type="dcterms:W3CDTF">2010-07-14T12:08:41Z</dcterms:modified>
  <cp:category/>
  <cp:version/>
  <cp:contentType/>
  <cp:contentStatus/>
</cp:coreProperties>
</file>