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1">'Balance Sheet'!$A$1:$J$63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<sst xmlns="http://schemas.openxmlformats.org/spreadsheetml/2006/main" count="175" uniqueCount="123">
  <si>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</si>
  <si>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</si>
  <si>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</si>
  <si>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</si>
  <si>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</si>
  <si>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</si>
  <si>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</si>
  <si>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</si>
  <si>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</si>
  <si>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</si>
  <si>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</si>
  <si>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</si>
  <si>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</si>
  <si>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</si>
  <si>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</si>
  <si>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</si>
  <si>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</si>
  <si>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</si>
  <si>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</si>
  <si>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</si>
  <si>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</si>
  <si>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</si>
  <si>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</si>
  <si>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</si>
  <si>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</si>
  <si>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</si>
  <si>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</si>
  <si>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</si>
  <si>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</si>
  <si>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</si>
  <si>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</si>
  <si>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</si>
  <si>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</si>
  <si>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</si>
  <si>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Нетни парични потоци от финансова дейност</t>
  </si>
  <si>
    <t>Нетно увеличение на паричните средства</t>
  </si>
  <si>
    <t>Предоставени аванси на свързани предприятия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</si>
  <si>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</si>
  <si>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</si>
  <si>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</si>
  <si>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</si>
  <si>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</si>
  <si>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t>ОТЧЕТ ЗА ДОХОДИТЕ</t>
  </si>
  <si>
    <t>БАЛАНС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</si>
  <si>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</si>
  <si>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r>
      <t xml:space="preserve">Нетни парични </t>
    </r>
    <r>
      <rPr>
        <b/>
        <sz val="11"/>
        <rFont val="Times New Roman"/>
        <family val="1"/>
      </rPr>
      <t>потоци от 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</si>
  <si>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</si>
  <si>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</si>
  <si>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</si>
  <si>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</si>
  <si>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</si>
  <si>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</si>
  <si>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 xml:space="preserve">Икономия от / (разход за) данъци върху печалбата </t>
  </si>
  <si>
    <t>Приложенията на страници от 5 до 32 са неразделна част от финансовия отчет.</t>
  </si>
  <si>
    <t>2008          BGN '000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</si>
  <si>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</si>
  <si>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</si>
  <si>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</si>
  <si>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</si>
  <si>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</si>
  <si>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</si>
  <si>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</si>
  <si>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2008                  BGN '000</t>
  </si>
  <si>
    <t>Парични средства и парични еквиваленти на 01 януари</t>
  </si>
  <si>
    <t>Постъпления от емитиран капитал и ценни книжа</t>
  </si>
  <si>
    <t>Балансова стойност на продадените активи</t>
  </si>
  <si>
    <t>Задължения към свързани предприятия</t>
  </si>
  <si>
    <t>Финансови приходи / (разходи), нетно</t>
  </si>
  <si>
    <t>Разходи за персонала</t>
  </si>
  <si>
    <t>Имоти, държани за продажба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</si>
  <si>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</si>
  <si>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</si>
  <si>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</si>
  <si>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</si>
  <si>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Разходи за придобиване на дълготрайни материални активи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</si>
  <si>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</si>
  <si>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</si>
  <si>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</si>
  <si>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</si>
  <si>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</si>
  <si>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</si>
  <si>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</si>
  <si>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</si>
  <si>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</si>
  <si>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</si>
  <si>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</si>
  <si>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</si>
  <si>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</si>
  <si>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</si>
  <si>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</si>
  <si>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</si>
  <si>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</si>
  <si>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</si>
  <si>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</si>
  <si>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</si>
  <si>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Ръководител:</t>
  </si>
  <si>
    <t xml:space="preserve">                                / Лукан Луканов / 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</si>
  <si>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</si>
  <si>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</si>
  <si>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</si>
  <si>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>Постъпления, свързани с дълготрайни активи</t>
  </si>
  <si>
    <t>Плащания, свързани с дълготрайни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</si>
  <si>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</si>
  <si>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</si>
  <si>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</si>
  <si>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2009          BGN '000</t>
  </si>
  <si>
    <t>2009                  BGN '000</t>
  </si>
  <si>
    <t xml:space="preserve">Салдо на 01 януари 2009 </t>
  </si>
  <si>
    <t>Разходи за материали</t>
  </si>
  <si>
    <t>Други разподи</t>
  </si>
  <si>
    <t>Приложенията на страници от 5 до 14 са неразделна част от финансовия отчет.</t>
  </si>
  <si>
    <t>към 30 юни 2009 година</t>
  </si>
  <si>
    <t>Стопански инвентар</t>
  </si>
  <si>
    <t>Дата: 25.07.2009 г.</t>
  </si>
  <si>
    <t>Нетна (загуба) печалба за годината</t>
  </si>
  <si>
    <t>Разходи за амортизации</t>
  </si>
  <si>
    <t>за 1-во шестмесечие на 2009 година</t>
  </si>
  <si>
    <t>за периода 01 януари- 30 юни 2009 г.</t>
  </si>
  <si>
    <t>Парични средства и парични еквиваленти на 30 юни</t>
  </si>
  <si>
    <t>Разпределение на печалба</t>
  </si>
  <si>
    <t>в т.ч. за дивиденти</t>
  </si>
  <si>
    <t>Салдо на 30 юни 2009</t>
  </si>
  <si>
    <t>Дата :25.07.2009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</si>
</sst>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&quot;€&quot;#&quot;,&quot;##0_);\(&quot;€&quot;#&quot;,&quot;##0\)"/>
    <numFmt numFmtId="193" formatCode="&quot;€&quot;#&quot;,&quot;##0_);[Red]\(&quot;€&quot;#&quot;,&quot;##0\)"/>
    <numFmt numFmtId="194" formatCode="&quot;€&quot;#&quot;,&quot;##0.00_);\(&quot;€&quot;#&quot;,&quot;##0.00\)"/>
    <numFmt numFmtId="195" formatCode="&quot;€&quot;#&quot;,&quot;##0.00_);[Red]\(&quot;€&quot;#&quot;,&quot;##0.00\)"/>
    <numFmt numFmtId="196" formatCode="_(&quot;€&quot;* #&quot;,&quot;##0_);_(&quot;€&quot;* \(#&quot;,&quot;##0\);_(&quot;€&quot;* &quot;-&quot;_);_(@_)"/>
    <numFmt numFmtId="197" formatCode="_(&quot;€&quot;* #&quot;,&quot;##0.00_);_(&quot;€&quot;* \(#&quot;,&quot;##0.00\);_(&quot;€&quot;* &quot;-&quot;??_);_(@_)"/>
    <numFmt numFmtId="198" formatCode="&quot; &quot;#&quot;,&quot;##0_);\(&quot; &quot;#&quot;,&quot;##0\)"/>
    <numFmt numFmtId="199" formatCode="&quot; &quot;#&quot;,&quot;##0_);[Red]\(&quot; &quot;#&quot;,&quot;##0\)"/>
    <numFmt numFmtId="200" formatCode="&quot; &quot;#&quot;,&quot;##0.00_);\(&quot; &quot;#&quot;,&quot;##0.00\)"/>
    <numFmt numFmtId="201" formatCode="&quot; &quot;#&quot;,&quot;##0.00_);[Red]\(&quot; &quot;#&quot;,&quot;##0.00\)"/>
    <numFmt numFmtId="202" formatCode="_(&quot; &quot;* #&quot;,&quot;##0_);_(&quot; &quot;* \(#&quot;,&quot;##0\);_(&quot; &quot;* &quot;-&quot;_);_(@_)"/>
    <numFmt numFmtId="203" formatCode="_(&quot; &quot;* #&quot;,&quot;##0.00_);_(&quot; &quot;* \(#&quot;,&quot;##0.00\);_(&quot; &quot;* &quot;-&quot;??_);_(@_)"/>
    <numFmt numFmtId="204" formatCode="0_);\(0\)"/>
    <numFmt numFmtId="205" formatCode="_(* #&quot;,&quot;##0_);_(* \(#&quot;,&quot;##0\);_(* &quot;-&quot;??_);_(@_)"/>
    <numFmt numFmtId="206" formatCode="\(0\)"/>
    <numFmt numFmtId="207" formatCode="#&quot;,&quot;##0;[Red]\(#&quot;,&quot;##0\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5" fontId="5" fillId="0" borderId="0" xfId="24" applyNumberFormat="1" applyFont="1" applyFill="1" applyBorder="1" applyAlignment="1">
      <alignment vertical="center"/>
      <protection/>
    </xf>
    <xf numFmtId="175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205" fontId="9" fillId="0" borderId="0" xfId="15" applyNumberFormat="1" applyFont="1" applyFill="1" applyBorder="1" applyAlignment="1" applyProtection="1">
      <alignment vertical="center"/>
      <protection/>
    </xf>
    <xf numFmtId="175" fontId="9" fillId="0" borderId="0" xfId="24" applyNumberFormat="1" applyFont="1" applyFill="1" applyBorder="1" applyAlignment="1">
      <alignment vertical="center"/>
      <protection/>
    </xf>
    <xf numFmtId="175" fontId="5" fillId="0" borderId="2" xfId="0" applyNumberFormat="1" applyFont="1" applyBorder="1" applyAlignment="1">
      <alignment/>
    </xf>
    <xf numFmtId="175" fontId="5" fillId="2" borderId="3" xfId="24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75" fontId="5" fillId="0" borderId="1" xfId="0" applyNumberFormat="1" applyFont="1" applyBorder="1" applyAlignment="1">
      <alignment/>
    </xf>
    <xf numFmtId="175" fontId="9" fillId="0" borderId="0" xfId="24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5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 applyBorder="1" applyAlignment="1">
      <alignment horizontal="right"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>
      <alignment/>
      <protection/>
    </xf>
    <xf numFmtId="175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75" fontId="5" fillId="0" borderId="0" xfId="22" applyNumberFormat="1" applyFont="1" applyFill="1" applyBorder="1">
      <alignment/>
      <protection/>
    </xf>
    <xf numFmtId="175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5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75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right"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175" fontId="19" fillId="0" borderId="0" xfId="23" applyNumberFormat="1" applyFont="1" applyFill="1" applyBorder="1" applyAlignment="1">
      <alignment horizontal="right" vertical="center" wrapText="1"/>
      <protection/>
    </xf>
    <xf numFmtId="49" fontId="19" fillId="0" borderId="0" xfId="23" applyNumberFormat="1" applyFont="1" applyFill="1" applyBorder="1" applyAlignment="1">
      <alignment horizontal="right" vertical="center" wrapText="1"/>
      <protection/>
    </xf>
    <xf numFmtId="0" fontId="9" fillId="0" borderId="0" xfId="25" applyFont="1" applyFill="1" applyBorder="1" applyAlignment="1" quotePrefix="1">
      <alignment horizontal="left" vertical="center"/>
      <protection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75" fontId="17" fillId="0" borderId="0" xfId="0" applyNumberFormat="1" applyFont="1" applyBorder="1" applyAlignment="1">
      <alignment horizontal="right" vertical="top" wrapText="1"/>
    </xf>
    <xf numFmtId="0" fontId="19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wrapText="1"/>
      <protection/>
    </xf>
    <xf numFmtId="0" fontId="19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3" applyFont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left" wrapText="1"/>
      <protection/>
    </xf>
    <xf numFmtId="0" fontId="8" fillId="0" borderId="0" xfId="22" applyFont="1" applyFill="1" applyBorder="1">
      <alignment/>
      <protection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5" fillId="2" borderId="0" xfId="24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75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2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5" fontId="5" fillId="0" borderId="2" xfId="24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4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2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2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37" fontId="5" fillId="0" borderId="2" xfId="15" applyNumberFormat="1" applyFont="1" applyFill="1" applyBorder="1" applyAlignment="1" applyProtection="1">
      <alignment horizontal="center" vertic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2" xfId="15" applyNumberFormat="1" applyFont="1" applyFill="1" applyBorder="1" applyAlignment="1" applyProtection="1">
      <alignment horizontal="center" vertical="center"/>
      <protection/>
    </xf>
    <xf numFmtId="37" fontId="9" fillId="0" borderId="1" xfId="15" applyNumberFormat="1" applyFont="1" applyFill="1" applyBorder="1" applyAlignment="1" applyProtection="1">
      <alignment horizontal="right" vertical="center"/>
      <protection/>
    </xf>
    <xf numFmtId="37" fontId="9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5" fillId="0" borderId="0" xfId="23" applyNumberFormat="1" applyFont="1" applyFill="1" applyBorder="1" applyAlignment="1" applyProtection="1">
      <alignment vertical="center"/>
      <protection/>
    </xf>
    <xf numFmtId="37" fontId="5" fillId="0" borderId="1" xfId="23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vertical="center" wrapText="1"/>
      <protection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0" xfId="23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77" fontId="27" fillId="0" borderId="2" xfId="15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wrapText="1"/>
    </xf>
    <xf numFmtId="3" fontId="27" fillId="0" borderId="6" xfId="0" applyNumberFormat="1" applyFont="1" applyBorder="1" applyAlignment="1">
      <alignment horizontal="center"/>
    </xf>
    <xf numFmtId="207" fontId="27" fillId="0" borderId="0" xfId="0" applyNumberFormat="1" applyFont="1" applyBorder="1" applyAlignment="1">
      <alignment horizontal="center"/>
    </xf>
    <xf numFmtId="37" fontId="27" fillId="0" borderId="6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4" xfId="0" applyNumberFormat="1" applyFont="1" applyBorder="1" applyAlignment="1">
      <alignment horizontal="center"/>
    </xf>
    <xf numFmtId="207" fontId="27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0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207" fontId="1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177" fontId="27" fillId="0" borderId="7" xfId="15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207" fontId="27" fillId="0" borderId="7" xfId="0" applyNumberFormat="1" applyFont="1" applyBorder="1" applyAlignment="1">
      <alignment horizontal="center" vertical="center"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D14" sqref="D14"/>
    </sheetView>
  </sheetViews>
  <sheetFormatPr defaultColWidth="9.28125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37" t="s">
        <v>40</v>
      </c>
      <c r="B1" s="238"/>
      <c r="C1" s="238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39"/>
      <c r="B7" s="240"/>
      <c r="C7" s="240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242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43.8515625" style="5" customWidth="1"/>
    <col min="2" max="2" width="11.7109375" style="19" hidden="1" customWidth="1"/>
    <col min="3" max="3" width="11.7109375" style="19" customWidth="1"/>
    <col min="4" max="4" width="20.421875" style="119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16384" width="9.140625" style="5" customWidth="1"/>
  </cols>
  <sheetData>
    <row r="1" spans="1:7" ht="18.75">
      <c r="A1" s="123" t="s">
        <v>40</v>
      </c>
      <c r="B1" s="4"/>
      <c r="C1" s="4"/>
      <c r="D1" s="115"/>
      <c r="E1" s="1"/>
      <c r="F1" s="1"/>
      <c r="G1" s="1"/>
    </row>
    <row r="2" spans="1:7" s="7" customFormat="1" ht="18.75">
      <c r="A2" s="127" t="s">
        <v>43</v>
      </c>
      <c r="B2" s="6"/>
      <c r="C2" s="6"/>
      <c r="D2" s="116"/>
      <c r="E2" s="2"/>
      <c r="F2" s="2"/>
      <c r="G2" s="2"/>
    </row>
    <row r="3" spans="1:7" ht="15" customHeight="1">
      <c r="A3" s="8" t="s">
        <v>111</v>
      </c>
      <c r="B3" s="9"/>
      <c r="C3" s="9"/>
      <c r="D3" s="117"/>
      <c r="E3" s="8"/>
      <c r="F3" s="8"/>
      <c r="G3" s="8"/>
    </row>
    <row r="4" spans="1:7" ht="15" customHeight="1">
      <c r="A4" s="10"/>
      <c r="B4" s="11"/>
      <c r="C4" s="11"/>
      <c r="D4" s="118"/>
      <c r="E4" s="10"/>
      <c r="F4" s="10"/>
      <c r="G4" s="10"/>
    </row>
    <row r="5" spans="2:7" s="14" customFormat="1" ht="29.25" customHeight="1">
      <c r="B5" s="128" t="s">
        <v>3</v>
      </c>
      <c r="C5" s="128" t="s">
        <v>3</v>
      </c>
      <c r="D5" s="156">
        <v>39994</v>
      </c>
      <c r="E5" s="13"/>
      <c r="F5" s="156">
        <v>39813</v>
      </c>
      <c r="G5" s="157" t="s">
        <v>5</v>
      </c>
    </row>
    <row r="6" spans="2:7" s="14" customFormat="1" ht="14.25" customHeight="1">
      <c r="B6" s="12"/>
      <c r="C6" s="12"/>
      <c r="D6" s="157" t="s">
        <v>2</v>
      </c>
      <c r="E6" s="13"/>
      <c r="F6" s="157" t="s">
        <v>2</v>
      </c>
      <c r="G6" s="157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6"/>
      <c r="G7" s="158"/>
    </row>
    <row r="8" spans="1:7" ht="9.75" customHeight="1">
      <c r="A8" s="36"/>
      <c r="B8" s="16"/>
      <c r="C8" s="16"/>
      <c r="D8" s="17"/>
      <c r="E8" s="17"/>
      <c r="F8" s="16"/>
      <c r="G8" s="158"/>
    </row>
    <row r="9" spans="1:7" ht="15">
      <c r="A9" s="138" t="s">
        <v>55</v>
      </c>
      <c r="B9" s="159"/>
      <c r="C9" s="159"/>
      <c r="D9" s="18"/>
      <c r="E9" s="18"/>
      <c r="F9" s="18"/>
      <c r="G9" s="32"/>
    </row>
    <row r="10" spans="1:9" ht="15">
      <c r="A10" s="131" t="s">
        <v>56</v>
      </c>
      <c r="B10" s="19">
        <v>10</v>
      </c>
      <c r="D10" s="160">
        <v>1076</v>
      </c>
      <c r="E10" s="32"/>
      <c r="F10" s="160">
        <v>736</v>
      </c>
      <c r="G10" s="32">
        <v>1724</v>
      </c>
      <c r="H10" s="32"/>
      <c r="I10" s="32"/>
    </row>
    <row r="11" spans="1:9" ht="15">
      <c r="A11" s="131" t="s">
        <v>112</v>
      </c>
      <c r="D11" s="160">
        <v>20</v>
      </c>
      <c r="E11" s="32"/>
      <c r="F11" s="160"/>
      <c r="G11" s="32"/>
      <c r="H11" s="32"/>
      <c r="I11" s="32"/>
    </row>
    <row r="12" spans="1:9" ht="26.25" customHeight="1">
      <c r="A12" s="170" t="s">
        <v>74</v>
      </c>
      <c r="D12" s="160">
        <v>1859</v>
      </c>
      <c r="E12" s="32"/>
      <c r="F12" s="160">
        <v>447</v>
      </c>
      <c r="G12" s="32"/>
      <c r="H12" s="32"/>
      <c r="I12" s="32"/>
    </row>
    <row r="13" spans="1:9" ht="15">
      <c r="A13" s="2" t="s">
        <v>48</v>
      </c>
      <c r="C13" s="19">
        <v>8</v>
      </c>
      <c r="D13" s="161">
        <f>SUM(D9:D12)</f>
        <v>2955</v>
      </c>
      <c r="E13" s="21"/>
      <c r="F13" s="161">
        <f>SUM(F9:F12)</f>
        <v>1183</v>
      </c>
      <c r="G13" s="139">
        <f>SUM(G10:G10)</f>
        <v>1724</v>
      </c>
      <c r="H13" s="21"/>
      <c r="I13" s="21"/>
    </row>
    <row r="14" spans="1:9" ht="15">
      <c r="A14" s="2"/>
      <c r="D14" s="18"/>
      <c r="E14" s="21"/>
      <c r="F14" s="18"/>
      <c r="G14" s="21"/>
      <c r="H14" s="21"/>
      <c r="I14" s="21"/>
    </row>
    <row r="15" spans="1:7" ht="15">
      <c r="A15" s="138" t="s">
        <v>69</v>
      </c>
      <c r="B15" s="159"/>
      <c r="C15" s="19">
        <v>9</v>
      </c>
      <c r="D15" s="161">
        <v>314</v>
      </c>
      <c r="F15" s="161">
        <v>314</v>
      </c>
      <c r="G15" s="32"/>
    </row>
    <row r="16" spans="1:7" ht="15">
      <c r="A16" s="138"/>
      <c r="B16" s="159"/>
      <c r="C16" s="159"/>
      <c r="D16" s="18"/>
      <c r="E16" s="18"/>
      <c r="F16" s="18"/>
      <c r="G16" s="32"/>
    </row>
    <row r="17" spans="1:9" ht="19.5" customHeight="1">
      <c r="A17" s="2" t="s">
        <v>47</v>
      </c>
      <c r="B17" s="159"/>
      <c r="C17" s="159"/>
      <c r="D17" s="18"/>
      <c r="E17" s="18"/>
      <c r="F17" s="18"/>
      <c r="G17" s="21"/>
      <c r="I17" s="93"/>
    </row>
    <row r="18" spans="1:7" ht="15" hidden="1">
      <c r="A18" s="8" t="s">
        <v>57</v>
      </c>
      <c r="D18" s="160"/>
      <c r="F18" s="160"/>
      <c r="G18" s="32"/>
    </row>
    <row r="19" spans="1:8" ht="15">
      <c r="A19" s="8" t="s">
        <v>36</v>
      </c>
      <c r="B19" s="19">
        <v>13</v>
      </c>
      <c r="C19" s="19">
        <v>10</v>
      </c>
      <c r="D19" s="160">
        <v>408</v>
      </c>
      <c r="F19" s="160">
        <v>408</v>
      </c>
      <c r="G19" s="32"/>
      <c r="H19" s="14"/>
    </row>
    <row r="20" spans="1:8" ht="15">
      <c r="A20" s="8" t="s">
        <v>33</v>
      </c>
      <c r="B20" s="19">
        <v>15</v>
      </c>
      <c r="C20" s="19">
        <v>11</v>
      </c>
      <c r="D20" s="160">
        <v>518</v>
      </c>
      <c r="F20" s="160">
        <v>1008</v>
      </c>
      <c r="G20" s="32"/>
      <c r="H20" s="14"/>
    </row>
    <row r="21" spans="1:8" ht="15">
      <c r="A21" s="8" t="s">
        <v>57</v>
      </c>
      <c r="C21" s="19">
        <v>12</v>
      </c>
      <c r="D21" s="160">
        <v>69</v>
      </c>
      <c r="F21" s="160">
        <v>51</v>
      </c>
      <c r="G21" s="32"/>
      <c r="H21" s="14"/>
    </row>
    <row r="22" spans="1:7" ht="15">
      <c r="A22" s="8" t="s">
        <v>104</v>
      </c>
      <c r="B22" s="19">
        <v>13</v>
      </c>
      <c r="D22" s="160"/>
      <c r="F22" s="160">
        <v>12</v>
      </c>
      <c r="G22" s="32">
        <v>0</v>
      </c>
    </row>
    <row r="23" spans="1:7" ht="15">
      <c r="A23" s="2" t="s">
        <v>0</v>
      </c>
      <c r="D23" s="161">
        <f>SUM(D18:D22)</f>
        <v>995</v>
      </c>
      <c r="F23" s="161">
        <f>SUM(F18:F22)</f>
        <v>1479</v>
      </c>
      <c r="G23" s="33">
        <f>SUM(G22:G22)</f>
        <v>0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9"/>
      <c r="C25" s="159"/>
      <c r="D25" s="162">
        <f>D13+D15+D23</f>
        <v>4264</v>
      </c>
      <c r="E25" s="18"/>
      <c r="F25" s="162">
        <f>F13+F15+F23</f>
        <v>2976</v>
      </c>
      <c r="G25" s="34" t="e">
        <f>G23+#REF!</f>
        <v>#REF!</v>
      </c>
    </row>
    <row r="26" spans="1:6" ht="15.75" thickTop="1">
      <c r="A26" s="8"/>
      <c r="D26" s="20"/>
      <c r="F26" s="20"/>
    </row>
    <row r="27" spans="1:7" s="14" customFormat="1" ht="15">
      <c r="A27" s="36" t="s">
        <v>6</v>
      </c>
      <c r="B27" s="12"/>
      <c r="C27" s="12"/>
      <c r="D27" s="13"/>
      <c r="E27" s="13"/>
      <c r="F27" s="13"/>
      <c r="G27" s="12"/>
    </row>
    <row r="28" spans="1:8" ht="11.25" customHeight="1">
      <c r="A28" s="15"/>
      <c r="B28" s="16"/>
      <c r="C28" s="16"/>
      <c r="D28" s="17"/>
      <c r="E28" s="17"/>
      <c r="F28" s="17"/>
      <c r="G28" s="23"/>
      <c r="H28" s="23"/>
    </row>
    <row r="29" spans="1:7" ht="18" customHeight="1">
      <c r="A29" s="2" t="s">
        <v>1</v>
      </c>
      <c r="B29" s="19">
        <v>16</v>
      </c>
      <c r="D29" s="18"/>
      <c r="E29" s="18"/>
      <c r="F29" s="18"/>
      <c r="G29" s="21"/>
    </row>
    <row r="30" spans="1:7" ht="15">
      <c r="A30" s="8" t="s">
        <v>41</v>
      </c>
      <c r="D30" s="160">
        <v>650</v>
      </c>
      <c r="F30" s="160">
        <v>650</v>
      </c>
      <c r="G30" s="32">
        <v>0</v>
      </c>
    </row>
    <row r="31" spans="1:7" ht="15">
      <c r="A31" s="8" t="s">
        <v>80</v>
      </c>
      <c r="D31" s="160">
        <v>45</v>
      </c>
      <c r="F31" s="160">
        <v>1</v>
      </c>
      <c r="G31" s="32"/>
    </row>
    <row r="32" spans="1:7" ht="15">
      <c r="A32" s="8" t="s">
        <v>58</v>
      </c>
      <c r="D32" s="160"/>
      <c r="F32" s="160">
        <v>-10</v>
      </c>
      <c r="G32" s="32"/>
    </row>
    <row r="33" spans="1:7" ht="16.5" customHeight="1">
      <c r="A33" s="8" t="s">
        <v>114</v>
      </c>
      <c r="D33" s="160">
        <v>-41</v>
      </c>
      <c r="F33" s="160">
        <v>440</v>
      </c>
      <c r="G33" s="32">
        <v>0</v>
      </c>
    </row>
    <row r="34" spans="1:7" ht="15">
      <c r="A34" s="2" t="s">
        <v>48</v>
      </c>
      <c r="B34" s="159"/>
      <c r="C34" s="159"/>
      <c r="D34" s="161">
        <f>SUM(D30:D33)</f>
        <v>654</v>
      </c>
      <c r="E34" s="88"/>
      <c r="F34" s="161">
        <f>SUM(F30:F33)</f>
        <v>1081</v>
      </c>
      <c r="G34" s="22">
        <f>SUM(G30:G33)</f>
        <v>0</v>
      </c>
    </row>
    <row r="35" spans="1:6" ht="15">
      <c r="A35" s="8"/>
      <c r="D35" s="20"/>
      <c r="F35" s="20"/>
    </row>
    <row r="36" spans="1:6" ht="15">
      <c r="A36" s="2"/>
      <c r="D36" s="20"/>
      <c r="F36" s="20"/>
    </row>
    <row r="37" spans="1:6" ht="17.25" customHeight="1">
      <c r="A37" s="2" t="s">
        <v>37</v>
      </c>
      <c r="B37" s="163"/>
      <c r="C37" s="163"/>
      <c r="D37" s="25"/>
      <c r="E37" s="25"/>
      <c r="F37" s="25"/>
    </row>
    <row r="38" spans="1:8" ht="18" customHeight="1">
      <c r="A38" s="9" t="s">
        <v>59</v>
      </c>
      <c r="C38" s="19">
        <v>13</v>
      </c>
      <c r="D38" s="160">
        <v>3313</v>
      </c>
      <c r="F38" s="160">
        <v>1882</v>
      </c>
      <c r="G38" s="32">
        <v>0</v>
      </c>
      <c r="H38" s="14"/>
    </row>
    <row r="39" spans="1:8" ht="15" hidden="1">
      <c r="A39" s="9" t="s">
        <v>59</v>
      </c>
      <c r="D39" s="160"/>
      <c r="F39" s="160"/>
      <c r="G39" s="32"/>
      <c r="H39" s="14"/>
    </row>
    <row r="40" spans="1:8" ht="15">
      <c r="A40" s="8" t="s">
        <v>77</v>
      </c>
      <c r="B40" s="11">
        <v>23</v>
      </c>
      <c r="C40" s="11">
        <v>15</v>
      </c>
      <c r="D40" s="160">
        <v>297</v>
      </c>
      <c r="E40" s="57"/>
      <c r="F40" s="160">
        <v>10</v>
      </c>
      <c r="G40" s="40">
        <v>0</v>
      </c>
      <c r="H40" s="24"/>
    </row>
    <row r="41" spans="1:8" ht="15">
      <c r="A41" s="9" t="s">
        <v>66</v>
      </c>
      <c r="C41" s="19">
        <v>14</v>
      </c>
      <c r="D41" s="160"/>
      <c r="F41" s="160">
        <v>3</v>
      </c>
      <c r="G41" s="32"/>
      <c r="H41" s="14"/>
    </row>
    <row r="42" spans="1:7" ht="15">
      <c r="A42" s="2" t="s">
        <v>0</v>
      </c>
      <c r="B42" s="159"/>
      <c r="C42" s="159"/>
      <c r="D42" s="161">
        <f>SUM(D38:D40)</f>
        <v>3610</v>
      </c>
      <c r="E42" s="88"/>
      <c r="F42" s="161">
        <f>SUM(F38:F41)</f>
        <v>1895</v>
      </c>
      <c r="G42" s="22">
        <f>SUM(G38:G40)</f>
        <v>0</v>
      </c>
    </row>
    <row r="43" spans="1:6" ht="15">
      <c r="A43" s="8"/>
      <c r="D43" s="20"/>
      <c r="F43" s="20"/>
    </row>
    <row r="44" spans="1:7" ht="15">
      <c r="A44" s="36" t="s">
        <v>9</v>
      </c>
      <c r="D44" s="164">
        <f>D42</f>
        <v>3610</v>
      </c>
      <c r="E44" s="140"/>
      <c r="F44" s="164">
        <f>F42</f>
        <v>1895</v>
      </c>
      <c r="G44" s="39" t="e">
        <f>G42+#REF!+#REF!</f>
        <v>#REF!</v>
      </c>
    </row>
    <row r="45" spans="1:6" ht="15">
      <c r="A45" s="8"/>
      <c r="D45" s="20"/>
      <c r="F45" s="20"/>
    </row>
    <row r="46" spans="1:7" ht="15.75" thickBot="1">
      <c r="A46" s="36" t="s">
        <v>7</v>
      </c>
      <c r="B46" s="159"/>
      <c r="C46" s="159"/>
      <c r="D46" s="162">
        <f>D44+D34</f>
        <v>4264</v>
      </c>
      <c r="E46" s="18"/>
      <c r="F46" s="162">
        <f>F44+F34</f>
        <v>2976</v>
      </c>
      <c r="G46" s="34" t="e">
        <f>G44+G34</f>
        <v>#REF!</v>
      </c>
    </row>
    <row r="47" spans="1:7" ht="15.75" thickTop="1">
      <c r="A47" s="36"/>
      <c r="B47" s="159"/>
      <c r="C47" s="159"/>
      <c r="D47" s="21"/>
      <c r="E47" s="88"/>
      <c r="F47" s="21"/>
      <c r="G47" s="122"/>
    </row>
    <row r="48" spans="1:7" ht="15">
      <c r="A48" s="36"/>
      <c r="B48" s="159"/>
      <c r="C48" s="159"/>
      <c r="D48" s="21"/>
      <c r="E48" s="88"/>
      <c r="F48" s="21"/>
      <c r="G48" s="122"/>
    </row>
    <row r="49" spans="1:7" ht="15">
      <c r="A49" s="36"/>
      <c r="B49" s="159"/>
      <c r="C49" s="159"/>
      <c r="D49" s="21"/>
      <c r="E49" s="88"/>
      <c r="F49" s="21"/>
      <c r="G49" s="122"/>
    </row>
    <row r="50" spans="1:4" ht="15">
      <c r="A50" s="132" t="s">
        <v>110</v>
      </c>
      <c r="D50" s="20"/>
    </row>
    <row r="51" spans="1:4" ht="15">
      <c r="A51" s="121"/>
      <c r="D51" s="20"/>
    </row>
    <row r="52" spans="1:4" ht="15">
      <c r="A52" s="134"/>
      <c r="D52" s="20"/>
    </row>
    <row r="53" spans="1:4" ht="15">
      <c r="A53" s="134" t="s">
        <v>113</v>
      </c>
      <c r="D53" s="20"/>
    </row>
    <row r="54" spans="1:4" ht="15">
      <c r="A54" s="3"/>
      <c r="D54" s="20"/>
    </row>
    <row r="55" spans="1:4" ht="15">
      <c r="A55" s="38" t="s">
        <v>4</v>
      </c>
      <c r="D55" s="20"/>
    </row>
    <row r="56" spans="1:4" ht="15">
      <c r="A56" s="38" t="s">
        <v>38</v>
      </c>
      <c r="D56" s="20"/>
    </row>
    <row r="57" spans="1:4" ht="15">
      <c r="A57" s="38"/>
      <c r="D57" s="20"/>
    </row>
    <row r="58" spans="1:4" ht="15">
      <c r="A58" s="38" t="s">
        <v>39</v>
      </c>
      <c r="D58" s="20"/>
    </row>
    <row r="59" spans="1:4" ht="15">
      <c r="A59" s="89" t="s">
        <v>50</v>
      </c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77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9">
      <selection activeCell="B11" sqref="B11"/>
    </sheetView>
  </sheetViews>
  <sheetFormatPr defaultColWidth="9.140625" defaultRowHeight="12.75"/>
  <cols>
    <col min="1" max="1" width="48.00390625" style="62" customWidth="1"/>
    <col min="2" max="2" width="8.28125" style="63" customWidth="1"/>
    <col min="3" max="3" width="3.28125" style="65" customWidth="1"/>
    <col min="4" max="4" width="12.7109375" style="64" customWidth="1"/>
    <col min="5" max="5" width="2.28125" style="62" customWidth="1"/>
    <col min="6" max="6" width="10.57421875" style="62" customWidth="1"/>
    <col min="7" max="16384" width="9.140625" style="62" customWidth="1"/>
  </cols>
  <sheetData>
    <row r="1" spans="1:5" ht="18.75">
      <c r="A1" s="123" t="s">
        <v>40</v>
      </c>
      <c r="B1" s="123"/>
      <c r="C1" s="123"/>
      <c r="D1" s="123"/>
      <c r="E1" s="2"/>
    </row>
    <row r="2" spans="1:4" s="7" customFormat="1" ht="18.75">
      <c r="A2" s="243" t="s">
        <v>42</v>
      </c>
      <c r="B2" s="243"/>
      <c r="C2" s="244"/>
      <c r="D2" s="244"/>
    </row>
    <row r="3" spans="1:4" s="5" customFormat="1" ht="15.75" customHeight="1">
      <c r="A3" s="8" t="s">
        <v>116</v>
      </c>
      <c r="B3" s="129"/>
      <c r="C3" s="90"/>
      <c r="D3" s="91"/>
    </row>
    <row r="4" spans="1:6" s="5" customFormat="1" ht="15" customHeight="1">
      <c r="A4" s="245" t="s">
        <v>3</v>
      </c>
      <c r="B4" s="246"/>
      <c r="C4" s="13"/>
      <c r="D4" s="241" t="s">
        <v>105</v>
      </c>
      <c r="F4" s="241" t="s">
        <v>54</v>
      </c>
    </row>
    <row r="5" spans="1:6" s="5" customFormat="1" ht="18.75" customHeight="1">
      <c r="A5" s="246"/>
      <c r="B5" s="246"/>
      <c r="C5" s="17"/>
      <c r="D5" s="242"/>
      <c r="F5" s="242"/>
    </row>
    <row r="6" spans="1:6" s="5" customFormat="1" ht="22.5" customHeight="1">
      <c r="A6" s="96"/>
      <c r="B6" s="130"/>
      <c r="C6" s="17"/>
      <c r="D6" s="92"/>
      <c r="F6" s="92"/>
    </row>
    <row r="7" spans="1:6" s="5" customFormat="1" ht="15">
      <c r="A7" s="2"/>
      <c r="B7" s="18"/>
      <c r="C7" s="18"/>
      <c r="D7" s="94"/>
      <c r="F7" s="94"/>
    </row>
    <row r="8" spans="1:6" s="5" customFormat="1" ht="18" customHeight="1">
      <c r="A8" s="131" t="s">
        <v>51</v>
      </c>
      <c r="B8" s="20">
        <v>3</v>
      </c>
      <c r="C8" s="18"/>
      <c r="D8" s="135"/>
      <c r="F8" s="135">
        <v>645</v>
      </c>
    </row>
    <row r="9" spans="1:6" s="5" customFormat="1" ht="15">
      <c r="A9" s="131" t="s">
        <v>65</v>
      </c>
      <c r="B9" s="20">
        <v>6</v>
      </c>
      <c r="C9" s="18"/>
      <c r="D9" s="136"/>
      <c r="F9" s="136">
        <v>-315</v>
      </c>
    </row>
    <row r="10" spans="1:6" s="5" customFormat="1" ht="15">
      <c r="A10" s="8" t="s">
        <v>108</v>
      </c>
      <c r="B10" s="20">
        <v>4</v>
      </c>
      <c r="C10" s="20"/>
      <c r="D10" s="136">
        <v>-16</v>
      </c>
      <c r="F10" s="136"/>
    </row>
    <row r="11" spans="1:6" s="5" customFormat="1" ht="15">
      <c r="A11" s="8" t="s">
        <v>12</v>
      </c>
      <c r="B11" s="20">
        <v>4</v>
      </c>
      <c r="C11" s="20"/>
      <c r="D11" s="136">
        <v>-22</v>
      </c>
      <c r="F11" s="136">
        <v>-28</v>
      </c>
    </row>
    <row r="12" spans="1:6" s="5" customFormat="1" ht="15">
      <c r="A12" s="8" t="s">
        <v>115</v>
      </c>
      <c r="B12" s="20"/>
      <c r="C12" s="20"/>
      <c r="D12" s="136">
        <v>-1</v>
      </c>
      <c r="F12" s="136"/>
    </row>
    <row r="13" spans="1:6" s="5" customFormat="1" ht="15">
      <c r="A13" s="8" t="s">
        <v>68</v>
      </c>
      <c r="B13" s="20">
        <v>5</v>
      </c>
      <c r="C13" s="20"/>
      <c r="D13" s="136">
        <v>-8</v>
      </c>
      <c r="F13" s="136">
        <v>-1</v>
      </c>
    </row>
    <row r="14" spans="1:6" s="5" customFormat="1" ht="15">
      <c r="A14" s="8" t="s">
        <v>109</v>
      </c>
      <c r="B14" s="20"/>
      <c r="C14" s="20"/>
      <c r="D14" s="136">
        <v>-1</v>
      </c>
      <c r="F14" s="136"/>
    </row>
    <row r="15" spans="1:6" s="5" customFormat="1" ht="15">
      <c r="A15" s="8"/>
      <c r="B15" s="20"/>
      <c r="C15" s="20"/>
      <c r="D15" s="135"/>
      <c r="F15" s="135"/>
    </row>
    <row r="16" spans="1:6" s="5" customFormat="1" ht="15">
      <c r="A16" s="8" t="s">
        <v>67</v>
      </c>
      <c r="B16" s="20">
        <v>7</v>
      </c>
      <c r="C16" s="20"/>
      <c r="D16" s="136">
        <v>7</v>
      </c>
      <c r="F16" s="136">
        <v>152</v>
      </c>
    </row>
    <row r="17" spans="1:6" s="5" customFormat="1" ht="15">
      <c r="A17" s="8"/>
      <c r="B17" s="20"/>
      <c r="C17" s="20"/>
      <c r="D17" s="97"/>
      <c r="F17" s="97"/>
    </row>
    <row r="18" spans="1:6" s="5" customFormat="1" ht="15">
      <c r="A18" s="2" t="s">
        <v>75</v>
      </c>
      <c r="B18" s="18"/>
      <c r="C18" s="18"/>
      <c r="D18" s="137">
        <f>SUM(D8:D16)</f>
        <v>-41</v>
      </c>
      <c r="F18" s="137">
        <f>SUM(F8:F16)</f>
        <v>453</v>
      </c>
    </row>
    <row r="19" spans="2:6" s="5" customFormat="1" ht="15">
      <c r="B19" s="20"/>
      <c r="C19" s="20"/>
      <c r="D19" s="97"/>
      <c r="F19" s="97"/>
    </row>
    <row r="20" spans="1:6" s="5" customFormat="1" ht="15">
      <c r="A20" s="8" t="s">
        <v>52</v>
      </c>
      <c r="B20" s="20"/>
      <c r="C20" s="20"/>
      <c r="D20" s="97">
        <v>0</v>
      </c>
      <c r="F20" s="97">
        <v>0</v>
      </c>
    </row>
    <row r="21" spans="2:6" s="5" customFormat="1" ht="15">
      <c r="B21" s="20"/>
      <c r="C21" s="20"/>
      <c r="D21" s="97"/>
      <c r="F21" s="97"/>
    </row>
    <row r="22" spans="1:6" s="5" customFormat="1" ht="15">
      <c r="A22" s="133" t="s">
        <v>76</v>
      </c>
      <c r="B22" s="18"/>
      <c r="C22" s="18"/>
      <c r="D22" s="137">
        <f>D18+D20</f>
        <v>-41</v>
      </c>
      <c r="F22" s="137">
        <f>F18+F20</f>
        <v>453</v>
      </c>
    </row>
    <row r="23" spans="2:4" s="5" customFormat="1" ht="15">
      <c r="B23" s="20"/>
      <c r="C23" s="20"/>
      <c r="D23" s="94"/>
    </row>
    <row r="24" spans="1:4" ht="15">
      <c r="A24" s="5"/>
      <c r="B24" s="20"/>
      <c r="C24" s="20"/>
      <c r="D24" s="97"/>
    </row>
    <row r="25" spans="1:4" ht="15">
      <c r="A25" s="5"/>
      <c r="B25" s="20"/>
      <c r="C25" s="20"/>
      <c r="D25" s="97"/>
    </row>
    <row r="26" spans="1:4" ht="15">
      <c r="A26" s="5"/>
      <c r="B26" s="20"/>
      <c r="C26" s="20"/>
      <c r="D26" s="97"/>
    </row>
    <row r="27" spans="1:4" ht="15" hidden="1">
      <c r="A27" s="134" t="s">
        <v>53</v>
      </c>
      <c r="B27" s="20"/>
      <c r="C27" s="20"/>
      <c r="D27" s="97"/>
    </row>
    <row r="28" spans="1:4" ht="15">
      <c r="A28" s="134" t="s">
        <v>113</v>
      </c>
      <c r="B28" s="20"/>
      <c r="C28" s="20"/>
      <c r="D28" s="97"/>
    </row>
    <row r="29" spans="1:4" ht="15">
      <c r="A29" s="26"/>
      <c r="B29" s="20"/>
      <c r="C29" s="20"/>
      <c r="D29" s="97"/>
    </row>
    <row r="30" spans="1:4" ht="15">
      <c r="A30" s="38" t="s">
        <v>4</v>
      </c>
      <c r="B30" s="3"/>
      <c r="C30" s="20"/>
      <c r="D30" s="97"/>
    </row>
    <row r="31" spans="1:4" ht="15">
      <c r="A31" s="38" t="s">
        <v>38</v>
      </c>
      <c r="B31" s="3"/>
      <c r="C31" s="20"/>
      <c r="D31" s="97"/>
    </row>
    <row r="32" spans="1:4" ht="15">
      <c r="A32" s="38"/>
      <c r="B32" s="3"/>
      <c r="C32" s="20"/>
      <c r="D32" s="97"/>
    </row>
    <row r="33" spans="1:4" ht="15">
      <c r="A33" s="38"/>
      <c r="B33" s="3"/>
      <c r="C33" s="20"/>
      <c r="D33" s="97"/>
    </row>
    <row r="34" spans="1:4" ht="15">
      <c r="A34" s="3"/>
      <c r="B34" s="20"/>
      <c r="C34" s="20"/>
      <c r="D34" s="97"/>
    </row>
    <row r="35" spans="1:4" ht="15">
      <c r="A35" s="38" t="s">
        <v>39</v>
      </c>
      <c r="B35" s="95"/>
      <c r="C35" s="20"/>
      <c r="D35" s="97"/>
    </row>
    <row r="36" spans="1:4" ht="15">
      <c r="A36" s="89" t="s">
        <v>103</v>
      </c>
      <c r="B36" s="95"/>
      <c r="C36" s="20"/>
      <c r="D36" s="97"/>
    </row>
  </sheetData>
  <mergeCells count="4">
    <mergeCell ref="D4:D5"/>
    <mergeCell ref="A2:D2"/>
    <mergeCell ref="A4:B5"/>
    <mergeCell ref="F4:F5"/>
  </mergeCells>
  <printOptions horizontalCentered="1"/>
  <pageMargins left="0.25" right="0.17" top="0.57" bottom="0.5118" header="0.3543" footer="0.2562"/>
  <pageSetup horizontalDpi="600" verticalDpi="600" orientation="portrait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5"/>
  <sheetViews>
    <sheetView workbookViewId="0" topLeftCell="A28">
      <selection activeCell="E15" sqref="E15"/>
    </sheetView>
  </sheetViews>
  <sheetFormatPr defaultColWidth="9.140625" defaultRowHeight="0" customHeight="1" zeroHeight="1"/>
  <cols>
    <col min="1" max="1" width="59.140625" style="78" customWidth="1"/>
    <col min="2" max="2" width="5.8515625" style="79" customWidth="1"/>
    <col min="3" max="3" width="13.57421875" style="74" customWidth="1"/>
    <col min="4" max="4" width="1.1484375" style="69" customWidth="1"/>
    <col min="5" max="5" width="15.00390625" style="69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23" t="str">
        <f>'Balance Sheet'!A1</f>
        <v>ТУРИН ИМОТИ АДСИЦ</v>
      </c>
      <c r="B1" s="124"/>
      <c r="C1" s="125"/>
      <c r="D1" s="126"/>
    </row>
    <row r="2" spans="1:5" s="68" customFormat="1" ht="18" customHeight="1">
      <c r="A2" s="243" t="s">
        <v>13</v>
      </c>
      <c r="B2" s="244"/>
      <c r="C2" s="244"/>
      <c r="D2" s="244"/>
      <c r="E2" s="66"/>
    </row>
    <row r="3" spans="1:5" s="68" customFormat="1" ht="15">
      <c r="A3" s="8" t="s">
        <v>117</v>
      </c>
      <c r="B3" s="58"/>
      <c r="C3" s="66"/>
      <c r="D3" s="58"/>
      <c r="E3" s="66"/>
    </row>
    <row r="4" spans="1:6" ht="28.5" customHeight="1">
      <c r="A4" s="245"/>
      <c r="B4" s="247"/>
      <c r="C4" s="101" t="s">
        <v>106</v>
      </c>
      <c r="D4" s="102"/>
      <c r="E4" s="101" t="s">
        <v>62</v>
      </c>
      <c r="F4" s="100"/>
    </row>
    <row r="5" spans="1:6" ht="23.25" customHeight="1">
      <c r="A5" s="103"/>
      <c r="B5" s="104"/>
      <c r="C5" s="105"/>
      <c r="D5" s="102"/>
      <c r="E5" s="105"/>
      <c r="F5" s="100"/>
    </row>
    <row r="6" spans="1:9" ht="13.5" customHeight="1">
      <c r="A6" s="106" t="s">
        <v>44</v>
      </c>
      <c r="B6" s="69"/>
      <c r="C6" s="70"/>
      <c r="D6" s="71"/>
      <c r="E6" s="70"/>
      <c r="F6" s="67"/>
      <c r="G6" s="72"/>
      <c r="H6" s="73" t="e">
        <f>+E6+G6+#REF!</f>
        <v>#REF!</v>
      </c>
      <c r="I6" s="73">
        <f>+E6+G6</f>
        <v>0</v>
      </c>
    </row>
    <row r="7" spans="1:9" ht="13.5" customHeight="1" hidden="1">
      <c r="A7" s="83" t="s">
        <v>60</v>
      </c>
      <c r="B7" s="69"/>
      <c r="C7" s="141"/>
      <c r="D7" s="71"/>
      <c r="E7" s="141"/>
      <c r="F7" s="67"/>
      <c r="G7" s="72"/>
      <c r="H7" s="73"/>
      <c r="I7" s="73"/>
    </row>
    <row r="8" spans="1:9" ht="13.5" customHeight="1">
      <c r="A8" s="83" t="s">
        <v>61</v>
      </c>
      <c r="B8" s="69"/>
      <c r="C8" s="141">
        <v>-44</v>
      </c>
      <c r="D8" s="71"/>
      <c r="E8" s="141">
        <v>-20</v>
      </c>
      <c r="F8" s="67"/>
      <c r="G8" s="72"/>
      <c r="H8" s="73"/>
      <c r="I8" s="73"/>
    </row>
    <row r="9" spans="1:12" ht="14.25" customHeight="1">
      <c r="A9" s="83" t="s">
        <v>70</v>
      </c>
      <c r="B9" s="69"/>
      <c r="C9" s="141">
        <v>-8</v>
      </c>
      <c r="D9" s="143"/>
      <c r="E9" s="141">
        <v>-1</v>
      </c>
      <c r="F9" s="71"/>
      <c r="G9" s="67"/>
      <c r="H9" s="72"/>
      <c r="I9" s="73"/>
      <c r="L9" s="73"/>
    </row>
    <row r="10" spans="1:9" s="167" customFormat="1" ht="13.5" customHeight="1" hidden="1">
      <c r="A10" s="83" t="s">
        <v>71</v>
      </c>
      <c r="B10" s="165"/>
      <c r="C10" s="144"/>
      <c r="D10" s="145"/>
      <c r="E10" s="144"/>
      <c r="F10" s="72"/>
      <c r="G10" s="166"/>
      <c r="H10" s="72"/>
      <c r="I10" s="73"/>
    </row>
    <row r="11" spans="1:9" s="167" customFormat="1" ht="13.5" customHeight="1">
      <c r="A11" s="83" t="s">
        <v>72</v>
      </c>
      <c r="B11" s="165"/>
      <c r="C11" s="144">
        <v>71</v>
      </c>
      <c r="D11" s="145"/>
      <c r="E11" s="144"/>
      <c r="F11" s="72"/>
      <c r="G11" s="166"/>
      <c r="H11" s="72"/>
      <c r="I11" s="73"/>
    </row>
    <row r="12" spans="1:9" s="167" customFormat="1" ht="13.5" customHeight="1" hidden="1">
      <c r="A12" s="83" t="s">
        <v>73</v>
      </c>
      <c r="B12" s="165"/>
      <c r="C12" s="144"/>
      <c r="D12" s="145"/>
      <c r="E12" s="144"/>
      <c r="F12" s="72"/>
      <c r="G12" s="166"/>
      <c r="H12" s="72"/>
      <c r="I12" s="73"/>
    </row>
    <row r="13" spans="1:9" s="167" customFormat="1" ht="15" customHeight="1">
      <c r="A13" s="83" t="s">
        <v>102</v>
      </c>
      <c r="B13" s="165"/>
      <c r="C13" s="168">
        <v>-1</v>
      </c>
      <c r="D13" s="169"/>
      <c r="E13" s="168">
        <v>-1</v>
      </c>
      <c r="F13" s="72"/>
      <c r="G13" s="166"/>
      <c r="H13" s="72"/>
      <c r="I13" s="73"/>
    </row>
    <row r="14" spans="1:7" ht="13.5" customHeight="1">
      <c r="A14" s="83" t="s">
        <v>32</v>
      </c>
      <c r="B14" s="69"/>
      <c r="C14" s="141">
        <v>-2</v>
      </c>
      <c r="D14" s="72"/>
      <c r="E14" s="141">
        <v>-8</v>
      </c>
      <c r="F14" s="72"/>
      <c r="G14" s="73"/>
    </row>
    <row r="15" spans="1:7" ht="15" customHeight="1">
      <c r="A15" s="108" t="s">
        <v>45</v>
      </c>
      <c r="B15" s="69"/>
      <c r="C15" s="142">
        <f>SUM(C7:C14)</f>
        <v>16</v>
      </c>
      <c r="D15" s="72"/>
      <c r="E15" s="142">
        <f>SUM(E7:E14)</f>
        <v>-30</v>
      </c>
      <c r="F15" s="72"/>
      <c r="G15" s="73"/>
    </row>
    <row r="16" spans="1:7" ht="13.5" customHeight="1">
      <c r="A16" s="83"/>
      <c r="B16" s="69"/>
      <c r="D16" s="72"/>
      <c r="E16" s="74"/>
      <c r="F16" s="72"/>
      <c r="G16" s="73"/>
    </row>
    <row r="17" spans="1:7" ht="13.5" customHeight="1">
      <c r="A17" s="106" t="s">
        <v>14</v>
      </c>
      <c r="B17" s="69"/>
      <c r="D17" s="72"/>
      <c r="E17" s="74"/>
      <c r="F17" s="72"/>
      <c r="G17" s="73"/>
    </row>
    <row r="18" spans="1:7" s="77" customFormat="1" ht="16.5" customHeight="1">
      <c r="A18" s="83" t="s">
        <v>100</v>
      </c>
      <c r="B18" s="75"/>
      <c r="C18" s="141">
        <v>1127</v>
      </c>
      <c r="D18" s="143"/>
      <c r="E18" s="141">
        <v>645</v>
      </c>
      <c r="F18" s="71"/>
      <c r="G18" s="76"/>
    </row>
    <row r="19" spans="1:7" s="77" customFormat="1" ht="16.5" customHeight="1">
      <c r="A19" s="83" t="s">
        <v>101</v>
      </c>
      <c r="B19" s="75"/>
      <c r="C19" s="141">
        <v>-1560</v>
      </c>
      <c r="D19" s="143"/>
      <c r="E19" s="141">
        <v>-897</v>
      </c>
      <c r="F19" s="71"/>
      <c r="G19" s="76"/>
    </row>
    <row r="20" spans="1:7" ht="13.5" customHeight="1">
      <c r="A20" s="83" t="s">
        <v>99</v>
      </c>
      <c r="B20" s="69"/>
      <c r="C20" s="144"/>
      <c r="D20" s="145"/>
      <c r="E20" s="144">
        <v>152</v>
      </c>
      <c r="F20" s="72"/>
      <c r="G20" s="73"/>
    </row>
    <row r="21" spans="1:8" ht="13.5" customHeight="1" hidden="1">
      <c r="A21" s="83" t="s">
        <v>15</v>
      </c>
      <c r="B21" s="69"/>
      <c r="C21" s="141"/>
      <c r="D21" s="143"/>
      <c r="E21" s="141"/>
      <c r="F21" s="72"/>
      <c r="G21" s="73"/>
      <c r="H21" s="73"/>
    </row>
    <row r="22" spans="1:7" s="77" customFormat="1" ht="13.5" customHeight="1" hidden="1">
      <c r="A22" s="83" t="s">
        <v>16</v>
      </c>
      <c r="B22" s="75"/>
      <c r="C22" s="141"/>
      <c r="D22" s="143"/>
      <c r="E22" s="141"/>
      <c r="F22" s="71"/>
      <c r="G22" s="76"/>
    </row>
    <row r="23" spans="1:5" ht="0" customHeight="1" hidden="1">
      <c r="A23" s="77"/>
      <c r="C23" s="146"/>
      <c r="D23" s="147"/>
      <c r="E23" s="146"/>
    </row>
    <row r="24" spans="1:5" ht="0" customHeight="1" hidden="1">
      <c r="A24" s="77"/>
      <c r="C24" s="146"/>
      <c r="D24" s="147"/>
      <c r="E24" s="146"/>
    </row>
    <row r="25" spans="1:8" ht="15" hidden="1">
      <c r="A25" s="107" t="s">
        <v>17</v>
      </c>
      <c r="B25" s="75"/>
      <c r="C25" s="141">
        <v>0</v>
      </c>
      <c r="D25" s="148"/>
      <c r="E25" s="141">
        <v>0</v>
      </c>
      <c r="F25" s="72"/>
      <c r="G25" s="73" t="e">
        <f>+#REF!+F25</f>
        <v>#REF!</v>
      </c>
      <c r="H25" s="73"/>
    </row>
    <row r="26" spans="1:8" ht="13.5" customHeight="1" hidden="1">
      <c r="A26" s="83" t="s">
        <v>18</v>
      </c>
      <c r="B26" s="69"/>
      <c r="C26" s="141"/>
      <c r="D26" s="143"/>
      <c r="E26" s="141"/>
      <c r="F26" s="72"/>
      <c r="G26" s="73"/>
      <c r="H26" s="73"/>
    </row>
    <row r="27" spans="1:7" ht="13.5" customHeight="1" hidden="1">
      <c r="A27" s="83" t="s">
        <v>19</v>
      </c>
      <c r="B27" s="69"/>
      <c r="C27" s="144"/>
      <c r="D27" s="145"/>
      <c r="E27" s="144"/>
      <c r="F27" s="72"/>
      <c r="G27" s="73" t="e">
        <f>+#REF!+F27</f>
        <v>#REF!</v>
      </c>
    </row>
    <row r="28" spans="1:7" ht="13.5" customHeight="1">
      <c r="A28" s="83" t="s">
        <v>98</v>
      </c>
      <c r="B28" s="69"/>
      <c r="C28" s="144">
        <v>12</v>
      </c>
      <c r="D28" s="145"/>
      <c r="E28" s="144"/>
      <c r="F28" s="72"/>
      <c r="G28" s="73"/>
    </row>
    <row r="29" spans="1:9" ht="13.5" customHeight="1" hidden="1">
      <c r="A29" s="83" t="s">
        <v>15</v>
      </c>
      <c r="B29" s="69"/>
      <c r="C29" s="144"/>
      <c r="D29" s="143"/>
      <c r="E29" s="144"/>
      <c r="F29" s="72"/>
      <c r="G29" s="73" t="e">
        <f>+#REF!+F29</f>
        <v>#REF!</v>
      </c>
      <c r="I29" s="27">
        <v>2658</v>
      </c>
    </row>
    <row r="30" spans="1:7" ht="13.5" customHeight="1" hidden="1">
      <c r="A30" s="83" t="s">
        <v>20</v>
      </c>
      <c r="B30" s="69"/>
      <c r="C30" s="144"/>
      <c r="D30" s="145"/>
      <c r="E30" s="144"/>
      <c r="F30" s="72"/>
      <c r="G30" s="73"/>
    </row>
    <row r="31" spans="1:7" ht="13.5" customHeight="1" hidden="1">
      <c r="A31" s="83" t="s">
        <v>21</v>
      </c>
      <c r="B31" s="69"/>
      <c r="C31" s="144"/>
      <c r="D31" s="145"/>
      <c r="E31" s="144"/>
      <c r="F31" s="72"/>
      <c r="G31" s="73"/>
    </row>
    <row r="32" spans="1:9" ht="13.5" customHeight="1" hidden="1">
      <c r="A32" s="83" t="s">
        <v>22</v>
      </c>
      <c r="B32" s="69"/>
      <c r="C32" s="141"/>
      <c r="D32" s="143"/>
      <c r="E32" s="141"/>
      <c r="F32" s="72"/>
      <c r="G32" s="73" t="e">
        <f>+#REF!+F32</f>
        <v>#REF!</v>
      </c>
      <c r="H32" s="73"/>
      <c r="I32" s="27" t="e">
        <f>+I29+#REF!</f>
        <v>#REF!</v>
      </c>
    </row>
    <row r="33" spans="1:5" ht="0" customHeight="1" hidden="1">
      <c r="A33" s="77"/>
      <c r="C33" s="146"/>
      <c r="D33" s="147"/>
      <c r="E33" s="146"/>
    </row>
    <row r="34" spans="1:7" ht="26.25" customHeight="1">
      <c r="A34" s="108" t="s">
        <v>23</v>
      </c>
      <c r="B34" s="69"/>
      <c r="C34" s="142">
        <f>SUM(C18:C32)</f>
        <v>-421</v>
      </c>
      <c r="D34" s="145"/>
      <c r="E34" s="142">
        <f>SUM(E18:E32)</f>
        <v>-100</v>
      </c>
      <c r="F34" s="72"/>
      <c r="G34" s="73"/>
    </row>
    <row r="35" spans="1:7" ht="14.25" customHeight="1">
      <c r="A35" s="83"/>
      <c r="B35" s="69"/>
      <c r="D35" s="72"/>
      <c r="E35" s="74"/>
      <c r="F35" s="72"/>
      <c r="G35" s="73"/>
    </row>
    <row r="36" spans="1:8" ht="15">
      <c r="A36" s="109" t="s">
        <v>24</v>
      </c>
      <c r="B36" s="75"/>
      <c r="C36" s="81"/>
      <c r="D36" s="80"/>
      <c r="E36" s="81"/>
      <c r="F36" s="72"/>
      <c r="G36" s="73"/>
      <c r="H36" s="73"/>
    </row>
    <row r="37" spans="1:7" ht="13.5" customHeight="1" hidden="1">
      <c r="A37" s="83" t="s">
        <v>25</v>
      </c>
      <c r="B37" s="69"/>
      <c r="D37" s="72"/>
      <c r="E37" s="74"/>
      <c r="F37" s="72"/>
      <c r="G37" s="73"/>
    </row>
    <row r="38" spans="1:10" ht="15" customHeight="1" hidden="1">
      <c r="A38" s="83" t="s">
        <v>26</v>
      </c>
      <c r="B38" s="75"/>
      <c r="E38" s="74"/>
      <c r="F38" s="72"/>
      <c r="G38" s="73" t="e">
        <f>+#REF!+F38</f>
        <v>#REF!</v>
      </c>
      <c r="H38" s="27" t="e">
        <f>+G38-#REF!</f>
        <v>#REF!</v>
      </c>
      <c r="J38" s="73"/>
    </row>
    <row r="39" spans="1:8" ht="13.5" customHeight="1" hidden="1">
      <c r="A39" s="83" t="s">
        <v>27</v>
      </c>
      <c r="B39" s="69"/>
      <c r="C39" s="70"/>
      <c r="D39" s="71"/>
      <c r="E39" s="70"/>
      <c r="F39" s="72"/>
      <c r="G39" s="73" t="e">
        <f>+#REF!+F39</f>
        <v>#REF!</v>
      </c>
      <c r="H39" s="73"/>
    </row>
    <row r="40" spans="1:7" s="77" customFormat="1" ht="13.5" customHeight="1">
      <c r="A40" s="83" t="s">
        <v>31</v>
      </c>
      <c r="B40" s="75"/>
      <c r="C40" s="141">
        <v>-85</v>
      </c>
      <c r="D40" s="75"/>
      <c r="E40" s="70"/>
      <c r="F40" s="71"/>
      <c r="G40" s="76"/>
    </row>
    <row r="41" spans="1:7" ht="13.5" customHeight="1">
      <c r="A41" s="83" t="s">
        <v>64</v>
      </c>
      <c r="B41" s="75"/>
      <c r="C41" s="144"/>
      <c r="D41" s="147"/>
      <c r="E41" s="144">
        <v>151</v>
      </c>
      <c r="F41" s="72"/>
      <c r="G41" s="73"/>
    </row>
    <row r="42" spans="1:5" ht="0" customHeight="1" hidden="1">
      <c r="A42" s="127"/>
      <c r="C42" s="146"/>
      <c r="D42" s="147"/>
      <c r="E42" s="146"/>
    </row>
    <row r="43" spans="1:5" ht="0" customHeight="1" hidden="1">
      <c r="A43" s="77"/>
      <c r="C43" s="146"/>
      <c r="D43" s="147"/>
      <c r="E43" s="146"/>
    </row>
    <row r="44" spans="1:5" ht="0" customHeight="1" hidden="1">
      <c r="A44" s="77"/>
      <c r="C44" s="146"/>
      <c r="D44" s="147"/>
      <c r="E44" s="146"/>
    </row>
    <row r="45" spans="1:5" ht="0" customHeight="1" hidden="1">
      <c r="A45" s="77"/>
      <c r="C45" s="146"/>
      <c r="D45" s="147"/>
      <c r="E45" s="146"/>
    </row>
    <row r="46" spans="1:5" ht="0" customHeight="1" hidden="1">
      <c r="A46" s="77"/>
      <c r="C46" s="146"/>
      <c r="D46" s="147"/>
      <c r="E46" s="146"/>
    </row>
    <row r="47" spans="1:8" ht="13.5" customHeight="1" hidden="1">
      <c r="A47" s="83" t="s">
        <v>30</v>
      </c>
      <c r="B47" s="69"/>
      <c r="C47" s="141"/>
      <c r="D47" s="143"/>
      <c r="E47" s="141"/>
      <c r="F47" s="72"/>
      <c r="G47" s="73"/>
      <c r="H47" s="73"/>
    </row>
    <row r="48" spans="1:7" s="77" customFormat="1" ht="13.5" customHeight="1" hidden="1">
      <c r="A48" s="83" t="s">
        <v>28</v>
      </c>
      <c r="B48" s="75"/>
      <c r="C48" s="141"/>
      <c r="D48" s="149"/>
      <c r="E48" s="141"/>
      <c r="F48" s="71"/>
      <c r="G48" s="76"/>
    </row>
    <row r="49" spans="1:5" ht="0" customHeight="1" hidden="1">
      <c r="A49" s="77"/>
      <c r="C49" s="146"/>
      <c r="D49" s="147"/>
      <c r="E49" s="146"/>
    </row>
    <row r="50" spans="1:5" ht="0" customHeight="1" hidden="1">
      <c r="A50" s="77"/>
      <c r="C50" s="146"/>
      <c r="D50" s="147"/>
      <c r="E50" s="146"/>
    </row>
    <row r="51" spans="1:5" ht="0" customHeight="1" hidden="1">
      <c r="A51" s="77"/>
      <c r="C51" s="146"/>
      <c r="D51" s="147"/>
      <c r="E51" s="146"/>
    </row>
    <row r="52" spans="1:5" ht="0" customHeight="1" hidden="1">
      <c r="A52" s="77"/>
      <c r="C52" s="146"/>
      <c r="D52" s="147"/>
      <c r="E52" s="146"/>
    </row>
    <row r="53" spans="1:5" ht="0" customHeight="1" hidden="1">
      <c r="A53" s="77"/>
      <c r="C53" s="146"/>
      <c r="D53" s="147"/>
      <c r="E53" s="146"/>
    </row>
    <row r="54" spans="1:10" ht="13.5" customHeight="1" hidden="1">
      <c r="A54" s="110" t="s">
        <v>29</v>
      </c>
      <c r="B54" s="69"/>
      <c r="C54" s="141"/>
      <c r="D54" s="143"/>
      <c r="E54" s="141"/>
      <c r="F54" s="72"/>
      <c r="G54" s="73" t="e">
        <f>+#REF!+F54</f>
        <v>#REF!</v>
      </c>
      <c r="J54" s="73"/>
    </row>
    <row r="55" spans="1:5" s="84" customFormat="1" ht="13.5" customHeight="1" hidden="1">
      <c r="A55" s="111" t="s">
        <v>31</v>
      </c>
      <c r="B55" s="82"/>
      <c r="C55" s="150"/>
      <c r="D55" s="151"/>
      <c r="E55" s="150"/>
    </row>
    <row r="56" spans="1:5" ht="13.5" customHeight="1" hidden="1">
      <c r="A56" s="110" t="s">
        <v>32</v>
      </c>
      <c r="B56" s="69"/>
      <c r="C56" s="144"/>
      <c r="D56" s="147"/>
      <c r="E56" s="144"/>
    </row>
    <row r="57" spans="1:5" ht="13.5" customHeight="1" hidden="1">
      <c r="A57" s="83" t="s">
        <v>78</v>
      </c>
      <c r="B57" s="69"/>
      <c r="C57" s="168"/>
      <c r="D57" s="147"/>
      <c r="E57" s="168"/>
    </row>
    <row r="58" spans="1:5" ht="26.25" customHeight="1">
      <c r="A58" s="112" t="s">
        <v>34</v>
      </c>
      <c r="B58" s="69"/>
      <c r="C58" s="142">
        <f>SUM(C40:C57)</f>
        <v>-85</v>
      </c>
      <c r="D58" s="147"/>
      <c r="E58" s="142">
        <f>SUM(E41:E57)</f>
        <v>151</v>
      </c>
    </row>
    <row r="59" spans="1:5" ht="13.5" customHeight="1">
      <c r="A59" s="110"/>
      <c r="B59" s="69"/>
      <c r="E59" s="74"/>
    </row>
    <row r="60" spans="1:5" s="86" customFormat="1" ht="24.75" customHeight="1">
      <c r="A60" s="113" t="s">
        <v>35</v>
      </c>
      <c r="B60" s="85"/>
      <c r="C60" s="142">
        <f>SUM(C34,C15,C58)</f>
        <v>-490</v>
      </c>
      <c r="D60" s="152"/>
      <c r="E60" s="142">
        <f>SUM(E34,E15,E58)</f>
        <v>21</v>
      </c>
    </row>
    <row r="61" spans="1:5" ht="13.5" customHeight="1">
      <c r="A61" s="110"/>
      <c r="B61" s="69"/>
      <c r="E61" s="74"/>
    </row>
    <row r="62" spans="1:5" ht="13.5" customHeight="1">
      <c r="A62" s="110" t="s">
        <v>63</v>
      </c>
      <c r="B62" s="69"/>
      <c r="C62" s="144">
        <v>1008</v>
      </c>
      <c r="D62" s="144"/>
      <c r="E62" s="144">
        <v>23</v>
      </c>
    </row>
    <row r="63" spans="1:5" ht="13.5" customHeight="1">
      <c r="A63" s="110"/>
      <c r="B63" s="69"/>
      <c r="E63" s="74"/>
    </row>
    <row r="64" spans="1:5" s="86" customFormat="1" ht="27.75" customHeight="1">
      <c r="A64" s="112" t="s">
        <v>118</v>
      </c>
      <c r="B64" s="19"/>
      <c r="C64" s="142">
        <f>SUM(C60,C62)</f>
        <v>518</v>
      </c>
      <c r="D64" s="148"/>
      <c r="E64" s="142">
        <f>SUM(E60,E62)</f>
        <v>44</v>
      </c>
    </row>
    <row r="65" spans="1:3" ht="19.5" customHeight="1">
      <c r="A65" s="114"/>
      <c r="B65" s="69"/>
      <c r="C65" s="87"/>
    </row>
    <row r="66" spans="1:3" ht="19.5" customHeight="1">
      <c r="A66" s="114"/>
      <c r="B66" s="69"/>
      <c r="C66" s="87"/>
    </row>
    <row r="67" ht="13.5" customHeight="1" hidden="1">
      <c r="A67" s="120" t="s">
        <v>49</v>
      </c>
    </row>
    <row r="68" ht="14.25" customHeight="1">
      <c r="A68" s="134" t="s">
        <v>113</v>
      </c>
    </row>
    <row r="69" ht="14.25" customHeight="1">
      <c r="A69" s="35"/>
    </row>
    <row r="70" ht="14.25" customHeight="1">
      <c r="A70" s="35"/>
    </row>
    <row r="71" spans="1:2" ht="13.5" customHeight="1">
      <c r="A71" s="38" t="s">
        <v>4</v>
      </c>
      <c r="B71" s="3"/>
    </row>
    <row r="72" spans="1:2" ht="13.5" customHeight="1">
      <c r="A72" s="38" t="s">
        <v>38</v>
      </c>
      <c r="B72" s="3"/>
    </row>
    <row r="73" spans="1:2" ht="13.5" customHeight="1">
      <c r="A73" s="3"/>
      <c r="B73" s="3"/>
    </row>
    <row r="74" spans="1:2" ht="13.5" customHeight="1">
      <c r="A74" s="38" t="s">
        <v>39</v>
      </c>
      <c r="B74" s="3"/>
    </row>
    <row r="75" ht="16.5" customHeight="1">
      <c r="A75" s="89" t="s">
        <v>103</v>
      </c>
    </row>
  </sheetData>
  <mergeCells count="2">
    <mergeCell ref="A2:D2"/>
    <mergeCell ref="A4:B4"/>
  </mergeCells>
  <printOptions/>
  <pageMargins left="0.76" right="0.39" top="0.77" bottom="0.67" header="0.5" footer="0.5"/>
  <pageSetup horizontalDpi="600" verticalDpi="600" orientation="portrait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5"/>
  <sheetViews>
    <sheetView zoomScaleSheetLayoutView="100" workbookViewId="0" topLeftCell="A31">
      <selection activeCell="I45" sqref="I45"/>
    </sheetView>
  </sheetViews>
  <sheetFormatPr defaultColWidth="9.140625" defaultRowHeight="12.75"/>
  <cols>
    <col min="1" max="1" width="37.00390625" style="173" customWidth="1"/>
    <col min="2" max="2" width="9.140625" style="173" customWidth="1"/>
    <col min="3" max="3" width="4.8515625" style="173" customWidth="1"/>
    <col min="4" max="4" width="7.57421875" style="173" customWidth="1"/>
    <col min="5" max="5" width="3.57421875" style="173" customWidth="1"/>
    <col min="6" max="6" width="9.140625" style="173" customWidth="1"/>
    <col min="7" max="7" width="9.28125" style="173" customWidth="1"/>
    <col min="8" max="8" width="4.8515625" style="173" customWidth="1"/>
    <col min="9" max="9" width="11.140625" style="173" customWidth="1"/>
    <col min="10" max="16384" width="9.140625" style="173" customWidth="1"/>
  </cols>
  <sheetData>
    <row r="1" spans="1:24" s="28" customFormat="1" ht="18" customHeight="1">
      <c r="A1" s="123" t="str">
        <f>'Balance Sheet'!A1</f>
        <v>ТУРИН ИМОТИ АДСИЦ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s="28" customFormat="1" ht="18" customHeight="1">
      <c r="A2" s="243" t="s">
        <v>11</v>
      </c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s="28" customFormat="1" ht="16.5" customHeight="1">
      <c r="A3" s="248" t="s">
        <v>111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</row>
    <row r="4" spans="1:24" s="28" customFormat="1" ht="16.5" customHeight="1" hidden="1">
      <c r="A4" s="171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1:7" ht="15.75" hidden="1" thickBot="1">
      <c r="A5" s="174"/>
      <c r="B5" s="175"/>
      <c r="C5" s="175"/>
      <c r="D5" s="176"/>
      <c r="E5" s="175"/>
      <c r="F5" s="175"/>
      <c r="G5" s="177" t="s">
        <v>81</v>
      </c>
    </row>
    <row r="6" spans="1:7" ht="14.25" customHeight="1" hidden="1">
      <c r="A6" s="178"/>
      <c r="B6" s="179"/>
      <c r="C6" s="180"/>
      <c r="E6" s="181"/>
      <c r="F6" s="182"/>
      <c r="G6" s="183" t="s">
        <v>0</v>
      </c>
    </row>
    <row r="7" spans="1:7" ht="14.25" hidden="1">
      <c r="A7" s="184" t="s">
        <v>82</v>
      </c>
      <c r="B7" s="180" t="s">
        <v>83</v>
      </c>
      <c r="C7" s="180"/>
      <c r="D7" s="185" t="s">
        <v>84</v>
      </c>
      <c r="E7" s="182"/>
      <c r="F7" s="182"/>
      <c r="G7" s="18" t="s">
        <v>85</v>
      </c>
    </row>
    <row r="8" spans="1:7" ht="42.75" hidden="1">
      <c r="A8" s="186"/>
      <c r="B8" s="187" t="s">
        <v>86</v>
      </c>
      <c r="C8" s="188"/>
      <c r="D8" s="187" t="s">
        <v>87</v>
      </c>
      <c r="E8" s="187" t="s">
        <v>88</v>
      </c>
      <c r="F8" s="188"/>
      <c r="G8" s="189" t="s">
        <v>86</v>
      </c>
    </row>
    <row r="9" spans="1:7" ht="15.75" hidden="1" thickBot="1">
      <c r="A9" s="190"/>
      <c r="B9" s="191">
        <v>1</v>
      </c>
      <c r="C9" s="192"/>
      <c r="D9" s="191">
        <v>3</v>
      </c>
      <c r="E9" s="191">
        <f>D9+1</f>
        <v>4</v>
      </c>
      <c r="F9" s="192"/>
      <c r="G9" s="191">
        <f>E9+1</f>
        <v>5</v>
      </c>
    </row>
    <row r="10" spans="1:7" ht="19.5" customHeight="1" hidden="1">
      <c r="A10" s="193" t="s">
        <v>89</v>
      </c>
      <c r="B10" s="194">
        <v>500</v>
      </c>
      <c r="C10" s="195"/>
      <c r="D10" s="194"/>
      <c r="E10" s="196"/>
      <c r="F10" s="197"/>
      <c r="G10" s="194">
        <f>B10+D10+E10</f>
        <v>500</v>
      </c>
    </row>
    <row r="11" spans="1:7" ht="7.5" customHeight="1" hidden="1">
      <c r="A11" s="193"/>
      <c r="B11" s="195"/>
      <c r="C11" s="195"/>
      <c r="D11" s="195"/>
      <c r="E11" s="198"/>
      <c r="F11" s="197"/>
      <c r="G11" s="195"/>
    </row>
    <row r="12" spans="1:27" s="30" customFormat="1" ht="31.5" customHeight="1" hidden="1" thickBot="1">
      <c r="A12" s="193" t="s">
        <v>90</v>
      </c>
      <c r="B12" s="199"/>
      <c r="C12" s="200"/>
      <c r="D12" s="201"/>
      <c r="E12" s="199"/>
      <c r="F12" s="200"/>
      <c r="G12" s="194">
        <f>SUM(B12:C12)</f>
        <v>0</v>
      </c>
      <c r="J12" s="153"/>
      <c r="K12" s="154"/>
      <c r="L12" s="154"/>
      <c r="M12" s="154"/>
      <c r="O12" s="154"/>
      <c r="P12" s="154"/>
      <c r="Q12" s="154"/>
      <c r="R12" s="154"/>
      <c r="S12" s="202"/>
      <c r="T12" s="153"/>
      <c r="U12" s="203">
        <v>0</v>
      </c>
      <c r="V12" s="153"/>
      <c r="W12" s="204">
        <v>0</v>
      </c>
      <c r="X12" s="153"/>
      <c r="Y12" s="205">
        <f>SUM(B12,D12,F12,J12,S12,U12,W12)</f>
        <v>0</v>
      </c>
      <c r="Z12" s="206"/>
      <c r="AA12" s="207">
        <f>B12</f>
        <v>0</v>
      </c>
    </row>
    <row r="13" spans="2:27" s="30" customFormat="1" ht="6.75" customHeight="1" hidden="1">
      <c r="B13" s="200"/>
      <c r="C13" s="200"/>
      <c r="D13" s="200"/>
      <c r="E13" s="200"/>
      <c r="F13" s="200"/>
      <c r="G13" s="200"/>
      <c r="J13" s="153"/>
      <c r="K13" s="154"/>
      <c r="L13" s="154"/>
      <c r="M13" s="154"/>
      <c r="O13" s="154"/>
      <c r="P13" s="154"/>
      <c r="Q13" s="154"/>
      <c r="R13" s="154"/>
      <c r="S13" s="153"/>
      <c r="T13" s="153"/>
      <c r="U13" s="153"/>
      <c r="V13" s="153"/>
      <c r="W13" s="153"/>
      <c r="X13" s="153"/>
      <c r="Y13" s="153"/>
      <c r="Z13" s="206"/>
      <c r="AA13" s="206"/>
    </row>
    <row r="14" spans="1:27" s="30" customFormat="1" ht="11.25" customHeight="1" hidden="1">
      <c r="A14" s="208" t="s">
        <v>91</v>
      </c>
      <c r="B14" s="209"/>
      <c r="C14" s="200"/>
      <c r="D14" s="200"/>
      <c r="E14" s="200"/>
      <c r="F14" s="200"/>
      <c r="G14" s="209">
        <f>SUM(B14:C14)</f>
        <v>0</v>
      </c>
      <c r="J14" s="153"/>
      <c r="K14" s="154"/>
      <c r="L14" s="154"/>
      <c r="M14" s="154"/>
      <c r="O14" s="154"/>
      <c r="P14" s="154"/>
      <c r="Q14" s="154"/>
      <c r="R14" s="154"/>
      <c r="S14" s="153"/>
      <c r="T14" s="153"/>
      <c r="U14" s="153"/>
      <c r="V14" s="153"/>
      <c r="W14" s="153"/>
      <c r="X14" s="153"/>
      <c r="Y14" s="155">
        <f>SUM(B14,D14,F14,J14,S14,U14,W14)</f>
        <v>0</v>
      </c>
      <c r="Z14" s="206"/>
      <c r="AA14" s="210">
        <f>B14</f>
        <v>0</v>
      </c>
    </row>
    <row r="15" spans="1:7" ht="35.25" customHeight="1" hidden="1">
      <c r="A15" s="211" t="s">
        <v>92</v>
      </c>
      <c r="B15" s="212">
        <v>0</v>
      </c>
      <c r="C15" s="213"/>
      <c r="D15" s="194"/>
      <c r="E15" s="196">
        <v>-10</v>
      </c>
      <c r="F15" s="213"/>
      <c r="G15" s="196">
        <f>SUM(B15:E15)</f>
        <v>-10</v>
      </c>
    </row>
    <row r="16" spans="1:7" ht="24" customHeight="1" hidden="1">
      <c r="A16" s="214" t="s">
        <v>46</v>
      </c>
      <c r="B16" s="215">
        <f>B15+B10+B14</f>
        <v>500</v>
      </c>
      <c r="C16" s="216"/>
      <c r="D16" s="215"/>
      <c r="E16" s="217">
        <f>E15+E10+E14</f>
        <v>-10</v>
      </c>
      <c r="F16" s="218"/>
      <c r="G16" s="219">
        <f>G15+G10+G14</f>
        <v>490</v>
      </c>
    </row>
    <row r="17" spans="1:21" s="29" customFormat="1" ht="15" hidden="1">
      <c r="A17" s="98"/>
      <c r="B17" s="98"/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7:18" ht="14.25"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1:9" ht="15">
      <c r="A19" s="175"/>
      <c r="B19" s="175"/>
      <c r="C19" s="175"/>
      <c r="D19" s="175"/>
      <c r="E19" s="175"/>
      <c r="F19" s="175"/>
      <c r="G19" s="175"/>
      <c r="H19" s="175"/>
      <c r="I19" s="175"/>
    </row>
    <row r="20" spans="1:9" ht="15.75" thickBot="1">
      <c r="A20" s="174"/>
      <c r="B20" s="175"/>
      <c r="C20" s="175"/>
      <c r="D20" s="175"/>
      <c r="E20" s="175"/>
      <c r="F20" s="176"/>
      <c r="G20" s="175"/>
      <c r="H20" s="175"/>
      <c r="I20" s="177" t="s">
        <v>81</v>
      </c>
    </row>
    <row r="21" spans="1:9" ht="14.25" customHeight="1">
      <c r="A21" s="178"/>
      <c r="B21" s="179"/>
      <c r="C21" s="180"/>
      <c r="D21" s="179"/>
      <c r="E21" s="180"/>
      <c r="G21" s="181"/>
      <c r="H21" s="182"/>
      <c r="I21" s="183" t="s">
        <v>0</v>
      </c>
    </row>
    <row r="22" spans="1:9" ht="14.25">
      <c r="A22" s="184" t="s">
        <v>82</v>
      </c>
      <c r="B22" s="180" t="s">
        <v>83</v>
      </c>
      <c r="C22" s="180"/>
      <c r="D22" s="180" t="s">
        <v>80</v>
      </c>
      <c r="E22" s="180"/>
      <c r="F22" s="185" t="s">
        <v>84</v>
      </c>
      <c r="G22" s="182"/>
      <c r="H22" s="182"/>
      <c r="I22" s="18" t="s">
        <v>85</v>
      </c>
    </row>
    <row r="23" spans="1:9" ht="14.25">
      <c r="A23" s="186"/>
      <c r="B23" s="187" t="s">
        <v>86</v>
      </c>
      <c r="C23" s="188"/>
      <c r="D23" s="187"/>
      <c r="E23" s="188"/>
      <c r="F23" s="187" t="s">
        <v>87</v>
      </c>
      <c r="G23" s="187" t="s">
        <v>88</v>
      </c>
      <c r="H23" s="188"/>
      <c r="I23" s="189" t="s">
        <v>86</v>
      </c>
    </row>
    <row r="24" spans="1:9" ht="15.75" thickBot="1">
      <c r="A24" s="190"/>
      <c r="B24" s="191">
        <v>1</v>
      </c>
      <c r="C24" s="192"/>
      <c r="D24" s="191">
        <v>2</v>
      </c>
      <c r="E24" s="192"/>
      <c r="F24" s="191">
        <v>3</v>
      </c>
      <c r="G24" s="191">
        <f>F24+1</f>
        <v>4</v>
      </c>
      <c r="H24" s="192"/>
      <c r="I24" s="191">
        <f>G24+1</f>
        <v>5</v>
      </c>
    </row>
    <row r="25" spans="1:9" ht="19.5" customHeight="1">
      <c r="A25" s="193" t="s">
        <v>93</v>
      </c>
      <c r="B25" s="194">
        <v>500</v>
      </c>
      <c r="C25" s="195"/>
      <c r="D25" s="194" t="s">
        <v>94</v>
      </c>
      <c r="E25" s="195"/>
      <c r="F25" s="194"/>
      <c r="G25" s="196">
        <v>-10</v>
      </c>
      <c r="H25" s="197"/>
      <c r="I25" s="194">
        <f>B25+F25+G25</f>
        <v>490</v>
      </c>
    </row>
    <row r="26" spans="1:9" ht="7.5" customHeight="1">
      <c r="A26" s="193"/>
      <c r="B26" s="195"/>
      <c r="C26" s="195"/>
      <c r="D26" s="195"/>
      <c r="E26" s="195"/>
      <c r="F26" s="195"/>
      <c r="G26" s="198"/>
      <c r="H26" s="197"/>
      <c r="I26" s="195"/>
    </row>
    <row r="27" spans="1:27" s="30" customFormat="1" ht="31.5" customHeight="1">
      <c r="A27" s="193" t="s">
        <v>90</v>
      </c>
      <c r="B27" s="199">
        <v>150</v>
      </c>
      <c r="C27" s="200"/>
      <c r="D27" s="199">
        <v>1</v>
      </c>
      <c r="E27" s="200"/>
      <c r="F27" s="201"/>
      <c r="G27" s="199"/>
      <c r="H27" s="200"/>
      <c r="I27" s="194">
        <f>SUM(B27:D27)</f>
        <v>151</v>
      </c>
      <c r="J27" s="153"/>
      <c r="K27" s="154"/>
      <c r="L27" s="154"/>
      <c r="M27" s="154"/>
      <c r="O27" s="154"/>
      <c r="P27" s="154"/>
      <c r="Q27" s="154"/>
      <c r="R27" s="154"/>
      <c r="S27" s="202"/>
      <c r="T27" s="153"/>
      <c r="U27" s="203">
        <v>0</v>
      </c>
      <c r="V27" s="153"/>
      <c r="W27" s="204">
        <v>0</v>
      </c>
      <c r="X27" s="153"/>
      <c r="Y27" s="205">
        <f>SUM(B27,F27,H27,J27,S27,U27,W27)</f>
        <v>150</v>
      </c>
      <c r="Z27" s="206"/>
      <c r="AA27" s="207">
        <f>B27</f>
        <v>150</v>
      </c>
    </row>
    <row r="28" spans="2:27" s="30" customFormat="1" ht="6.75" customHeight="1">
      <c r="B28" s="200"/>
      <c r="C28" s="200"/>
      <c r="D28" s="200"/>
      <c r="E28" s="200"/>
      <c r="F28" s="200"/>
      <c r="G28" s="200"/>
      <c r="H28" s="200"/>
      <c r="I28" s="200"/>
      <c r="J28" s="153"/>
      <c r="K28" s="154"/>
      <c r="L28" s="154"/>
      <c r="M28" s="154"/>
      <c r="O28" s="154"/>
      <c r="P28" s="154"/>
      <c r="Q28" s="154"/>
      <c r="R28" s="154"/>
      <c r="S28" s="153"/>
      <c r="T28" s="153"/>
      <c r="U28" s="153"/>
      <c r="V28" s="153"/>
      <c r="W28" s="153"/>
      <c r="X28" s="153"/>
      <c r="Y28" s="153"/>
      <c r="Z28" s="206"/>
      <c r="AA28" s="206"/>
    </row>
    <row r="29" spans="1:27" s="30" customFormat="1" ht="11.25" customHeight="1">
      <c r="A29" s="208" t="s">
        <v>91</v>
      </c>
      <c r="B29" s="209">
        <v>150</v>
      </c>
      <c r="C29" s="200"/>
      <c r="D29" s="209">
        <v>1</v>
      </c>
      <c r="E29" s="200"/>
      <c r="F29" s="200"/>
      <c r="G29" s="200"/>
      <c r="H29" s="200"/>
      <c r="I29" s="209">
        <f>SUM(B29:D29)</f>
        <v>151</v>
      </c>
      <c r="J29" s="153"/>
      <c r="K29" s="154"/>
      <c r="L29" s="154"/>
      <c r="M29" s="154"/>
      <c r="O29" s="154"/>
      <c r="P29" s="154"/>
      <c r="Q29" s="154"/>
      <c r="R29" s="154"/>
      <c r="S29" s="153"/>
      <c r="T29" s="153"/>
      <c r="U29" s="153"/>
      <c r="V29" s="153"/>
      <c r="W29" s="153"/>
      <c r="X29" s="153"/>
      <c r="Y29" s="155">
        <f>SUM(B29,F29,H29,J29,S29,U29,W29)</f>
        <v>150</v>
      </c>
      <c r="Z29" s="206"/>
      <c r="AA29" s="210">
        <f>B29</f>
        <v>150</v>
      </c>
    </row>
    <row r="30" spans="1:9" ht="35.25" customHeight="1">
      <c r="A30" s="211" t="s">
        <v>92</v>
      </c>
      <c r="B30" s="212">
        <v>0</v>
      </c>
      <c r="C30" s="213"/>
      <c r="D30" s="212"/>
      <c r="E30" s="213"/>
      <c r="F30" s="194">
        <v>440</v>
      </c>
      <c r="G30" s="220"/>
      <c r="H30" s="213"/>
      <c r="I30" s="194">
        <f>SUM(B30:G30)</f>
        <v>440</v>
      </c>
    </row>
    <row r="31" spans="1:9" ht="24" customHeight="1" thickBot="1">
      <c r="A31" s="214" t="s">
        <v>79</v>
      </c>
      <c r="B31" s="215">
        <f>B30+B25+B29</f>
        <v>650</v>
      </c>
      <c r="C31" s="216"/>
      <c r="D31" s="215">
        <f>D23+D26+D29</f>
        <v>1</v>
      </c>
      <c r="E31" s="216"/>
      <c r="F31" s="215">
        <f>F30+F25+F29</f>
        <v>440</v>
      </c>
      <c r="G31" s="217">
        <f>G30+G25+G29</f>
        <v>-10</v>
      </c>
      <c r="H31" s="218"/>
      <c r="I31" s="219">
        <f>I30+I25+I29</f>
        <v>1081</v>
      </c>
    </row>
    <row r="32" spans="1:9" ht="24" customHeight="1">
      <c r="A32" s="221"/>
      <c r="B32" s="195"/>
      <c r="C32" s="216"/>
      <c r="D32" s="195"/>
      <c r="E32" s="216"/>
      <c r="F32" s="195"/>
      <c r="G32" s="197"/>
      <c r="H32" s="218"/>
      <c r="I32" s="218"/>
    </row>
    <row r="33" spans="1:9" ht="14.25">
      <c r="A33" s="221"/>
      <c r="B33" s="222"/>
      <c r="C33" s="222"/>
      <c r="D33" s="222"/>
      <c r="E33" s="222"/>
      <c r="F33" s="222"/>
      <c r="G33" s="223"/>
      <c r="H33" s="223"/>
      <c r="I33" s="222"/>
    </row>
    <row r="34" spans="1:9" ht="15.75" thickBot="1">
      <c r="A34" s="174"/>
      <c r="B34" s="175"/>
      <c r="C34" s="175"/>
      <c r="D34" s="175"/>
      <c r="E34" s="175"/>
      <c r="F34" s="176"/>
      <c r="G34" s="175"/>
      <c r="H34" s="175"/>
      <c r="I34" s="177" t="s">
        <v>81</v>
      </c>
    </row>
    <row r="35" spans="1:9" ht="14.25" customHeight="1">
      <c r="A35" s="178"/>
      <c r="B35" s="179"/>
      <c r="C35" s="180"/>
      <c r="D35" s="179"/>
      <c r="E35" s="180"/>
      <c r="G35" s="181"/>
      <c r="H35" s="182"/>
      <c r="I35" s="183" t="s">
        <v>0</v>
      </c>
    </row>
    <row r="36" spans="1:9" ht="14.25">
      <c r="A36" s="184" t="s">
        <v>82</v>
      </c>
      <c r="B36" s="180" t="s">
        <v>83</v>
      </c>
      <c r="C36" s="180"/>
      <c r="D36" s="180" t="s">
        <v>80</v>
      </c>
      <c r="E36" s="180"/>
      <c r="F36" s="185" t="s">
        <v>84</v>
      </c>
      <c r="G36" s="182"/>
      <c r="H36" s="182"/>
      <c r="I36" s="18" t="s">
        <v>85</v>
      </c>
    </row>
    <row r="37" spans="1:9" ht="14.25">
      <c r="A37" s="186"/>
      <c r="B37" s="187" t="s">
        <v>86</v>
      </c>
      <c r="C37" s="188"/>
      <c r="D37" s="187"/>
      <c r="E37" s="188"/>
      <c r="F37" s="187" t="s">
        <v>87</v>
      </c>
      <c r="G37" s="187" t="s">
        <v>88</v>
      </c>
      <c r="H37" s="188"/>
      <c r="I37" s="189" t="s">
        <v>86</v>
      </c>
    </row>
    <row r="38" spans="1:9" ht="15.75" thickBot="1">
      <c r="A38" s="190"/>
      <c r="B38" s="191">
        <v>1</v>
      </c>
      <c r="C38" s="192"/>
      <c r="D38" s="191">
        <v>2</v>
      </c>
      <c r="E38" s="192"/>
      <c r="F38" s="191">
        <v>3</v>
      </c>
      <c r="G38" s="191">
        <f>F38+1</f>
        <v>4</v>
      </c>
      <c r="H38" s="192"/>
      <c r="I38" s="191">
        <f>G38+1</f>
        <v>5</v>
      </c>
    </row>
    <row r="39" spans="1:9" ht="19.5" customHeight="1">
      <c r="A39" s="193" t="s">
        <v>107</v>
      </c>
      <c r="B39" s="194">
        <v>650</v>
      </c>
      <c r="C39" s="195"/>
      <c r="D39" s="194">
        <v>1</v>
      </c>
      <c r="E39" s="195"/>
      <c r="F39" s="194">
        <v>440</v>
      </c>
      <c r="G39" s="196">
        <v>-10</v>
      </c>
      <c r="H39" s="197"/>
      <c r="I39" s="194">
        <v>1081</v>
      </c>
    </row>
    <row r="40" spans="1:9" ht="7.5" customHeight="1">
      <c r="A40" s="193"/>
      <c r="B40" s="195"/>
      <c r="C40" s="195"/>
      <c r="D40" s="195"/>
      <c r="E40" s="195"/>
      <c r="F40" s="195"/>
      <c r="G40" s="198"/>
      <c r="H40" s="197"/>
      <c r="I40" s="195"/>
    </row>
    <row r="41" spans="1:27" s="30" customFormat="1" ht="31.5" customHeight="1">
      <c r="A41" s="193" t="s">
        <v>119</v>
      </c>
      <c r="B41" s="199"/>
      <c r="C41" s="200"/>
      <c r="D41" s="194">
        <v>44</v>
      </c>
      <c r="E41" s="200"/>
      <c r="F41" s="196">
        <f>-386-44-10</f>
        <v>-440</v>
      </c>
      <c r="G41" s="194">
        <v>10</v>
      </c>
      <c r="H41" s="200"/>
      <c r="I41" s="196">
        <f>SUM(B41:G41)</f>
        <v>-386</v>
      </c>
      <c r="J41" s="153"/>
      <c r="K41" s="154"/>
      <c r="L41" s="154"/>
      <c r="M41" s="154"/>
      <c r="O41" s="154"/>
      <c r="P41" s="154"/>
      <c r="Q41" s="154"/>
      <c r="R41" s="154"/>
      <c r="S41" s="202"/>
      <c r="T41" s="153"/>
      <c r="U41" s="203">
        <v>0</v>
      </c>
      <c r="V41" s="153"/>
      <c r="W41" s="204">
        <v>0</v>
      </c>
      <c r="X41" s="153"/>
      <c r="Y41" s="205">
        <f>SUM(B41,F41,H41,J41,S41,U41,W41)</f>
        <v>-440</v>
      </c>
      <c r="Z41" s="206"/>
      <c r="AA41" s="207">
        <f>B41</f>
        <v>0</v>
      </c>
    </row>
    <row r="42" spans="2:27" s="30" customFormat="1" ht="9.75" customHeight="1">
      <c r="B42" s="200"/>
      <c r="C42" s="200"/>
      <c r="D42" s="200"/>
      <c r="E42" s="200"/>
      <c r="F42" s="200"/>
      <c r="G42" s="200"/>
      <c r="H42" s="200"/>
      <c r="I42" s="200"/>
      <c r="J42" s="153"/>
      <c r="K42" s="154"/>
      <c r="L42" s="154"/>
      <c r="M42" s="154"/>
      <c r="O42" s="154"/>
      <c r="P42" s="154"/>
      <c r="Q42" s="154"/>
      <c r="R42" s="154"/>
      <c r="S42" s="153"/>
      <c r="T42" s="153"/>
      <c r="U42" s="153"/>
      <c r="V42" s="153"/>
      <c r="W42" s="153"/>
      <c r="X42" s="153"/>
      <c r="Y42" s="153"/>
      <c r="Z42" s="206"/>
      <c r="AA42" s="206"/>
    </row>
    <row r="43" spans="1:27" s="30" customFormat="1" ht="23.25" customHeight="1">
      <c r="A43" s="208" t="s">
        <v>120</v>
      </c>
      <c r="B43" s="209"/>
      <c r="C43" s="200"/>
      <c r="D43" s="209"/>
      <c r="E43" s="200"/>
      <c r="F43" s="233">
        <v>-386</v>
      </c>
      <c r="G43" s="200"/>
      <c r="H43" s="200"/>
      <c r="I43" s="233">
        <f>SUM(B43:G43)</f>
        <v>-386</v>
      </c>
      <c r="J43" s="153"/>
      <c r="K43" s="154"/>
      <c r="L43" s="154"/>
      <c r="M43" s="154"/>
      <c r="O43" s="154"/>
      <c r="P43" s="154"/>
      <c r="Q43" s="154"/>
      <c r="R43" s="154"/>
      <c r="S43" s="153"/>
      <c r="T43" s="153"/>
      <c r="U43" s="153"/>
      <c r="V43" s="153"/>
      <c r="W43" s="153"/>
      <c r="X43" s="153"/>
      <c r="Y43" s="155">
        <f>SUM(B43,F43,H43,J43,S43,U43,W43)</f>
        <v>-386</v>
      </c>
      <c r="Z43" s="206"/>
      <c r="AA43" s="210">
        <f>B43</f>
        <v>0</v>
      </c>
    </row>
    <row r="44" spans="1:9" ht="35.25" customHeight="1">
      <c r="A44" s="211" t="s">
        <v>92</v>
      </c>
      <c r="B44" s="212">
        <v>0</v>
      </c>
      <c r="C44" s="213"/>
      <c r="D44" s="212"/>
      <c r="E44" s="213"/>
      <c r="F44" s="194"/>
      <c r="G44" s="196">
        <v>-41</v>
      </c>
      <c r="H44" s="213"/>
      <c r="I44" s="196">
        <f>SUM(B44:G44)</f>
        <v>-41</v>
      </c>
    </row>
    <row r="45" spans="1:9" ht="11.25" customHeight="1">
      <c r="A45" s="211"/>
      <c r="B45" s="234"/>
      <c r="C45" s="213"/>
      <c r="D45" s="234"/>
      <c r="E45" s="213"/>
      <c r="F45" s="235"/>
      <c r="G45" s="236"/>
      <c r="H45" s="213"/>
      <c r="I45" s="194"/>
    </row>
    <row r="46" spans="1:9" ht="24" customHeight="1" thickBot="1">
      <c r="A46" s="214" t="s">
        <v>121</v>
      </c>
      <c r="B46" s="215">
        <f>B44+B39+B43</f>
        <v>650</v>
      </c>
      <c r="C46" s="216"/>
      <c r="D46" s="215">
        <f>D44+D39+D41</f>
        <v>45</v>
      </c>
      <c r="E46" s="216"/>
      <c r="F46" s="217">
        <f>F44+F39+F41</f>
        <v>0</v>
      </c>
      <c r="G46" s="217">
        <f>G44+G39+G41</f>
        <v>-41</v>
      </c>
      <c r="H46" s="218"/>
      <c r="I46" s="215">
        <f>SUM(B46:G46)</f>
        <v>654</v>
      </c>
    </row>
    <row r="47" spans="1:9" ht="14.25">
      <c r="A47" s="221"/>
      <c r="B47" s="222"/>
      <c r="C47" s="222"/>
      <c r="D47" s="222"/>
      <c r="E47" s="222"/>
      <c r="F47" s="222"/>
      <c r="G47" s="223"/>
      <c r="H47" s="223"/>
      <c r="I47" s="222"/>
    </row>
    <row r="48" spans="1:9" ht="14.25">
      <c r="A48" s="221"/>
      <c r="B48" s="222"/>
      <c r="C48" s="222"/>
      <c r="D48" s="222"/>
      <c r="E48" s="222"/>
      <c r="F48" s="222"/>
      <c r="G48" s="223"/>
      <c r="H48" s="223"/>
      <c r="I48" s="222"/>
    </row>
    <row r="49" spans="1:9" ht="15">
      <c r="A49" s="224" t="s">
        <v>122</v>
      </c>
      <c r="B49" s="225"/>
      <c r="C49" s="225"/>
      <c r="D49" s="225"/>
      <c r="E49" s="225"/>
      <c r="F49" s="175"/>
      <c r="G49" s="175"/>
      <c r="H49" s="175"/>
      <c r="I49" s="175"/>
    </row>
    <row r="50" spans="1:9" ht="15">
      <c r="A50" s="224"/>
      <c r="B50" s="225"/>
      <c r="C50" s="225"/>
      <c r="D50" s="225"/>
      <c r="E50" s="225"/>
      <c r="G50" s="226"/>
      <c r="H50" s="226"/>
      <c r="I50" s="175"/>
    </row>
    <row r="51" spans="1:9" ht="15">
      <c r="A51" s="227" t="s">
        <v>95</v>
      </c>
      <c r="B51" s="228"/>
      <c r="C51" s="228"/>
      <c r="D51" s="228"/>
      <c r="E51" s="228"/>
      <c r="F51" s="222"/>
      <c r="G51" s="222"/>
      <c r="H51" s="222"/>
      <c r="I51" s="222"/>
    </row>
    <row r="52" spans="1:9" ht="15">
      <c r="A52" s="224" t="s">
        <v>96</v>
      </c>
      <c r="B52" s="228"/>
      <c r="C52" s="228"/>
      <c r="D52" s="228"/>
      <c r="E52" s="228"/>
      <c r="F52" s="175"/>
      <c r="G52" s="175"/>
      <c r="H52" s="175"/>
      <c r="I52" s="175"/>
    </row>
    <row r="53" spans="1:9" ht="15">
      <c r="A53" s="229"/>
      <c r="B53" s="228"/>
      <c r="C53" s="228"/>
      <c r="D53" s="228"/>
      <c r="E53" s="228"/>
      <c r="F53" s="230"/>
      <c r="G53" s="230"/>
      <c r="H53" s="230"/>
      <c r="I53" s="230"/>
    </row>
    <row r="54" spans="1:9" ht="15">
      <c r="A54" s="224" t="s">
        <v>39</v>
      </c>
      <c r="B54" s="175"/>
      <c r="C54" s="175"/>
      <c r="D54" s="175"/>
      <c r="E54" s="175"/>
      <c r="F54" s="231"/>
      <c r="G54" s="231"/>
      <c r="H54" s="231"/>
      <c r="I54" s="231"/>
    </row>
    <row r="55" spans="1:9" ht="15">
      <c r="A55" s="224" t="s">
        <v>97</v>
      </c>
      <c r="B55" s="175"/>
      <c r="C55" s="175"/>
      <c r="D55" s="175"/>
      <c r="E55" s="175"/>
      <c r="F55" s="175"/>
      <c r="G55" s="175"/>
      <c r="H55" s="175"/>
      <c r="I55" s="175"/>
    </row>
  </sheetData>
  <mergeCells count="2">
    <mergeCell ref="A2:X2"/>
    <mergeCell ref="A3:X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AR-PRAVEN-2</cp:lastModifiedBy>
  <cp:lastPrinted>2009-07-29T12:48:44Z</cp:lastPrinted>
  <dcterms:created xsi:type="dcterms:W3CDTF">2003-02-07T14:36:34Z</dcterms:created>
  <dcterms:modified xsi:type="dcterms:W3CDTF">2009-07-29T14:22:23Z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