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<sst xmlns="http://schemas.openxmlformats.org/spreadsheetml/2006/main" count="1061" uniqueCount="875">
  <si>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</si>
  <si>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</si>
  <si>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</si>
  <si>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</si>
  <si>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</si>
  <si>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</si>
  <si>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</si>
  <si>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</si>
  <si>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</si>
  <si>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</si>
  <si>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</si>
  <si>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</si>
  <si>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</si>
  <si>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</si>
  <si>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</si>
  <si>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</si>
  <si>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</si>
  <si>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</si>
  <si>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</si>
  <si>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</si>
  <si>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</si>
  <si>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</si>
  <si>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</si>
  <si>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</si>
  <si>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</si>
  <si>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</si>
  <si>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</si>
  <si>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</si>
  <si>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</si>
  <si>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</si>
  <si>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</si>
  <si>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</si>
  <si>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</si>
  <si>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</si>
  <si>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</si>
  <si>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</si>
  <si>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</si>
  <si>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</si>
  <si>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</si>
  <si>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</si>
  <si>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</si>
  <si>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</si>
  <si>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</si>
  <si>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</si>
  <si>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</si>
  <si>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</si>
  <si>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</si>
  <si>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</si>
  <si>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</si>
  <si>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</si>
  <si>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</si>
  <si>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</si>
  <si>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</si>
  <si>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</si>
  <si>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</si>
  <si>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</si>
  <si>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</si>
  <si>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</si>
  <si>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</si>
  <si>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</si>
  <si>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</si>
  <si>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</si>
  <si>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</si>
  <si>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</si>
  <si>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</si>
  <si>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</si>
  <si>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</si>
  <si>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</si>
  <si>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</si>
  <si>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</si>
  <si>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</si>
  <si>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</si>
  <si>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</si>
  <si>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</si>
  <si>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</si>
  <si>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</si>
  <si>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</si>
  <si>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</si>
  <si>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</si>
  <si>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</si>
  <si>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</si>
  <si>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</si>
  <si>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</si>
  <si>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</si>
  <si>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</si>
  <si>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</si>
  <si>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</si>
  <si>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</si>
  <si>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</si>
  <si>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</si>
  <si>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</si>
  <si>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</si>
  <si>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</si>
  <si>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</si>
  <si>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</si>
  <si>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</si>
  <si>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</si>
  <si>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</si>
  <si>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</si>
  <si>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</si>
  <si>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</si>
  <si>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</si>
  <si>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</si>
  <si>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</si>
  <si>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</si>
  <si>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</si>
  <si>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</si>
  <si>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</si>
  <si>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</si>
  <si>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</si>
  <si>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</si>
  <si>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</si>
  <si>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</si>
  <si>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</si>
  <si>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</si>
  <si>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</si>
  <si>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</si>
  <si>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</si>
  <si>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</si>
  <si>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</si>
  <si>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</si>
  <si>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</si>
  <si>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</si>
  <si>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</si>
  <si>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</si>
  <si>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</si>
  <si>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</si>
  <si>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</si>
  <si>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</si>
  <si>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</si>
  <si>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</si>
  <si>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</si>
  <si>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</si>
  <si>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</si>
  <si>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</si>
  <si>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</si>
  <si>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</si>
  <si>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</si>
  <si>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</si>
  <si>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</si>
  <si>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</si>
  <si>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</si>
  <si>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</si>
  <si>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</si>
  <si>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</si>
  <si>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</si>
  <si>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</si>
  <si>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</si>
  <si>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</si>
  <si>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</si>
  <si>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</si>
  <si>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</si>
  <si>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</si>
  <si>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</si>
  <si>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</si>
  <si>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</si>
  <si>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</si>
  <si>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</si>
  <si>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</si>
  <si>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</si>
  <si>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</si>
  <si>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</si>
  <si>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</si>
  <si>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</si>
  <si>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</si>
  <si>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</si>
  <si>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</si>
  <si>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</si>
  <si>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</si>
  <si>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</si>
  <si>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</si>
  <si>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</si>
  <si>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</si>
  <si>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</si>
  <si>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</si>
  <si>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</si>
  <si>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</si>
  <si>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</si>
  <si>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</si>
  <si>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</si>
  <si>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</si>
  <si>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</si>
  <si>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</si>
  <si>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</si>
  <si>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</si>
  <si>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</si>
  <si>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</si>
  <si>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</si>
  <si>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</si>
  <si>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</si>
  <si>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</si>
  <si>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</si>
  <si>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</si>
  <si>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</si>
  <si>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</si>
  <si>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</si>
  <si>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</si>
  <si>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</si>
  <si>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</si>
  <si>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</si>
  <si>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</si>
  <si>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</si>
  <si>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</si>
  <si>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</si>
  <si>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</si>
  <si>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</si>
  <si>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</si>
  <si>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</si>
  <si>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</si>
  <si>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</si>
  <si>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</si>
  <si>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</si>
  <si>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</si>
  <si>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</si>
  <si>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</si>
  <si>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</si>
  <si>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</si>
  <si>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</si>
  <si>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</si>
  <si>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</si>
  <si>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</si>
  <si>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</si>
  <si>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</si>
  <si>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</si>
  <si>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</si>
  <si>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</si>
  <si>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</si>
  <si>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</si>
  <si>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</si>
  <si>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</si>
  <si>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</si>
  <si>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</si>
  <si>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</si>
  <si>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</si>
  <si>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</si>
  <si>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</si>
  <si>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</si>
  <si>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</si>
  <si>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</si>
  <si>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</si>
  <si>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</si>
  <si>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</si>
  <si>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</si>
  <si>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</si>
  <si>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</si>
  <si>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</si>
  <si>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</si>
  <si>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</si>
  <si>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</si>
  <si>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</si>
  <si>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</si>
  <si>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</si>
  <si>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</si>
  <si>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</si>
  <si>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</si>
  <si>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</si>
  <si>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</si>
  <si>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</si>
  <si>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</si>
  <si>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</si>
  <si>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</si>
  <si>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</si>
  <si>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</si>
  <si>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</si>
  <si>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</si>
  <si>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</si>
  <si>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</si>
  <si>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</si>
  <si>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</si>
  <si>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</si>
  <si>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</si>
  <si>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</si>
  <si>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</si>
  <si>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</si>
  <si>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</si>
  <si>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</si>
  <si>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</si>
  <si>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</si>
  <si>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</si>
  <si>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</si>
  <si>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</si>
  <si>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</si>
  <si>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</si>
  <si>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</si>
  <si>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</si>
  <si>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</si>
  <si>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</si>
  <si>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</si>
  <si>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</si>
  <si>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</si>
  <si>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</si>
  <si>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</si>
  <si>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</si>
  <si>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</si>
  <si>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</si>
  <si>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</si>
  <si>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</si>
  <si>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</si>
  <si>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</si>
  <si>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</si>
  <si>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</si>
  <si>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</si>
  <si>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</si>
  <si>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</si>
  <si>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</si>
  <si>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</si>
  <si>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</si>
  <si>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</si>
  <si>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</si>
  <si>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</si>
  <si>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</si>
  <si>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</si>
  <si>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</si>
  <si>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</si>
  <si>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</si>
  <si>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</si>
  <si>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</si>
  <si>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</si>
  <si>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</si>
  <si>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</si>
  <si>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</si>
  <si>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</si>
  <si>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</si>
  <si>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</si>
  <si>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</si>
  <si>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</si>
  <si>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</si>
  <si>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</si>
  <si>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</si>
  <si>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</si>
  <si>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</si>
  <si>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</si>
  <si>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</si>
  <si>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</si>
  <si>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</si>
  <si>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</si>
  <si>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</si>
  <si>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</si>
  <si>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</si>
  <si>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</si>
  <si>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</si>
  <si>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</si>
  <si>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</si>
  <si>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</si>
  <si>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</si>
  <si>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</si>
  <si>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</si>
  <si>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</si>
  <si>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</si>
  <si>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</si>
  <si>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</si>
  <si>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</si>
  <si>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</si>
  <si>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</si>
  <si>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</si>
  <si>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</si>
  <si>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</si>
  <si>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</si>
  <si>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</si>
  <si>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</si>
  <si>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</si>
  <si>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</si>
  <si>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</si>
  <si>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</si>
  <si>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</si>
  <si>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</si>
  <si>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</si>
  <si>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</si>
  <si>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</si>
  <si>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</si>
  <si>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</si>
  <si>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</si>
  <si>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</si>
  <si>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</si>
  <si>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</si>
  <si>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</si>
  <si>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</si>
  <si>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</si>
  <si>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</si>
  <si>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</si>
  <si>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</si>
  <si>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</si>
  <si>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</si>
  <si>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</si>
  <si>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</si>
  <si>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</si>
  <si>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</si>
  <si>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</si>
  <si>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</si>
  <si>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</si>
  <si>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</si>
  <si>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</si>
  <si>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</si>
  <si>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</si>
  <si>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</si>
  <si>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</si>
  <si>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</si>
  <si>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</si>
  <si>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</si>
  <si>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</si>
  <si>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</si>
  <si>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</si>
  <si>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</si>
  <si>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</si>
  <si>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</si>
  <si>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</si>
  <si>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</si>
  <si>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</si>
  <si>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</si>
  <si>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</si>
  <si>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</si>
  <si>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</si>
  <si>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</si>
  <si>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</si>
  <si>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</si>
  <si>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</si>
  <si>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</si>
  <si>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</si>
  <si>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</si>
  <si>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</si>
  <si>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</si>
  <si>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</si>
  <si>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</si>
  <si>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</si>
  <si>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</si>
  <si>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</si>
  <si>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</si>
  <si>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</si>
  <si>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</si>
  <si>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</si>
  <si>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</si>
  <si>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</si>
  <si>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</si>
  <si>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</si>
  <si>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</si>
  <si>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</si>
  <si>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</si>
  <si>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</si>
  <si>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</si>
  <si>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</si>
  <si>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</si>
  <si>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</si>
  <si>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</si>
  <si>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</si>
  <si>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</si>
  <si>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</si>
  <si>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</si>
  <si>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</si>
  <si>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</si>
  <si>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</si>
  <si>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</si>
  <si>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</si>
  <si>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</si>
  <si>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</si>
  <si>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</si>
  <si>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</si>
  <si>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</si>
  <si>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</si>
  <si>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</si>
  <si>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</si>
  <si>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</si>
  <si>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</si>
  <si>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</si>
  <si>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</si>
  <si>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</si>
  <si>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</si>
  <si>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</si>
  <si>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</si>
  <si>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</si>
  <si>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</si>
  <si>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</si>
  <si>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</si>
  <si>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</si>
  <si>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</si>
  <si>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</si>
  <si>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</si>
  <si>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</si>
  <si>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</si>
  <si>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</si>
  <si>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</si>
  <si>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</si>
  <si>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</si>
  <si>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</si>
  <si>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</si>
  <si>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</si>
  <si>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</si>
  <si>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</si>
  <si>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</si>
  <si>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</si>
  <si>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</si>
  <si>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</si>
  <si>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</si>
  <si>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</si>
  <si>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</si>
  <si>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</si>
  <si>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</si>
  <si>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</si>
  <si>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</si>
  <si>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</si>
  <si>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</si>
  <si>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</si>
  <si>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</si>
  <si>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</si>
  <si>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</si>
  <si>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</si>
  <si>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</si>
  <si>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</si>
  <si>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</si>
  <si>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</si>
  <si>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</si>
  <si>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</si>
  <si>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</si>
  <si>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</si>
  <si>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</si>
  <si>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</si>
  <si>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</si>
  <si>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</si>
  <si>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</si>
  <si>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</si>
  <si>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</si>
  <si>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</si>
  <si>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</si>
  <si>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</si>
  <si>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</si>
  <si>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</si>
  <si>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</si>
  <si>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</si>
  <si>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</si>
  <si>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</si>
  <si>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</si>
  <si>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</si>
  <si>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</si>
  <si>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</si>
  <si>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</si>
  <si>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</si>
  <si>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</si>
  <si>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</si>
  <si>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</si>
  <si>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</si>
  <si>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</si>
  <si>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</si>
  <si>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</si>
  <si>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</si>
  <si>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</si>
  <si>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</si>
  <si>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</si>
  <si>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</si>
  <si>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</si>
  <si>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</si>
  <si>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</si>
  <si>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</si>
  <si>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</si>
  <si>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</si>
  <si>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</si>
  <si>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</si>
  <si>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</si>
  <si>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</si>
  <si>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</si>
  <si>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</si>
  <si>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</si>
  <si>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</si>
  <si>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</si>
  <si>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</si>
  <si>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</si>
  <si>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</si>
  <si>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</si>
  <si>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</si>
  <si>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</si>
  <si>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</si>
  <si>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</si>
  <si>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</si>
  <si>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</si>
  <si>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</si>
  <si>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</si>
  <si>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</si>
  <si>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</si>
  <si>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</si>
  <si>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</si>
  <si>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</si>
  <si>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</si>
  <si>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</si>
  <si>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</si>
  <si>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</si>
  <si>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</si>
  <si>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</si>
  <si>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</si>
  <si>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</si>
  <si>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</si>
  <si>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</si>
  <si>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</si>
  <si>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</si>
  <si>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</si>
  <si>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</si>
  <si>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</si>
  <si>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</si>
  <si>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</si>
  <si>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</si>
  <si>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</si>
  <si>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</si>
  <si>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</si>
  <si>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</si>
  <si>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</si>
  <si>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</si>
  <si>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</si>
  <si>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</si>
  <si>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</si>
  <si>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</si>
  <si>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</si>
  <si>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</si>
  <si>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</si>
  <si>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</si>
  <si>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</si>
  <si>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</si>
  <si>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</si>
  <si>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</si>
  <si>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</si>
  <si>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</si>
  <si>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</si>
  <si>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</si>
  <si>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</si>
  <si>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</si>
  <si>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</si>
  <si>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</si>
  <si>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</si>
  <si>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</si>
  <si>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</si>
  <si>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</si>
  <si>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</si>
  <si>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</si>
  <si>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</si>
  <si>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</si>
  <si>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</si>
  <si>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</si>
  <si>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</si>
  <si>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</si>
  <si>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</si>
  <si>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</si>
  <si>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</si>
  <si>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</si>
  <si>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</si>
  <si>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</si>
  <si>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</si>
  <si>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</si>
  <si>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</si>
  <si>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</si>
  <si>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</si>
  <si>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</si>
  <si>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</si>
  <si>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</si>
  <si>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</si>
  <si>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</si>
  <si>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</si>
  <si>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</si>
  <si>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</si>
  <si>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</si>
  <si>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</si>
  <si>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</si>
  <si>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</si>
  <si>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</si>
  <si>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</si>
  <si>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</si>
  <si>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</si>
  <si>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</si>
  <si>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</si>
  <si>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</si>
  <si>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</si>
  <si>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</si>
  <si>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</si>
  <si>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</si>
  <si>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</si>
  <si>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</si>
  <si>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</si>
  <si>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</si>
  <si>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</si>
  <si>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</si>
  <si>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</si>
  <si>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</si>
  <si>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</si>
  <si>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</si>
  <si>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</si>
  <si>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</si>
  <si>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</si>
  <si>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</si>
  <si>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</si>
  <si>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</si>
  <si>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</si>
  <si>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</si>
  <si>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</si>
  <si>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</si>
  <si>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</si>
  <si>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</si>
  <si>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</si>
  <si>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</si>
  <si>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</si>
  <si>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</si>
  <si>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</si>
  <si>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</si>
  <si>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</si>
  <si>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</si>
  <si>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</si>
  <si>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</si>
  <si>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</si>
  <si>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</si>
  <si>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</si>
  <si>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</si>
  <si>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</si>
  <si>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</si>
  <si>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</si>
  <si>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</si>
  <si>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</si>
  <si>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</si>
  <si>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</si>
  <si>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</si>
  <si>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</si>
  <si>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</si>
  <si>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</si>
  <si>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</si>
  <si>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</si>
  <si>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</si>
  <si>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</si>
  <si>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</si>
  <si>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</si>
  <si>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</si>
  <si>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</si>
  <si>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</si>
  <si>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</si>
  <si>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</si>
  <si>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</si>
  <si>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</si>
  <si>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</si>
  <si>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</si>
  <si>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</si>
  <si>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</si>
  <si>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</si>
  <si>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</si>
  <si>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</si>
  <si>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</si>
  <si>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</si>
  <si>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</si>
  <si>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</si>
  <si>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</si>
  <si>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</si>
  <si>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</si>
  <si>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</si>
  <si>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</si>
  <si>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</si>
  <si>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</si>
  <si>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</si>
  <si>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</si>
  <si>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</si>
  <si>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</si>
  <si>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</si>
  <si>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</si>
  <si>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</si>
  <si>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</si>
  <si>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</si>
  <si>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</si>
  <si>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</si>
  <si>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</si>
  <si>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</si>
  <si>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</si>
  <si>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</si>
  <si>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</si>
  <si>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</si>
  <si>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</si>
  <si>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</si>
  <si>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</si>
  <si>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</si>
  <si>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</si>
  <si>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</si>
  <si>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</si>
  <si>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</si>
  <si>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</si>
  <si>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</si>
  <si>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</si>
  <si>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</si>
  <si>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</si>
  <si>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</si>
  <si>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</si>
  <si>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</si>
  <si>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</si>
  <si>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</si>
  <si>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</si>
  <si>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</si>
  <si>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</si>
  <si>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</si>
  <si>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</si>
  <si>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</si>
  <si>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</si>
  <si>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</si>
  <si>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</si>
  <si>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</si>
  <si>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</si>
  <si>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</si>
  <si>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</si>
  <si>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</si>
  <si>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</si>
  <si>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</si>
  <si>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</si>
  <si>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</si>
  <si>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</si>
  <si>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</si>
  <si>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</si>
  <si>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</si>
  <si>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</si>
  <si>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</si>
  <si>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</si>
  <si>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</si>
  <si>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</si>
  <si>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</si>
  <si>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</si>
  <si>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</si>
  <si>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</si>
  <si>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</si>
  <si>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</si>
  <si>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</si>
  <si>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</si>
  <si>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</si>
  <si>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</si>
  <si>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</si>
  <si>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</si>
  <si>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</si>
  <si>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</si>
  <si>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</si>
  <si>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</si>
  <si>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</si>
  <si>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</si>
  <si>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</si>
  <si>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</si>
  <si>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</si>
  <si>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</si>
  <si>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</si>
  <si>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</si>
  <si>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</si>
  <si>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</si>
  <si>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</si>
  <si>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</si>
  <si>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</si>
  <si>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</si>
  <si>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</si>
  <si>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</si>
  <si>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</si>
  <si>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</si>
  <si>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</si>
  <si>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</si>
  <si>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</si>
  <si>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</si>
  <si>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</si>
  <si>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</si>
  <si>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</si>
  <si>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</si>
  <si>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</si>
  <si>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</si>
  <si>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</si>
  <si>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</si>
  <si>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</si>
  <si>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</si>
  <si>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</si>
  <si>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</si>
  <si>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</si>
  <si>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</si>
  <si>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</si>
  <si>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</si>
  <si>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</si>
  <si>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</si>
  <si>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</si>
  <si>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</si>
  <si>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</si>
  <si>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</si>
  <si>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</si>
  <si>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</si>
  <si>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 ОЛ ТРЕЙД АД</t>
  </si>
  <si>
    <t>1. ОЛ ТРЕЙД АД</t>
  </si>
  <si>
    <t>КОНСОЛИДИРАН</t>
  </si>
  <si>
    <t>01.01.2012-31.03.2012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</si>
</sst>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G33" sqref="G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873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1864</v>
      </c>
      <c r="D11" s="151"/>
      <c r="E11" s="237" t="s">
        <v>22</v>
      </c>
      <c r="F11" s="242" t="s">
        <v>23</v>
      </c>
      <c r="G11" s="152">
        <v>3063</v>
      </c>
      <c r="H11" s="152"/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1864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-155</v>
      </c>
      <c r="H29" s="316"/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0</v>
      </c>
      <c r="E32" s="243" t="s">
        <v>100</v>
      </c>
      <c r="F32" s="242" t="s">
        <v>101</v>
      </c>
      <c r="G32" s="316">
        <v>-8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</v>
      </c>
      <c r="H33" s="154">
        <f>H27+H31+H32</f>
        <v>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2963</v>
      </c>
      <c r="H36" s="154">
        <f>H25+H17+H33</f>
        <v>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803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2939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578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578</v>
      </c>
      <c r="D64" s="155">
        <f>SUM(D58:D63)</f>
        <v>0</v>
      </c>
      <c r="E64" s="237" t="s">
        <v>200</v>
      </c>
      <c r="F64" s="242" t="s">
        <v>201</v>
      </c>
      <c r="G64" s="152">
        <v>9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221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36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36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836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3775</v>
      </c>
      <c r="D94" s="164">
        <f>D93+D55</f>
        <v>0</v>
      </c>
      <c r="E94" s="449" t="s">
        <v>270</v>
      </c>
      <c r="F94" s="289" t="s">
        <v>271</v>
      </c>
      <c r="G94" s="165">
        <f>G36+G39+G55+G79</f>
        <v>3775</v>
      </c>
      <c r="H94" s="165">
        <f>H36+H39+H55+H79</f>
        <v>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C26" sqref="C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01.01.2012-31.03.2012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</v>
      </c>
      <c r="D10" s="46"/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2</v>
      </c>
      <c r="D12" s="46"/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</v>
      </c>
      <c r="D19" s="49">
        <f>SUM(D9:D15)+D16</f>
        <v>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</v>
      </c>
      <c r="D28" s="50">
        <f>D26+D19</f>
        <v>0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8</v>
      </c>
      <c r="D33" s="49">
        <f>D28-D31+D32</f>
        <v>0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</v>
      </c>
      <c r="D42" s="53">
        <f>D33+D35+D39</f>
        <v>0</v>
      </c>
      <c r="E42" s="128" t="s">
        <v>380</v>
      </c>
      <c r="F42" s="129" t="s">
        <v>381</v>
      </c>
      <c r="G42" s="53">
        <f>G39+G33</f>
        <v>8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C14" sqref="C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01.01.2012-31.03.2012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-5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-7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-7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43</v>
      </c>
      <c r="D44" s="132"/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36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01.01.2012-31.03.2012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0</v>
      </c>
      <c r="K11" s="60"/>
      <c r="L11" s="344">
        <f>SUM(C11:K11)</f>
        <v>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344">
        <f t="shared" si="1"/>
        <v>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</v>
      </c>
      <c r="K16" s="60"/>
      <c r="L16" s="344">
        <f t="shared" si="1"/>
        <v>-8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-8</v>
      </c>
      <c r="K29" s="59">
        <f t="shared" si="6"/>
        <v>0</v>
      </c>
      <c r="L29" s="344">
        <f t="shared" si="1"/>
        <v>-8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-8</v>
      </c>
      <c r="K32" s="59">
        <f t="shared" si="7"/>
        <v>0</v>
      </c>
      <c r="L32" s="344">
        <f t="shared" si="1"/>
        <v>-8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6">
      <selection activeCell="I40" sqref="I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01.01.2012-31.03.2012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>
        <v>1870</v>
      </c>
      <c r="F9" s="189">
        <v>6</v>
      </c>
      <c r="G9" s="74">
        <f>D9+E9-F9</f>
        <v>1864</v>
      </c>
      <c r="H9" s="65"/>
      <c r="I9" s="65"/>
      <c r="J9" s="74">
        <f>G9+H9-I9</f>
        <v>1864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1864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0</v>
      </c>
      <c r="E17" s="194">
        <f>SUM(E9:E16)</f>
        <v>1870</v>
      </c>
      <c r="F17" s="194">
        <f>SUM(F9:F16)</f>
        <v>6</v>
      </c>
      <c r="G17" s="74">
        <f t="shared" si="2"/>
        <v>1864</v>
      </c>
      <c r="H17" s="75">
        <f>SUM(H9:H16)</f>
        <v>0</v>
      </c>
      <c r="I17" s="75">
        <f>SUM(I9:I16)</f>
        <v>0</v>
      </c>
      <c r="J17" s="74">
        <f t="shared" si="3"/>
        <v>1864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1864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>
        <v>1075</v>
      </c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0</v>
      </c>
      <c r="E40" s="438">
        <f>E17+E18+E19+E25+E38+E39</f>
        <v>2945</v>
      </c>
      <c r="F40" s="438">
        <f aca="true" t="shared" si="13" ref="F40:R40">F17+F18+F19+F25+F38+F39</f>
        <v>6</v>
      </c>
      <c r="G40" s="438">
        <f t="shared" si="13"/>
        <v>2939</v>
      </c>
      <c r="H40" s="438">
        <f t="shared" si="13"/>
        <v>0</v>
      </c>
      <c r="I40" s="438">
        <f t="shared" si="13"/>
        <v>0</v>
      </c>
      <c r="J40" s="438">
        <f t="shared" si="13"/>
        <v>2939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2939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69" sqref="C6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01.01.2012-31.03.2012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74</v>
      </c>
      <c r="D27" s="108">
        <v>74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222</v>
      </c>
      <c r="D43" s="104">
        <f>D24+D28+D29+D31+D30+D32+D33+D38</f>
        <v>222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222</v>
      </c>
      <c r="D44" s="103">
        <f>D43+D21+D19+D9</f>
        <v>222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9</v>
      </c>
      <c r="D85" s="104">
        <f>SUM(D86:D90)+D94</f>
        <v>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9</v>
      </c>
      <c r="D87" s="108">
        <v>9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/>
      <c r="D93" s="108"/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9</v>
      </c>
      <c r="D96" s="104">
        <f>D85+D80+D75+D71+D95</f>
        <v>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9</v>
      </c>
      <c r="D97" s="104">
        <f>D96+D68+D66</f>
        <v>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01.01.2012-31.03.2012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4">
      <selection activeCell="A65" sqref="A6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01.01.2012-31.03.2012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2012-05-29T10:27:59Z</dcterms:modified>
  <cp:category/>
  <cp:version/>
  <cp:contentType/>
  <cp:contentStatus/>
</cp:coreProperties>
</file>