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Sheet1" sheetId="5" r:id="rId5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<sst xmlns="http://schemas.openxmlformats.org/spreadsheetml/2006/main" count="604" uniqueCount="538">
  <si>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</si>
  <si>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</si>
  <si>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</si>
  <si>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</si>
  <si>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</si>
  <si>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</si>
  <si>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</si>
  <si>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</si>
  <si>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</si>
  <si>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</si>
  <si>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</si>
  <si>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</si>
  <si>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</si>
  <si>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</si>
  <si>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</si>
  <si>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</si>
  <si>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</si>
  <si>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</si>
  <si>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</si>
  <si>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</si>
  <si>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</si>
  <si>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</si>
  <si>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</si>
  <si>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</si>
  <si>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</si>
  <si>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</si>
  <si>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</si>
  <si>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</si>
  <si>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</si>
  <si>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</si>
  <si>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</si>
  <si>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</si>
  <si>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</si>
  <si>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</si>
  <si>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</si>
  <si>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</si>
  <si>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</si>
  <si>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</si>
  <si>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</si>
  <si>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</si>
  <si>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</si>
  <si>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</si>
  <si>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</si>
  <si>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</si>
  <si>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</si>
  <si>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</si>
  <si>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</si>
  <si>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</si>
  <si>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</si>
  <si>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</si>
  <si>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</si>
  <si>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</si>
  <si>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</si>
  <si>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</si>
  <si>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</si>
  <si>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</si>
  <si>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</si>
  <si>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</si>
  <si>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</si>
  <si>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</si>
  <si>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</si>
  <si>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</si>
  <si>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</si>
  <si>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</si>
  <si>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</si>
  <si>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</si>
  <si>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</si>
  <si>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</si>
  <si>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</si>
  <si>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</si>
  <si>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</si>
  <si>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</si>
  <si>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</si>
  <si>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</si>
  <si>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</si>
  <si>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</si>
  <si>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</si>
  <si>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</si>
  <si>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</si>
  <si>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</si>
  <si>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</si>
  <si>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</si>
  <si>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</si>
  <si>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</si>
  <si>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</si>
  <si>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</si>
  <si>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</si>
  <si>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</si>
  <si>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</si>
  <si>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</si>
  <si>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</si>
  <si>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</si>
  <si>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</si>
  <si>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</si>
  <si>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</si>
  <si>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</si>
  <si>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</si>
  <si>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</si>
  <si>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</si>
  <si>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</si>
  <si>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</si>
  <si>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</si>
  <si>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</si>
  <si>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</si>
  <si>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</si>
  <si>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</si>
  <si>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</si>
  <si>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</si>
  <si>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</si>
  <si>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</si>
  <si>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</si>
  <si>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</si>
  <si>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</si>
  <si>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</si>
  <si>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</si>
  <si>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</si>
  <si>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</si>
  <si>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</si>
  <si>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</si>
  <si>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</si>
  <si>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</si>
  <si>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</si>
  <si>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</si>
  <si>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</si>
  <si>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</si>
  <si>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</si>
  <si>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</si>
  <si>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</si>
  <si>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</si>
  <si>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</si>
  <si>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</si>
  <si>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</si>
  <si>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</si>
  <si>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</si>
  <si>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</si>
  <si>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</si>
  <si>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</si>
  <si>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</si>
  <si>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</si>
  <si>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</si>
  <si>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</si>
  <si>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</si>
  <si>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</si>
  <si>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</si>
  <si>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</si>
  <si>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</si>
  <si>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</si>
  <si>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</si>
  <si>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</si>
  <si>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</si>
  <si>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</si>
  <si>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</si>
  <si>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</si>
  <si>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</si>
  <si>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</si>
  <si>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</si>
  <si>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</si>
  <si>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</si>
  <si>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</si>
  <si>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</si>
  <si>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</si>
  <si>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</si>
  <si>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</si>
  <si>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</si>
  <si>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</si>
  <si>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</si>
  <si>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</si>
  <si>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</si>
  <si>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</si>
  <si>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</si>
  <si>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</si>
  <si>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</si>
  <si>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</si>
  <si>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</si>
  <si>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</si>
  <si>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</si>
  <si>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</si>
  <si>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</si>
  <si>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</si>
  <si>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</si>
  <si>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</si>
  <si>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</si>
  <si>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</si>
  <si>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</si>
  <si>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</si>
  <si>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</si>
  <si>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</si>
  <si>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</si>
  <si>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</si>
  <si>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</si>
  <si>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</si>
  <si>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</si>
  <si>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</si>
  <si>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</si>
  <si>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</si>
  <si>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</si>
  <si>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</si>
  <si>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</si>
  <si>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</si>
  <si>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</si>
  <si>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</si>
  <si>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</si>
  <si>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</si>
  <si>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</si>
  <si>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</si>
  <si>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</si>
  <si>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</si>
  <si>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</si>
  <si>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</si>
  <si>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</si>
  <si>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</si>
  <si>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</si>
  <si>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</si>
  <si>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</si>
  <si>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</si>
  <si>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</si>
  <si>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</si>
  <si>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</si>
  <si>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</si>
  <si>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</si>
  <si>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</si>
  <si>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</si>
  <si>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</si>
  <si>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</si>
  <si>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</si>
  <si>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</si>
  <si>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</si>
  <si>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</si>
  <si>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</si>
  <si>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</si>
  <si>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</si>
  <si>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</si>
  <si>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</si>
  <si>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</si>
  <si>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</si>
  <si>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</si>
  <si>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</si>
  <si>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</si>
  <si>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</si>
  <si>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</si>
  <si>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</si>
  <si>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</si>
  <si>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</si>
  <si>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</si>
  <si>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</si>
  <si>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</si>
  <si>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</si>
  <si>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</si>
  <si>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</si>
  <si>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</si>
  <si>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</si>
  <si>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</si>
  <si>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</si>
  <si>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</si>
  <si>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</si>
  <si>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</si>
  <si>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</si>
  <si>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</si>
  <si>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</si>
  <si>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</si>
  <si>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</si>
  <si>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</si>
  <si>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</si>
  <si>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</si>
  <si>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</si>
  <si>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</si>
  <si>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</si>
  <si>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</si>
  <si>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</si>
  <si>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</si>
  <si>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</si>
  <si>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</si>
  <si>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</si>
  <si>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</si>
  <si>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</si>
  <si>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</si>
  <si>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</si>
  <si>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</si>
  <si>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</si>
  <si>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</si>
  <si>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</si>
  <si>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</si>
  <si>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</si>
  <si>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</si>
  <si>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</si>
  <si>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</si>
  <si>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</si>
  <si>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</si>
  <si>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</si>
  <si>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</si>
  <si>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</si>
  <si>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</si>
  <si>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</si>
  <si>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</si>
  <si>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</si>
  <si>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</si>
  <si>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</si>
  <si>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</si>
  <si>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</si>
  <si>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</si>
  <si>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</si>
  <si>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</si>
  <si>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</si>
  <si>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</si>
  <si>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</si>
  <si>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</si>
  <si>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</si>
  <si>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</si>
  <si>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</si>
  <si>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</si>
  <si>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</si>
  <si>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</si>
  <si>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</si>
  <si>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</si>
  <si>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</si>
  <si>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</si>
  <si>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</si>
  <si>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</si>
  <si>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</si>
  <si>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</si>
  <si>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</si>
  <si>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</si>
  <si>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</si>
  <si>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</si>
  <si>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</si>
  <si>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</si>
  <si>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</si>
  <si>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</si>
  <si>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</si>
  <si>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</si>
  <si>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</si>
  <si>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</si>
  <si>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</si>
  <si>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</si>
  <si>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</si>
  <si>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</si>
  <si>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</si>
  <si>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</si>
  <si>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</si>
  <si>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</si>
  <si>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</si>
  <si>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</si>
  <si>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</si>
  <si>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</si>
  <si>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</si>
  <si>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</si>
  <si>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</si>
  <si>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</si>
  <si>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</si>
  <si>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</si>
  <si>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</si>
  <si>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</si>
  <si>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</si>
  <si>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</si>
  <si>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</si>
  <si>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</si>
  <si>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</si>
  <si>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</si>
  <si>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</si>
  <si>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</si>
  <si>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</si>
  <si>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</si>
  <si>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</si>
  <si>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</si>
  <si>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</si>
  <si>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</si>
  <si>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</si>
  <si>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</si>
  <si>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</si>
  <si>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</si>
  <si>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</si>
  <si>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</si>
  <si>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</si>
  <si>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</si>
  <si>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</si>
  <si>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</si>
  <si>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</si>
  <si>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</si>
  <si>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</si>
  <si>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</si>
  <si>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</si>
  <si>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</si>
  <si>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</si>
  <si>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</si>
  <si>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</si>
  <si>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</si>
  <si>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</si>
  <si>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</si>
  <si>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</si>
  <si>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</si>
  <si>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</si>
  <si>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</si>
  <si>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</si>
  <si>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</si>
  <si>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</si>
  <si>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</si>
  <si>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</si>
  <si>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</si>
  <si>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</si>
  <si>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</si>
  <si>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</si>
  <si>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</si>
  <si>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</si>
  <si>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</si>
  <si>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</si>
  <si>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</si>
  <si>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</si>
  <si>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</si>
  <si>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</si>
  <si>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</si>
  <si>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</si>
  <si>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</si>
  <si>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</si>
  <si>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</si>
  <si>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</si>
  <si>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</si>
  <si>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</si>
  <si>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</si>
  <si>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</si>
  <si>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</si>
  <si>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</si>
  <si>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</si>
  <si>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</si>
  <si>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</si>
  <si>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</si>
  <si>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</si>
  <si>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</si>
  <si>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</si>
  <si>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</si>
  <si>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</si>
  <si>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</si>
  <si>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</si>
  <si>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</si>
  <si>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</si>
  <si>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</si>
  <si>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</si>
  <si>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</si>
  <si>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</si>
  <si>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</si>
  <si>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</si>
  <si>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</si>
  <si>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</si>
  <si>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</si>
  <si>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</si>
  <si>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</si>
  <si>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</si>
  <si>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</si>
  <si>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</si>
  <si>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</si>
  <si>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</si>
  <si>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</si>
  <si>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</si>
  <si>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</si>
  <si>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</si>
  <si>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</si>
  <si>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</si>
  <si>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</si>
  <si>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</si>
  <si>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</si>
  <si>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</si>
  <si>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</si>
  <si>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</si>
  <si>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</si>
  <si>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</si>
  <si>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</si>
  <si>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</si>
  <si>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</si>
  <si>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</si>
  <si>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</si>
  <si>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</si>
  <si>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</si>
  <si>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</si>
  <si>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</si>
  <si>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</si>
  <si>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</si>
  <si>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</si>
  <si>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</si>
  <si>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</si>
  <si>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</si>
  <si>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</si>
  <si>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</si>
  <si>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</si>
  <si>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</si>
  <si>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</si>
  <si>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</si>
  <si>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</si>
  <si>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</si>
  <si>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</si>
  <si>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</si>
  <si>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</si>
  <si>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</si>
  <si>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</si>
  <si>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</si>
  <si>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</si>
  <si>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</si>
  <si>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</si>
  <si>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</si>
  <si>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</si>
  <si>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</si>
  <si>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</si>
  <si>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</si>
  <si>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</si>
  <si>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</si>
  <si>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</si>
  <si>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</si>
  <si>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</si>
  <si>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</si>
  <si>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</si>
  <si>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</si>
  <si>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</si>
  <si>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</si>
  <si>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</si>
  <si>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</si>
  <si>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</si>
  <si>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</si>
  <si>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</si>
  <si>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</si>
  <si>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</si>
  <si>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</si>
  <si>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</si>
  <si>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</si>
  <si>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</si>
  <si>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</si>
  <si>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</si>
  <si>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</si>
  <si>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</si>
  <si>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</si>
  <si>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</si>
  <si>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</si>
  <si>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</si>
  <si>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</si>
  <si>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</si>
  <si>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</si>
  <si>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 xml:space="preserve">Дата на съставяне: 31,10,2011                                      </t>
  </si>
  <si>
    <t>31,10,2011</t>
  </si>
  <si>
    <t xml:space="preserve">Дата  на съставяне:31,10,2011                                                                                                                         </t>
  </si>
  <si>
    <t>Отчетен период:30.09.2011</t>
  </si>
  <si>
    <t>12,11,2011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</si>
</sst>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3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0" fillId="4" borderId="1" applyNumberFormat="0" applyFont="0" applyAlignment="0" applyProtection="0"/>
    <xf numFmtId="0" fontId="29" fillId="7" borderId="2" applyNumberFormat="0" applyAlignment="0" applyProtection="0"/>
    <xf numFmtId="0" fontId="25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15" borderId="6" applyNumberFormat="0" applyAlignment="0" applyProtection="0"/>
    <xf numFmtId="0" fontId="22" fillId="15" borderId="2" applyNumberFormat="0" applyAlignment="0" applyProtection="0"/>
    <xf numFmtId="0" fontId="23" fillId="16" borderId="7" applyNumberFormat="0" applyAlignment="0" applyProtection="0"/>
    <xf numFmtId="0" fontId="21" fillId="17" borderId="0" applyNumberFormat="0" applyBorder="0" applyAlignment="0" applyProtection="0"/>
    <xf numFmtId="0" fontId="3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4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9" fillId="0" borderId="0" xfId="40" applyFont="1" applyBorder="1" applyAlignment="1" applyProtection="1">
      <alignment horizontal="left" vertical="top"/>
      <protection locked="0"/>
    </xf>
    <xf numFmtId="0" fontId="11" fillId="0" borderId="0" xfId="43" applyFont="1">
      <alignment/>
      <protection/>
    </xf>
    <xf numFmtId="0" fontId="10" fillId="0" borderId="0" xfId="43" applyFont="1" applyAlignment="1">
      <alignment/>
      <protection/>
    </xf>
    <xf numFmtId="0" fontId="10" fillId="0" borderId="0" xfId="41" applyFont="1" applyAlignment="1">
      <alignment wrapText="1"/>
      <protection/>
    </xf>
    <xf numFmtId="0" fontId="10" fillId="0" borderId="10" xfId="43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centerContinuous" vertical="center" wrapText="1"/>
      <protection/>
    </xf>
    <xf numFmtId="0" fontId="10" fillId="0" borderId="0" xfId="43" applyFont="1" applyBorder="1" applyAlignment="1">
      <alignment horizontal="center" vertical="center" wrapText="1"/>
      <protection/>
    </xf>
    <xf numFmtId="49" fontId="11" fillId="0" borderId="10" xfId="43" applyNumberFormat="1" applyFont="1" applyBorder="1" applyAlignment="1">
      <alignment horizontal="center" vertical="center" wrapText="1"/>
      <protection/>
    </xf>
    <xf numFmtId="49" fontId="11" fillId="0" borderId="10" xfId="43" applyNumberFormat="1" applyFont="1" applyFill="1" applyBorder="1" applyAlignment="1">
      <alignment horizontal="center" vertical="center" wrapText="1"/>
      <protection/>
    </xf>
    <xf numFmtId="0" fontId="10" fillId="0" borderId="10" xfId="43" applyFont="1" applyBorder="1" applyAlignment="1">
      <alignment vertical="center" wrapText="1"/>
      <protection/>
    </xf>
    <xf numFmtId="0" fontId="11" fillId="0" borderId="0" xfId="43" applyFont="1" applyBorder="1">
      <alignment/>
      <protection/>
    </xf>
    <xf numFmtId="0" fontId="11" fillId="0" borderId="10" xfId="43" applyFont="1" applyBorder="1" applyAlignment="1">
      <alignment vertical="center" wrapText="1"/>
      <protection/>
    </xf>
    <xf numFmtId="0" fontId="11" fillId="0" borderId="10" xfId="43" applyFont="1" applyBorder="1" applyAlignment="1">
      <alignment wrapText="1"/>
      <protection/>
    </xf>
    <xf numFmtId="3" fontId="11" fillId="0" borderId="0" xfId="43" applyNumberFormat="1" applyFont="1" applyBorder="1" applyAlignment="1" applyProtection="1">
      <alignment vertical="center"/>
      <protection locked="0"/>
    </xf>
    <xf numFmtId="0" fontId="10" fillId="0" borderId="0" xfId="43" applyFont="1" applyBorder="1" applyProtection="1">
      <alignment/>
      <protection locked="0"/>
    </xf>
    <xf numFmtId="49" fontId="10" fillId="0" borderId="11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1" fillId="0" borderId="10" xfId="43" applyNumberFormat="1" applyFont="1" applyBorder="1" applyAlignment="1">
      <alignment horizontal="center" wrapText="1"/>
      <protection/>
    </xf>
    <xf numFmtId="49" fontId="10" fillId="0" borderId="0" xfId="43" applyNumberFormat="1" applyFont="1" applyBorder="1" applyAlignment="1" applyProtection="1">
      <alignment horizontal="center" wrapText="1"/>
      <protection locked="0"/>
    </xf>
    <xf numFmtId="49" fontId="11" fillId="15" borderId="10" xfId="43" applyNumberFormat="1" applyFont="1" applyFill="1" applyBorder="1" applyAlignment="1">
      <alignment horizontal="center" vertical="center" wrapText="1"/>
      <protection/>
    </xf>
    <xf numFmtId="49" fontId="10" fillId="0" borderId="12" xfId="43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2" applyNumberFormat="1" applyFont="1" applyFill="1" applyBorder="1" applyAlignment="1" applyProtection="1">
      <alignment vertical="center"/>
      <protection locked="0"/>
    </xf>
    <xf numFmtId="1" fontId="11" fillId="7" borderId="10" xfId="42" applyNumberFormat="1" applyFont="1" applyFill="1" applyBorder="1" applyAlignment="1" applyProtection="1">
      <alignment vertical="center"/>
      <protection locked="0"/>
    </xf>
    <xf numFmtId="1" fontId="11" fillId="18" borderId="10" xfId="42" applyNumberFormat="1" applyFont="1" applyFill="1" applyBorder="1" applyAlignment="1" applyProtection="1">
      <alignment vertical="center"/>
      <protection locked="0"/>
    </xf>
    <xf numFmtId="3" fontId="11" fillId="0" borderId="10" xfId="42" applyNumberFormat="1" applyFont="1" applyBorder="1" applyAlignment="1" applyProtection="1">
      <alignment vertical="center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1" fontId="10" fillId="14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1" fillId="0" borderId="10" xfId="42" applyNumberFormat="1" applyFont="1" applyBorder="1" applyProtection="1">
      <alignment/>
      <protection/>
    </xf>
    <xf numFmtId="1" fontId="11" fillId="7" borderId="10" xfId="41" applyNumberFormat="1" applyFont="1" applyFill="1" applyBorder="1" applyAlignment="1" applyProtection="1">
      <alignment wrapText="1"/>
      <protection locked="0"/>
    </xf>
    <xf numFmtId="3" fontId="11" fillId="0" borderId="10" xfId="41" applyNumberFormat="1" applyFont="1" applyFill="1" applyBorder="1" applyAlignment="1" applyProtection="1">
      <alignment wrapText="1"/>
      <protection/>
    </xf>
    <xf numFmtId="1" fontId="11" fillId="18" borderId="10" xfId="41" applyNumberFormat="1" applyFont="1" applyFill="1" applyBorder="1" applyAlignment="1" applyProtection="1">
      <alignment wrapText="1"/>
      <protection locked="0"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3" fontId="11" fillId="0" borderId="10" xfId="43" applyNumberFormat="1" applyFont="1" applyFill="1" applyBorder="1" applyAlignment="1" applyProtection="1">
      <alignment vertical="center"/>
      <protection/>
    </xf>
    <xf numFmtId="3" fontId="11" fillId="0" borderId="10" xfId="43" applyNumberFormat="1" applyFont="1" applyBorder="1" applyAlignment="1" applyProtection="1">
      <alignment vertical="center"/>
      <protection/>
    </xf>
    <xf numFmtId="1" fontId="11" fillId="7" borderId="10" xfId="43" applyNumberFormat="1" applyFont="1" applyFill="1" applyBorder="1" applyAlignment="1" applyProtection="1">
      <alignment vertical="center"/>
      <protection locked="0"/>
    </xf>
    <xf numFmtId="3" fontId="11" fillId="0" borderId="13" xfId="43" applyNumberFormat="1" applyFont="1" applyBorder="1" applyAlignment="1" applyProtection="1">
      <alignment vertical="center"/>
      <protection/>
    </xf>
    <xf numFmtId="3" fontId="11" fillId="0" borderId="11" xfId="43" applyNumberFormat="1" applyFont="1" applyBorder="1" applyAlignment="1" applyProtection="1">
      <alignment vertical="center"/>
      <protection/>
    </xf>
    <xf numFmtId="1" fontId="10" fillId="14" borderId="14" xfId="42" applyNumberFormat="1" applyFont="1" applyFill="1" applyBorder="1" applyAlignment="1" applyProtection="1">
      <alignment vertical="center"/>
      <protection locked="0"/>
    </xf>
    <xf numFmtId="0" fontId="10" fillId="0" borderId="10" xfId="42" applyFont="1" applyBorder="1" applyAlignment="1" applyProtection="1">
      <alignment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1" fillId="14" borderId="10" xfId="41" applyNumberFormat="1" applyFont="1" applyFill="1" applyBorder="1" applyAlignment="1" applyProtection="1">
      <alignment wrapText="1"/>
      <protection locked="0"/>
    </xf>
    <xf numFmtId="1" fontId="11" fillId="0" borderId="0" xfId="41" applyNumberFormat="1" applyFont="1" applyAlignment="1" applyProtection="1">
      <alignment wrapText="1"/>
      <protection/>
    </xf>
    <xf numFmtId="0" fontId="11" fillId="0" borderId="0" xfId="43" applyFont="1" applyBorder="1" applyProtection="1">
      <alignment/>
      <protection/>
    </xf>
    <xf numFmtId="0" fontId="10" fillId="0" borderId="0" xfId="43" applyFont="1" applyBorder="1" applyAlignment="1">
      <alignment horizontal="centerContinuous" vertical="center" wrapText="1"/>
      <protection/>
    </xf>
    <xf numFmtId="0" fontId="10" fillId="0" borderId="0" xfId="43" applyFont="1" applyBorder="1" applyAlignment="1" applyProtection="1">
      <alignment horizontal="left" vertical="center" wrapText="1"/>
      <protection/>
    </xf>
    <xf numFmtId="0" fontId="9" fillId="0" borderId="0" xfId="40" applyFont="1" applyAlignment="1">
      <alignment horizontal="left" vertical="top" wrapText="1"/>
      <protection/>
    </xf>
    <xf numFmtId="0" fontId="9" fillId="0" borderId="0" xfId="40" applyFont="1" applyAlignment="1">
      <alignment vertical="top" wrapText="1"/>
      <protection/>
    </xf>
    <xf numFmtId="0" fontId="9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7" fillId="0" borderId="0" xfId="40" applyFont="1" applyBorder="1" applyAlignment="1" applyProtection="1">
      <alignment vertical="top" wrapText="1"/>
      <protection locked="0"/>
    </xf>
    <xf numFmtId="1" fontId="9" fillId="14" borderId="12" xfId="40" applyNumberFormat="1" applyFont="1" applyFill="1" applyBorder="1" applyAlignment="1" applyProtection="1">
      <alignment vertical="top" wrapText="1"/>
      <protection locked="0"/>
    </xf>
    <xf numFmtId="1" fontId="9" fillId="14" borderId="15" xfId="40" applyNumberFormat="1" applyFont="1" applyFill="1" applyBorder="1" applyAlignment="1" applyProtection="1">
      <alignment vertical="top" wrapText="1"/>
      <protection locked="0"/>
    </xf>
    <xf numFmtId="1" fontId="9" fillId="18" borderId="15" xfId="40" applyNumberFormat="1" applyFont="1" applyFill="1" applyBorder="1" applyAlignment="1" applyProtection="1">
      <alignment vertical="top" wrapText="1"/>
      <protection locked="0"/>
    </xf>
    <xf numFmtId="1" fontId="9" fillId="0" borderId="15" xfId="40" applyNumberFormat="1" applyFont="1" applyBorder="1" applyAlignment="1" applyProtection="1">
      <alignment vertical="top" wrapText="1"/>
      <protection/>
    </xf>
    <xf numFmtId="1" fontId="9" fillId="0" borderId="12" xfId="40" applyNumberFormat="1" applyFont="1" applyBorder="1" applyAlignment="1" applyProtection="1">
      <alignment vertical="top" wrapText="1"/>
      <protection/>
    </xf>
    <xf numFmtId="1" fontId="9" fillId="0" borderId="15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9" fillId="7" borderId="15" xfId="40" applyNumberFormat="1" applyFont="1" applyFill="1" applyBorder="1" applyAlignment="1" applyProtection="1">
      <alignment vertical="top" wrapText="1"/>
      <protection locked="0"/>
    </xf>
    <xf numFmtId="1" fontId="9" fillId="0" borderId="16" xfId="40" applyNumberFormat="1" applyFont="1" applyBorder="1" applyAlignment="1" applyProtection="1">
      <alignment vertical="top" wrapText="1"/>
      <protection/>
    </xf>
    <xf numFmtId="1" fontId="9" fillId="18" borderId="17" xfId="40" applyNumberFormat="1" applyFont="1" applyFill="1" applyBorder="1" applyAlignment="1" applyProtection="1">
      <alignment vertical="top" wrapText="1"/>
      <protection locked="0"/>
    </xf>
    <xf numFmtId="1" fontId="9" fillId="0" borderId="18" xfId="40" applyNumberFormat="1" applyFont="1" applyBorder="1" applyAlignment="1" applyProtection="1">
      <alignment vertical="top" wrapText="1"/>
      <protection/>
    </xf>
    <xf numFmtId="1" fontId="7" fillId="0" borderId="15" xfId="40" applyNumberFormat="1" applyFont="1" applyBorder="1" applyAlignment="1" applyProtection="1">
      <alignment vertical="top" wrapText="1"/>
      <protection/>
    </xf>
    <xf numFmtId="1" fontId="16" fillId="19" borderId="10" xfId="0" applyNumberFormat="1" applyFont="1" applyFill="1" applyBorder="1" applyAlignment="1" applyProtection="1">
      <alignment vertical="top"/>
      <protection/>
    </xf>
    <xf numFmtId="1" fontId="7" fillId="0" borderId="19" xfId="40" applyNumberFormat="1" applyFont="1" applyBorder="1" applyAlignment="1" applyProtection="1">
      <alignment vertical="top" wrapText="1"/>
      <protection/>
    </xf>
    <xf numFmtId="1" fontId="9" fillId="0" borderId="20" xfId="40" applyNumberFormat="1" applyFont="1" applyBorder="1" applyAlignment="1" applyProtection="1">
      <alignment vertical="top" wrapText="1"/>
      <protection/>
    </xf>
    <xf numFmtId="0" fontId="7" fillId="0" borderId="0" xfId="40" applyFont="1" applyBorder="1" applyAlignment="1">
      <alignment vertical="top" wrapText="1"/>
      <protection/>
    </xf>
    <xf numFmtId="49" fontId="7" fillId="0" borderId="0" xfId="40" applyNumberFormat="1" applyFont="1" applyBorder="1" applyAlignment="1">
      <alignment vertical="top" wrapText="1"/>
      <protection/>
    </xf>
    <xf numFmtId="1" fontId="9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9" fillId="0" borderId="0" xfId="40" applyFont="1" applyAlignment="1" applyProtection="1">
      <alignment horizontal="left" vertical="top" wrapText="1"/>
      <protection locked="0"/>
    </xf>
    <xf numFmtId="0" fontId="9" fillId="0" borderId="0" xfId="40" applyFont="1" applyAlignment="1" applyProtection="1">
      <alignment vertical="top" wrapText="1"/>
      <protection locked="0"/>
    </xf>
    <xf numFmtId="0" fontId="9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0" fillId="0" borderId="13" xfId="43" applyFont="1" applyBorder="1" applyAlignment="1">
      <alignment horizontal="centerContinuous" vertical="center" wrapText="1"/>
      <protection/>
    </xf>
    <xf numFmtId="0" fontId="10" fillId="0" borderId="21" xfId="43" applyFont="1" applyBorder="1" applyAlignment="1">
      <alignment horizontal="centerContinuous" vertical="center" wrapText="1"/>
      <protection/>
    </xf>
    <xf numFmtId="0" fontId="10" fillId="0" borderId="11" xfId="43" applyFont="1" applyBorder="1" applyAlignment="1">
      <alignment horizontal="centerContinuous" vertical="center" wrapText="1"/>
      <protection/>
    </xf>
    <xf numFmtId="0" fontId="10" fillId="15" borderId="13" xfId="43" applyFont="1" applyFill="1" applyBorder="1" applyAlignment="1">
      <alignment horizontal="centerContinuous" vertical="center" wrapText="1"/>
      <protection/>
    </xf>
    <xf numFmtId="0" fontId="10" fillId="15" borderId="11" xfId="43" applyFont="1" applyFill="1" applyBorder="1" applyAlignment="1">
      <alignment horizontal="centerContinuous" vertical="center" wrapText="1"/>
      <protection/>
    </xf>
    <xf numFmtId="1" fontId="11" fillId="15" borderId="12" xfId="43" applyNumberFormat="1" applyFont="1" applyFill="1" applyBorder="1" applyAlignment="1" applyProtection="1">
      <alignment vertical="center"/>
      <protection locked="0"/>
    </xf>
    <xf numFmtId="1" fontId="11" fillId="15" borderId="22" xfId="43" applyNumberFormat="1" applyFont="1" applyFill="1" applyBorder="1" applyAlignment="1" applyProtection="1">
      <alignment vertical="center"/>
      <protection locked="0"/>
    </xf>
    <xf numFmtId="1" fontId="11" fillId="15" borderId="14" xfId="43" applyNumberFormat="1" applyFont="1" applyFill="1" applyBorder="1" applyAlignment="1" applyProtection="1">
      <alignment vertical="center"/>
      <protection locked="0"/>
    </xf>
    <xf numFmtId="1" fontId="11" fillId="14" borderId="10" xfId="43" applyNumberFormat="1" applyFont="1" applyFill="1" applyBorder="1" applyAlignment="1" applyProtection="1">
      <alignment vertical="center"/>
      <protection locked="0"/>
    </xf>
    <xf numFmtId="0" fontId="10" fillId="0" borderId="13" xfId="43" applyFont="1" applyBorder="1" applyAlignment="1">
      <alignment horizontal="left" vertical="center" wrapText="1"/>
      <protection/>
    </xf>
    <xf numFmtId="1" fontId="11" fillId="0" borderId="12" xfId="43" applyNumberFormat="1" applyFont="1" applyFill="1" applyBorder="1" applyAlignment="1" applyProtection="1">
      <alignment vertical="center"/>
      <protection locked="0"/>
    </xf>
    <xf numFmtId="3" fontId="11" fillId="0" borderId="0" xfId="43" applyNumberFormat="1" applyFont="1" applyBorder="1" applyProtection="1">
      <alignment/>
      <protection/>
    </xf>
    <xf numFmtId="0" fontId="10" fillId="0" borderId="12" xfId="43" applyFont="1" applyBorder="1" applyAlignment="1">
      <alignment horizontal="centerContinuous" vertical="center" wrapText="1"/>
      <protection/>
    </xf>
    <xf numFmtId="0" fontId="10" fillId="0" borderId="14" xfId="43" applyFont="1" applyBorder="1" applyAlignment="1">
      <alignment horizontal="centerContinuous" vertical="center" wrapText="1"/>
      <protection/>
    </xf>
    <xf numFmtId="0" fontId="10" fillId="0" borderId="16" xfId="43" applyFont="1" applyBorder="1" applyAlignment="1">
      <alignment horizontal="left" vertical="center" wrapText="1"/>
      <protection/>
    </xf>
    <xf numFmtId="0" fontId="10" fillId="0" borderId="11" xfId="43" applyFont="1" applyBorder="1" applyAlignment="1">
      <alignment horizontal="center" vertical="center" wrapText="1"/>
      <protection/>
    </xf>
    <xf numFmtId="0" fontId="10" fillId="0" borderId="11" xfId="43" applyFont="1" applyFill="1" applyBorder="1" applyAlignment="1">
      <alignment horizontal="center" vertical="center" wrapText="1"/>
      <protection/>
    </xf>
    <xf numFmtId="0" fontId="10" fillId="0" borderId="23" xfId="43" applyFont="1" applyBorder="1" applyAlignment="1">
      <alignment horizontal="centerContinuous" vertical="center" wrapText="1"/>
      <protection/>
    </xf>
    <xf numFmtId="0" fontId="10" fillId="15" borderId="21" xfId="43" applyFont="1" applyFill="1" applyBorder="1" applyAlignment="1">
      <alignment horizontal="center" vertical="center" wrapText="1"/>
      <protection/>
    </xf>
    <xf numFmtId="0" fontId="10" fillId="0" borderId="16" xfId="43" applyFont="1" applyBorder="1" applyAlignment="1">
      <alignment horizontal="centerContinuous" vertical="center" wrapText="1"/>
      <protection/>
    </xf>
    <xf numFmtId="0" fontId="10" fillId="0" borderId="17" xfId="43" applyFont="1" applyBorder="1" applyAlignment="1">
      <alignment horizontal="center" vertical="center" wrapText="1"/>
      <protection/>
    </xf>
    <xf numFmtId="0" fontId="10" fillId="0" borderId="24" xfId="43" applyFont="1" applyBorder="1" applyAlignment="1">
      <alignment horizontal="centerContinuous" vertical="center" wrapText="1"/>
      <protection/>
    </xf>
    <xf numFmtId="0" fontId="10" fillId="0" borderId="25" xfId="43" applyFont="1" applyBorder="1" applyAlignment="1">
      <alignment horizontal="centerContinuous" vertical="center" wrapText="1"/>
      <protection/>
    </xf>
    <xf numFmtId="49" fontId="10" fillId="0" borderId="16" xfId="43" applyNumberFormat="1" applyFont="1" applyBorder="1" applyAlignment="1">
      <alignment horizontal="centerContinuous" vertical="center" wrapText="1"/>
      <protection/>
    </xf>
    <xf numFmtId="49" fontId="10" fillId="0" borderId="17" xfId="43" applyNumberFormat="1" applyFont="1" applyBorder="1" applyAlignment="1">
      <alignment horizontal="centerContinuous" vertical="center" wrapText="1"/>
      <protection/>
    </xf>
    <xf numFmtId="0" fontId="7" fillId="0" borderId="0" xfId="40" applyFont="1" applyBorder="1" applyAlignment="1" applyProtection="1">
      <alignment horizontal="left" vertical="top" wrapText="1"/>
      <protection locked="0"/>
    </xf>
    <xf numFmtId="0" fontId="7" fillId="0" borderId="0" xfId="40" applyFont="1" applyBorder="1" applyAlignment="1" applyProtection="1">
      <alignment horizontal="centerContinuous"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9" fillId="0" borderId="0" xfId="40" applyFont="1" applyBorder="1" applyAlignment="1" applyProtection="1">
      <alignment horizontal="centerContinuous" vertical="top" wrapText="1"/>
      <protection locked="0"/>
    </xf>
    <xf numFmtId="0" fontId="7" fillId="0" borderId="0" xfId="40" applyFont="1" applyAlignment="1" applyProtection="1">
      <alignment horizontal="center" vertical="top" wrapText="1"/>
      <protection locked="0"/>
    </xf>
    <xf numFmtId="0" fontId="9" fillId="0" borderId="0" xfId="40" applyFont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horizontal="center" vertical="top"/>
      <protection locked="0"/>
    </xf>
    <xf numFmtId="0" fontId="7" fillId="0" borderId="0" xfId="41" applyFont="1" applyAlignment="1" applyProtection="1">
      <alignment wrapText="1"/>
      <protection locked="0"/>
    </xf>
    <xf numFmtId="0" fontId="7" fillId="0" borderId="26" xfId="40" applyFont="1" applyBorder="1" applyAlignment="1" applyProtection="1">
      <alignment horizontal="center" vertical="center"/>
      <protection/>
    </xf>
    <xf numFmtId="0" fontId="7" fillId="0" borderId="27" xfId="40" applyFont="1" applyBorder="1" applyAlignment="1" applyProtection="1">
      <alignment horizontal="center" vertical="top" wrapText="1"/>
      <protection/>
    </xf>
    <xf numFmtId="14" fontId="7" fillId="0" borderId="27" xfId="40" applyNumberFormat="1" applyFont="1" applyBorder="1" applyAlignment="1" applyProtection="1">
      <alignment horizontal="center" vertical="top" wrapText="1"/>
      <protection/>
    </xf>
    <xf numFmtId="49" fontId="7" fillId="0" borderId="27" xfId="40" applyNumberFormat="1" applyFont="1" applyBorder="1" applyAlignment="1" applyProtection="1">
      <alignment horizontal="center" vertical="center" wrapText="1"/>
      <protection/>
    </xf>
    <xf numFmtId="14" fontId="7" fillId="0" borderId="28" xfId="40" applyNumberFormat="1" applyFont="1" applyBorder="1" applyAlignment="1" applyProtection="1">
      <alignment horizontal="center" vertical="top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10" xfId="40" applyFont="1" applyBorder="1" applyAlignment="1" applyProtection="1">
      <alignment horizontal="center" vertical="top" wrapText="1"/>
      <protection/>
    </xf>
    <xf numFmtId="49" fontId="7" fillId="0" borderId="10" xfId="40" applyNumberFormat="1" applyFont="1" applyBorder="1" applyAlignment="1" applyProtection="1">
      <alignment horizontal="center" vertical="center" wrapText="1"/>
      <protection/>
    </xf>
    <xf numFmtId="0" fontId="7" fillId="0" borderId="15" xfId="40" applyFont="1" applyBorder="1" applyAlignment="1" applyProtection="1">
      <alignment horizontal="center"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0" fontId="9" fillId="0" borderId="10" xfId="40" applyFont="1" applyBorder="1" applyAlignment="1" applyProtection="1">
      <alignment vertical="top" wrapText="1"/>
      <protection/>
    </xf>
    <xf numFmtId="0" fontId="9" fillId="0" borderId="12" xfId="40" applyFont="1" applyBorder="1" applyAlignment="1" applyProtection="1">
      <alignment vertical="top" wrapText="1"/>
      <protection/>
    </xf>
    <xf numFmtId="49" fontId="7" fillId="15" borderId="16" xfId="40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6" fillId="19" borderId="29" xfId="40" applyFont="1" applyFill="1" applyBorder="1" applyAlignment="1" applyProtection="1">
      <alignment vertical="top" wrapText="1"/>
      <protection/>
    </xf>
    <xf numFmtId="0" fontId="9" fillId="0" borderId="10" xfId="40" applyFont="1" applyBorder="1" applyAlignment="1" applyProtection="1">
      <alignment horizontal="right" vertical="top" wrapText="1"/>
      <protection/>
    </xf>
    <xf numFmtId="0" fontId="16" fillId="19" borderId="10" xfId="40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16" fillId="19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2" xfId="40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16" fillId="19" borderId="10" xfId="40" applyNumberFormat="1" applyFont="1" applyFill="1" applyBorder="1" applyAlignment="1" applyProtection="1">
      <alignment vertical="top" wrapText="1"/>
      <protection/>
    </xf>
    <xf numFmtId="1" fontId="9" fillId="0" borderId="10" xfId="40" applyNumberFormat="1" applyFont="1" applyBorder="1" applyAlignment="1" applyProtection="1">
      <alignment vertical="top" wrapText="1"/>
      <protection/>
    </xf>
    <xf numFmtId="1" fontId="16" fillId="19" borderId="10" xfId="40" applyNumberFormat="1" applyFont="1" applyFill="1" applyBorder="1" applyAlignment="1" applyProtection="1">
      <alignment vertical="top"/>
      <protection/>
    </xf>
    <xf numFmtId="1" fontId="4" fillId="0" borderId="16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7" fillId="0" borderId="16" xfId="40" applyNumberFormat="1" applyFont="1" applyBorder="1" applyAlignment="1" applyProtection="1">
      <alignment horizontal="right" vertical="top" wrapText="1"/>
      <protection/>
    </xf>
    <xf numFmtId="0" fontId="16" fillId="19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19" borderId="10" xfId="40" applyNumberFormat="1" applyFont="1" applyFill="1" applyBorder="1" applyAlignment="1" applyProtection="1">
      <alignment vertical="top"/>
      <protection/>
    </xf>
    <xf numFmtId="0" fontId="16" fillId="19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9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6" xfId="40" applyNumberFormat="1" applyFont="1" applyBorder="1" applyAlignment="1" applyProtection="1">
      <alignment horizontal="right" vertical="top" wrapText="1"/>
      <protection/>
    </xf>
    <xf numFmtId="1" fontId="9" fillId="0" borderId="30" xfId="40" applyNumberFormat="1" applyFont="1" applyBorder="1" applyAlignment="1" applyProtection="1">
      <alignment vertical="top" wrapText="1"/>
      <protection/>
    </xf>
    <xf numFmtId="1" fontId="9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9" fillId="0" borderId="32" xfId="40" applyNumberFormat="1" applyFont="1" applyBorder="1" applyAlignment="1" applyProtection="1">
      <alignment vertical="top" wrapText="1"/>
      <protection/>
    </xf>
    <xf numFmtId="1" fontId="9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15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horizontal="center" vertical="center" wrapText="1"/>
      <protection/>
    </xf>
    <xf numFmtId="0" fontId="10" fillId="0" borderId="12" xfId="42" applyFont="1" applyBorder="1" applyAlignment="1" applyProtection="1">
      <alignment horizontal="center" vertical="center" wrapText="1"/>
      <protection/>
    </xf>
    <xf numFmtId="0" fontId="10" fillId="0" borderId="11" xfId="42" applyFont="1" applyBorder="1" applyAlignment="1" applyProtection="1">
      <alignment horizontal="center" vertic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1" fillId="0" borderId="10" xfId="42" applyFont="1" applyFill="1" applyBorder="1" applyProtection="1">
      <alignment/>
      <protection/>
    </xf>
    <xf numFmtId="0" fontId="11" fillId="0" borderId="10" xfId="42" applyFont="1" applyBorder="1" applyAlignment="1" applyProtection="1">
      <alignment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1" fillId="0" borderId="10" xfId="42" applyFont="1" applyFill="1" applyBorder="1" applyAlignment="1" applyProtection="1">
      <alignment vertical="center" wrapText="1"/>
      <protection/>
    </xf>
    <xf numFmtId="0" fontId="12" fillId="0" borderId="10" xfId="42" applyFont="1" applyBorder="1" applyAlignment="1" applyProtection="1">
      <alignment horizontal="right" vertical="center"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3" fontId="12" fillId="0" borderId="10" xfId="42" applyNumberFormat="1" applyFont="1" applyBorder="1" applyAlignment="1" applyProtection="1">
      <alignment horizontal="center" vertical="center"/>
      <protection/>
    </xf>
    <xf numFmtId="0" fontId="11" fillId="0" borderId="10" xfId="42" applyFont="1" applyBorder="1" applyAlignment="1" applyProtection="1">
      <alignment wrapText="1"/>
      <protection/>
    </xf>
    <xf numFmtId="0" fontId="11" fillId="0" borderId="14" xfId="42" applyFont="1" applyBorder="1" applyAlignment="1" applyProtection="1">
      <alignment horizontal="center" vertical="center" wrapText="1"/>
      <protection/>
    </xf>
    <xf numFmtId="0" fontId="12" fillId="0" borderId="14" xfId="42" applyFont="1" applyBorder="1" applyAlignment="1" applyProtection="1">
      <alignment horizontal="center" vertical="center" wrapText="1"/>
      <protection/>
    </xf>
    <xf numFmtId="0" fontId="12" fillId="0" borderId="14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1" fillId="0" borderId="29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11" fillId="0" borderId="22" xfId="42" applyFont="1" applyBorder="1" applyAlignment="1" applyProtection="1">
      <alignment vertical="center" wrapText="1"/>
      <protection/>
    </xf>
    <xf numFmtId="0" fontId="10" fillId="0" borderId="12" xfId="42" applyFont="1" applyBorder="1" applyAlignment="1" applyProtection="1">
      <alignment vertical="center" wrapText="1"/>
      <protection/>
    </xf>
    <xf numFmtId="0" fontId="14" fillId="0" borderId="10" xfId="42" applyFont="1" applyBorder="1" applyAlignment="1" applyProtection="1">
      <alignment vertical="center" wrapText="1"/>
      <protection/>
    </xf>
    <xf numFmtId="0" fontId="11" fillId="0" borderId="0" xfId="42" applyFont="1" applyBorder="1" applyAlignment="1" applyProtection="1">
      <alignment wrapText="1"/>
      <protection/>
    </xf>
    <xf numFmtId="1" fontId="11" fillId="0" borderId="10" xfId="42" applyNumberFormat="1" applyFont="1" applyBorder="1" applyAlignment="1" applyProtection="1">
      <alignment vertical="center"/>
      <protection/>
    </xf>
    <xf numFmtId="1" fontId="9" fillId="2" borderId="15" xfId="40" applyNumberFormat="1" applyFont="1" applyFill="1" applyBorder="1" applyAlignment="1" applyProtection="1">
      <alignment vertical="top" wrapText="1"/>
      <protection locked="0"/>
    </xf>
    <xf numFmtId="1" fontId="9" fillId="2" borderId="12" xfId="40" applyNumberFormat="1" applyFont="1" applyFill="1" applyBorder="1" applyAlignment="1" applyProtection="1">
      <alignment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0" fontId="11" fillId="0" borderId="0" xfId="41" applyFont="1" applyFill="1" applyAlignment="1" applyProtection="1">
      <alignment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 locked="0"/>
    </xf>
    <xf numFmtId="0" fontId="10" fillId="0" borderId="0" xfId="41" applyFont="1" applyFill="1" applyBorder="1" applyAlignment="1" applyProtection="1">
      <alignment horizontal="centerContinuous" vertical="center" wrapText="1"/>
      <protection locked="0"/>
    </xf>
    <xf numFmtId="1" fontId="11" fillId="0" borderId="0" xfId="41" applyNumberFormat="1" applyFont="1" applyBorder="1" applyAlignment="1" applyProtection="1">
      <alignment wrapText="1"/>
      <protection/>
    </xf>
    <xf numFmtId="0" fontId="11" fillId="0" borderId="0" xfId="41" applyFont="1" applyAlignment="1" applyProtection="1">
      <alignment horizontal="centerContinuous" wrapText="1"/>
      <protection/>
    </xf>
    <xf numFmtId="0" fontId="11" fillId="0" borderId="0" xfId="41" applyFont="1" applyAlignment="1" applyProtection="1">
      <alignment horizontal="center" wrapText="1"/>
      <protection/>
    </xf>
    <xf numFmtId="0" fontId="10" fillId="0" borderId="0" xfId="41" applyFont="1" applyAlignment="1" applyProtection="1">
      <alignment wrapText="1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14" fontId="10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1" applyFont="1" applyBorder="1" applyAlignment="1" applyProtection="1">
      <alignment horizontal="center" wrapText="1"/>
      <protection/>
    </xf>
    <xf numFmtId="49" fontId="10" fillId="0" borderId="10" xfId="41" applyNumberFormat="1" applyFont="1" applyFill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wrapText="1"/>
      <protection/>
    </xf>
    <xf numFmtId="49" fontId="12" fillId="0" borderId="10" xfId="41" applyNumberFormat="1" applyFont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Fill="1" applyBorder="1" applyAlignment="1" applyProtection="1">
      <alignment wrapText="1"/>
      <protection/>
    </xf>
    <xf numFmtId="49" fontId="11" fillId="0" borderId="10" xfId="41" applyNumberFormat="1" applyFont="1" applyFill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right"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1" fontId="11" fillId="0" borderId="10" xfId="41" applyNumberFormat="1" applyFont="1" applyFill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1" fillId="0" borderId="0" xfId="41" applyNumberFormat="1" applyFont="1" applyBorder="1" applyAlignment="1" applyProtection="1">
      <alignment wrapText="1"/>
      <protection/>
    </xf>
    <xf numFmtId="1" fontId="11" fillId="0" borderId="0" xfId="41" applyNumberFormat="1" applyFont="1" applyFill="1" applyBorder="1" applyAlignment="1" applyProtection="1">
      <alignment wrapText="1"/>
      <protection/>
    </xf>
    <xf numFmtId="0" fontId="10" fillId="0" borderId="0" xfId="41" applyFont="1" applyAlignment="1" applyProtection="1">
      <alignment horizontal="center"/>
      <protection/>
    </xf>
    <xf numFmtId="1" fontId="11" fillId="0" borderId="10" xfId="43" applyNumberFormat="1" applyFont="1" applyFill="1" applyBorder="1" applyAlignment="1" applyProtection="1">
      <alignment vertical="center"/>
      <protection/>
    </xf>
    <xf numFmtId="1" fontId="11" fillId="0" borderId="12" xfId="43" applyNumberFormat="1" applyFont="1" applyFill="1" applyBorder="1" applyAlignment="1" applyProtection="1">
      <alignment vertical="center"/>
      <protection/>
    </xf>
    <xf numFmtId="0" fontId="10" fillId="0" borderId="0" xfId="43" applyFont="1" applyBorder="1" applyAlignment="1" applyProtection="1">
      <alignment vertical="center" wrapText="1"/>
      <protection locked="0"/>
    </xf>
    <xf numFmtId="49" fontId="10" fillId="0" borderId="0" xfId="43" applyNumberFormat="1" applyFont="1" applyBorder="1" applyAlignment="1" applyProtection="1">
      <alignment horizontal="center" vertical="center" wrapText="1"/>
      <protection locked="0"/>
    </xf>
    <xf numFmtId="0" fontId="11" fillId="0" borderId="0" xfId="43" applyFont="1" applyBorder="1" applyProtection="1">
      <alignment/>
      <protection locked="0"/>
    </xf>
    <xf numFmtId="0" fontId="10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0" fillId="0" borderId="0" xfId="42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1" fontId="10" fillId="7" borderId="10" xfId="42" applyNumberFormat="1" applyFont="1" applyFill="1" applyBorder="1" applyAlignment="1" applyProtection="1">
      <alignment vertical="center"/>
      <protection locked="0"/>
    </xf>
    <xf numFmtId="0" fontId="9" fillId="0" borderId="0" xfId="40" applyFont="1" applyBorder="1" applyAlignment="1" applyProtection="1">
      <alignment vertical="top"/>
      <protection locked="0"/>
    </xf>
    <xf numFmtId="49" fontId="7" fillId="0" borderId="0" xfId="40" applyNumberFormat="1" applyFont="1" applyBorder="1" applyAlignment="1" applyProtection="1">
      <alignment vertical="top" wrapText="1"/>
      <protection locked="0"/>
    </xf>
    <xf numFmtId="1" fontId="9" fillId="0" borderId="0" xfId="40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0" applyFont="1" applyFill="1" applyAlignment="1" applyProtection="1">
      <alignment horizontal="right" vertical="top" wrapText="1"/>
      <protection locked="0"/>
    </xf>
    <xf numFmtId="0" fontId="15" fillId="19" borderId="10" xfId="40" applyFont="1" applyFill="1" applyBorder="1" applyAlignment="1" applyProtection="1">
      <alignment horizontal="left" vertical="top" wrapText="1"/>
      <protection/>
    </xf>
    <xf numFmtId="1" fontId="15" fillId="19" borderId="10" xfId="40" applyNumberFormat="1" applyFont="1" applyFill="1" applyBorder="1" applyAlignment="1" applyProtection="1">
      <alignment vertical="top" wrapText="1"/>
      <protection/>
    </xf>
    <xf numFmtId="0" fontId="15" fillId="19" borderId="37" xfId="40" applyFont="1" applyFill="1" applyBorder="1" applyAlignment="1" applyProtection="1">
      <alignment horizontal="left" vertical="top" wrapText="1"/>
      <protection/>
    </xf>
    <xf numFmtId="0" fontId="15" fillId="19" borderId="29" xfId="40" applyFont="1" applyFill="1" applyBorder="1" applyAlignment="1" applyProtection="1">
      <alignment vertical="top" wrapText="1"/>
      <protection/>
    </xf>
    <xf numFmtId="0" fontId="15" fillId="19" borderId="38" xfId="40" applyFont="1" applyFill="1" applyBorder="1" applyAlignment="1" applyProtection="1">
      <alignment vertical="top" wrapText="1"/>
      <protection/>
    </xf>
    <xf numFmtId="49" fontId="15" fillId="19" borderId="36" xfId="40" applyNumberFormat="1" applyFont="1" applyFill="1" applyBorder="1" applyAlignment="1" applyProtection="1">
      <alignment vertical="center" wrapText="1"/>
      <protection/>
    </xf>
    <xf numFmtId="0" fontId="15" fillId="19" borderId="10" xfId="40" applyFont="1" applyFill="1" applyBorder="1" applyAlignment="1" applyProtection="1">
      <alignment vertical="top" wrapText="1"/>
      <protection/>
    </xf>
    <xf numFmtId="0" fontId="10" fillId="0" borderId="0" xfId="43" applyFont="1" applyBorder="1" applyAlignment="1" applyProtection="1">
      <alignment horizontal="left" wrapText="1"/>
      <protection locked="0"/>
    </xf>
    <xf numFmtId="3" fontId="10" fillId="0" borderId="14" xfId="42" applyNumberFormat="1" applyFont="1" applyFill="1" applyBorder="1" applyAlignment="1" applyProtection="1">
      <alignment vertical="center"/>
      <protection/>
    </xf>
    <xf numFmtId="0" fontId="9" fillId="0" borderId="10" xfId="40" applyFont="1" applyBorder="1" applyAlignment="1" applyProtection="1">
      <alignment vertical="top"/>
      <protection locked="0"/>
    </xf>
    <xf numFmtId="0" fontId="7" fillId="0" borderId="10" xfId="40" applyFont="1" applyBorder="1" applyAlignment="1" applyProtection="1">
      <alignment horizontal="left" vertical="top" wrapText="1"/>
      <protection locked="0"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Border="1" applyAlignment="1" applyProtection="1">
      <alignment horizontal="centerContinuous"/>
      <protection/>
    </xf>
    <xf numFmtId="0" fontId="11" fillId="0" borderId="35" xfId="42" applyFont="1" applyBorder="1" applyAlignment="1" applyProtection="1">
      <alignment horizontal="centerContinuous"/>
      <protection/>
    </xf>
    <xf numFmtId="0" fontId="11" fillId="0" borderId="0" xfId="42" applyFont="1" applyAlignment="1" applyProtection="1">
      <alignment horizontal="centerContinuous" wrapText="1"/>
      <protection/>
    </xf>
    <xf numFmtId="0" fontId="10" fillId="0" borderId="0" xfId="40" applyFont="1" applyBorder="1" applyAlignment="1" applyProtection="1">
      <alignment vertical="top" wrapText="1"/>
      <protection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Fill="1" applyBorder="1" applyAlignment="1" applyProtection="1">
      <alignment horizontal="centerContinuous" vertical="center" wrapText="1"/>
      <protection/>
    </xf>
    <xf numFmtId="0" fontId="10" fillId="0" borderId="0" xfId="40" applyFont="1" applyBorder="1" applyAlignment="1" applyProtection="1">
      <alignment horizontal="left" vertical="top"/>
      <protection/>
    </xf>
    <xf numFmtId="0" fontId="10" fillId="0" borderId="0" xfId="40" applyFont="1" applyBorder="1" applyAlignment="1" applyProtection="1">
      <alignment vertical="top"/>
      <protection/>
    </xf>
    <xf numFmtId="0" fontId="10" fillId="0" borderId="0" xfId="40" applyFont="1" applyFill="1" applyBorder="1" applyAlignment="1" applyProtection="1">
      <alignment vertical="top" wrapText="1"/>
      <protection/>
    </xf>
    <xf numFmtId="0" fontId="10" fillId="0" borderId="0" xfId="41" applyFont="1" applyFill="1" applyBorder="1" applyAlignment="1" applyProtection="1">
      <alignment horizontal="right" vertical="center" wrapText="1"/>
      <protection/>
    </xf>
    <xf numFmtId="0" fontId="10" fillId="0" borderId="0" xfId="43" applyFont="1" applyAlignment="1" applyProtection="1">
      <alignment horizontal="centerContinuous" wrapText="1"/>
      <protection/>
    </xf>
    <xf numFmtId="49" fontId="10" fillId="0" borderId="0" xfId="43" applyNumberFormat="1" applyFont="1" applyAlignment="1" applyProtection="1">
      <alignment horizontal="center" wrapText="1"/>
      <protection/>
    </xf>
    <xf numFmtId="0" fontId="10" fillId="0" borderId="0" xfId="43" applyFont="1" applyAlignment="1" applyProtection="1">
      <alignment horizontal="centerContinuous"/>
      <protection/>
    </xf>
    <xf numFmtId="0" fontId="11" fillId="0" borderId="0" xfId="43" applyFont="1" applyProtection="1">
      <alignment/>
      <protection/>
    </xf>
    <xf numFmtId="0" fontId="9" fillId="0" borderId="0" xfId="43" applyFont="1" applyAlignment="1" applyProtection="1">
      <alignment horizontal="left"/>
      <protection/>
    </xf>
    <xf numFmtId="0" fontId="10" fillId="0" borderId="0" xfId="43" applyFont="1" applyBorder="1" applyAlignment="1" applyProtection="1">
      <alignment horizontal="left" vertical="top" wrapText="1"/>
      <protection/>
    </xf>
    <xf numFmtId="0" fontId="10" fillId="0" borderId="0" xfId="43" applyFont="1" applyProtection="1">
      <alignment/>
      <protection/>
    </xf>
    <xf numFmtId="0" fontId="10" fillId="0" borderId="0" xfId="41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0" applyNumberFormat="1" applyFont="1" applyBorder="1" applyAlignment="1" applyProtection="1">
      <alignment horizontal="left" vertical="top" wrapText="1"/>
      <protection locked="0"/>
    </xf>
    <xf numFmtId="192" fontId="10" fillId="0" borderId="0" xfId="40" applyNumberFormat="1" applyFont="1" applyBorder="1" applyAlignment="1" applyProtection="1">
      <alignment horizontal="left" vertical="top"/>
      <protection/>
    </xf>
    <xf numFmtId="0" fontId="9" fillId="0" borderId="0" xfId="40" applyFont="1" applyAlignment="1" applyProtection="1">
      <alignment vertical="top"/>
      <protection/>
    </xf>
    <xf numFmtId="0" fontId="9" fillId="0" borderId="0" xfId="40" applyFont="1" applyAlignment="1" applyProtection="1">
      <alignment vertical="top" wrapText="1"/>
      <protection/>
    </xf>
    <xf numFmtId="0" fontId="10" fillId="0" borderId="0" xfId="43" applyFont="1">
      <alignment/>
      <protection/>
    </xf>
    <xf numFmtId="0" fontId="10" fillId="0" borderId="0" xfId="43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Alignment="1">
      <alignment wrapText="1"/>
      <protection/>
    </xf>
    <xf numFmtId="49" fontId="11" fillId="0" borderId="0" xfId="43" applyNumberFormat="1" applyFont="1" applyAlignment="1">
      <alignment horizontal="center" wrapText="1"/>
      <protection/>
    </xf>
    <xf numFmtId="0" fontId="9" fillId="0" borderId="0" xfId="40" applyFont="1" applyFill="1" applyAlignment="1" applyProtection="1">
      <alignment vertical="top"/>
      <protection/>
    </xf>
    <xf numFmtId="0" fontId="9" fillId="0" borderId="0" xfId="40" applyFont="1" applyFill="1" applyAlignment="1" applyProtection="1">
      <alignment horizontal="right" vertical="top" wrapText="1"/>
      <protection/>
    </xf>
    <xf numFmtId="0" fontId="11" fillId="0" borderId="0" xfId="41" applyFont="1" applyFill="1" applyAlignment="1" applyProtection="1">
      <alignment wrapText="1"/>
      <protection/>
    </xf>
    <xf numFmtId="0" fontId="11" fillId="0" borderId="0" xfId="42" applyFont="1" applyProtection="1">
      <alignment/>
      <protection/>
    </xf>
    <xf numFmtId="0" fontId="11" fillId="0" borderId="0" xfId="42" applyFont="1">
      <alignment/>
      <protection/>
    </xf>
    <xf numFmtId="0" fontId="5" fillId="0" borderId="0" xfId="42" applyFont="1" applyAlignment="1" applyProtection="1">
      <alignment horizontal="left" wrapText="1"/>
      <protection/>
    </xf>
    <xf numFmtId="0" fontId="10" fillId="0" borderId="0" xfId="42" applyFont="1" applyAlignment="1" applyProtection="1">
      <alignment horizontal="right"/>
      <protection/>
    </xf>
    <xf numFmtId="0" fontId="11" fillId="0" borderId="10" xfId="42" applyFont="1" applyBorder="1" applyProtection="1">
      <alignment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1" fontId="11" fillId="14" borderId="10" xfId="42" applyNumberFormat="1" applyFont="1" applyFill="1" applyBorder="1" applyProtection="1">
      <alignment/>
      <protection locked="0"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1" fillId="0" borderId="10" xfId="42" applyNumberFormat="1" applyFont="1" applyBorder="1" applyProtection="1">
      <alignment/>
      <protection/>
    </xf>
    <xf numFmtId="0" fontId="12" fillId="0" borderId="10" xfId="42" applyFont="1" applyBorder="1" applyAlignment="1" applyProtection="1">
      <alignment horizontal="center" wrapText="1"/>
      <protection/>
    </xf>
    <xf numFmtId="1" fontId="11" fillId="18" borderId="10" xfId="42" applyNumberFormat="1" applyFont="1" applyFill="1" applyBorder="1" applyProtection="1">
      <alignment/>
      <protection locked="0"/>
    </xf>
    <xf numFmtId="0" fontId="12" fillId="0" borderId="10" xfId="42" applyFont="1" applyBorder="1" applyAlignment="1" applyProtection="1">
      <alignment horizontal="left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49" fontId="10" fillId="0" borderId="10" xfId="42" applyNumberFormat="1" applyFont="1" applyBorder="1" applyAlignment="1" applyProtection="1">
      <alignment horizontal="centerContinuous" wrapText="1"/>
      <protection/>
    </xf>
    <xf numFmtId="3" fontId="11" fillId="0" borderId="10" xfId="42" applyNumberFormat="1" applyFont="1" applyFill="1" applyBorder="1" applyProtection="1">
      <alignment/>
      <protection/>
    </xf>
    <xf numFmtId="0" fontId="11" fillId="0" borderId="0" xfId="42" applyFont="1" applyBorder="1" applyAlignment="1" applyProtection="1">
      <alignment wrapText="1"/>
      <protection locked="0"/>
    </xf>
    <xf numFmtId="0" fontId="17" fillId="0" borderId="0" xfId="42" applyFont="1" applyBorder="1" applyAlignment="1">
      <alignment vertical="center" wrapText="1"/>
      <protection/>
    </xf>
    <xf numFmtId="0" fontId="17" fillId="0" borderId="0" xfId="42" applyFont="1" applyBorder="1" applyAlignment="1" applyProtection="1">
      <alignment vertical="center" wrapText="1"/>
      <protection locked="0"/>
    </xf>
    <xf numFmtId="1" fontId="11" fillId="0" borderId="0" xfId="42" applyNumberFormat="1" applyFont="1" applyProtection="1">
      <alignment/>
      <protection locked="0"/>
    </xf>
    <xf numFmtId="0" fontId="11" fillId="0" borderId="0" xfId="42" applyFont="1" applyBorder="1" applyAlignment="1">
      <alignment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1" fillId="0" borderId="0" xfId="42" applyFont="1" applyBorder="1">
      <alignment/>
      <protection/>
    </xf>
    <xf numFmtId="0" fontId="11" fillId="0" borderId="0" xfId="42" applyFont="1" applyAlignment="1">
      <alignment wrapText="1"/>
      <protection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40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0" applyFont="1" applyBorder="1" applyAlignment="1" applyProtection="1">
      <alignment horizontal="left" vertical="top" wrapText="1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10" fillId="0" borderId="0" xfId="40" applyFont="1" applyBorder="1" applyAlignment="1" applyProtection="1">
      <alignment horizontal="left" vertical="top" wrapText="1"/>
      <protection/>
    </xf>
    <xf numFmtId="191" fontId="11" fillId="0" borderId="32" xfId="40" applyNumberFormat="1" applyFont="1" applyBorder="1" applyAlignment="1" applyProtection="1">
      <alignment horizontal="left" vertical="top" wrapText="1"/>
      <protection/>
    </xf>
    <xf numFmtId="0" fontId="5" fillId="0" borderId="0" xfId="42" applyFont="1" applyAlignment="1" applyProtection="1">
      <alignment horizontal="left" wrapText="1"/>
      <protection/>
    </xf>
    <xf numFmtId="0" fontId="10" fillId="0" borderId="0" xfId="42" applyFont="1" applyBorder="1" applyAlignment="1" applyProtection="1">
      <alignment horizontal="left" wrapText="1"/>
      <protection/>
    </xf>
    <xf numFmtId="0" fontId="11" fillId="0" borderId="0" xfId="41" applyFont="1" applyFill="1" applyAlignment="1" applyProtection="1">
      <alignment horizontal="center" wrapText="1"/>
      <protection locked="0"/>
    </xf>
    <xf numFmtId="0" fontId="10" fillId="0" borderId="0" xfId="43" applyFont="1" applyAlignment="1">
      <alignment horizontal="center" wrapText="1"/>
      <protection/>
    </xf>
    <xf numFmtId="0" fontId="10" fillId="0" borderId="0" xfId="43" applyFont="1" applyBorder="1" applyAlignment="1" applyProtection="1">
      <alignment horizontal="left"/>
      <protection locked="0"/>
    </xf>
    <xf numFmtId="0" fontId="10" fillId="0" borderId="0" xfId="40" applyNumberFormat="1" applyFont="1" applyBorder="1" applyAlignment="1" applyProtection="1">
      <alignment horizontal="left" vertical="top" wrapText="1"/>
      <protection/>
    </xf>
    <xf numFmtId="0" fontId="10" fillId="0" borderId="0" xfId="43" applyFont="1" applyBorder="1" applyAlignment="1" applyProtection="1">
      <alignment horizontal="left" vertical="center" wrapText="1"/>
      <protection locked="0"/>
    </xf>
    <xf numFmtId="0" fontId="9" fillId="0" borderId="0" xfId="43" applyFont="1" applyAlignment="1" applyProtection="1">
      <alignment horizontal="left"/>
      <protection/>
    </xf>
    <xf numFmtId="0" fontId="9" fillId="0" borderId="0" xfId="43" applyFont="1" applyAlignment="1" applyProtection="1">
      <alignment horizontal="right"/>
      <protection/>
    </xf>
    <xf numFmtId="192" fontId="10" fillId="0" borderId="32" xfId="40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Percent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Свързана клетка" xfId="66"/>
    <cellStyle name="Сума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40">
      <selection activeCell="G48" sqref="G48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2" t="s">
        <v>1</v>
      </c>
      <c r="B3" s="333"/>
      <c r="C3" s="333"/>
      <c r="D3" s="333"/>
      <c r="E3" s="266" t="s">
        <v>158</v>
      </c>
      <c r="F3" s="112" t="s">
        <v>2</v>
      </c>
      <c r="G3" s="77"/>
      <c r="H3" s="265" t="s">
        <v>532</v>
      </c>
    </row>
    <row r="4" spans="1:8" ht="15">
      <c r="A4" s="332" t="s">
        <v>531</v>
      </c>
      <c r="B4" s="338"/>
      <c r="C4" s="338"/>
      <c r="D4" s="338"/>
      <c r="E4" s="287" t="s">
        <v>158</v>
      </c>
      <c r="F4" s="334" t="s">
        <v>3</v>
      </c>
      <c r="G4" s="335"/>
      <c r="H4" s="265">
        <v>455</v>
      </c>
    </row>
    <row r="5" spans="1:8" ht="15">
      <c r="A5" s="332" t="s">
        <v>536</v>
      </c>
      <c r="B5" s="333"/>
      <c r="C5" s="333"/>
      <c r="D5" s="333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1602</v>
      </c>
      <c r="D11" s="56">
        <v>1600</v>
      </c>
      <c r="E11" s="132" t="s">
        <v>21</v>
      </c>
      <c r="F11" s="137" t="s">
        <v>22</v>
      </c>
      <c r="G11" s="57"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7207</v>
      </c>
      <c r="D12" s="56">
        <v>6358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80597</v>
      </c>
      <c r="D13" s="56">
        <v>78628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8439</v>
      </c>
      <c r="D14" s="56">
        <v>2568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657</v>
      </c>
      <c r="D15" s="56">
        <v>732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0</v>
      </c>
      <c r="D16" s="56"/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571</v>
      </c>
      <c r="D17" s="56">
        <v>11252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6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99073</v>
      </c>
      <c r="D19" s="60">
        <f>SUM(D11:D18)</f>
        <v>101144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147</v>
      </c>
      <c r="D20" s="56">
        <v>158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27440</v>
      </c>
      <c r="H21" s="61">
        <f>SUM(H22:H24)</f>
        <v>27391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v>27440</v>
      </c>
      <c r="H22" s="57">
        <v>27391</v>
      </c>
    </row>
    <row r="23" spans="1:13" ht="15">
      <c r="A23" s="130" t="s">
        <v>65</v>
      </c>
      <c r="B23" s="136" t="s">
        <v>66</v>
      </c>
      <c r="C23" s="56">
        <v>2</v>
      </c>
      <c r="D23" s="56">
        <v>4</v>
      </c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27</v>
      </c>
      <c r="D24" s="56">
        <v>39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27440</v>
      </c>
      <c r="H25" s="59">
        <f>H19+H20+H21</f>
        <v>27391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0</v>
      </c>
      <c r="D26" s="56">
        <v>2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29</v>
      </c>
      <c r="D27" s="60">
        <f>SUM(D23:D26)</f>
        <v>45</v>
      </c>
      <c r="E27" s="148" t="s">
        <v>82</v>
      </c>
      <c r="F27" s="137" t="s">
        <v>83</v>
      </c>
      <c r="G27" s="59">
        <f>SUM(G28:G30)</f>
        <v>-16602</v>
      </c>
      <c r="H27" s="59">
        <f>SUM(H28:H30)</f>
        <v>-35998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v>0</v>
      </c>
      <c r="H28" s="57"/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-16602</v>
      </c>
      <c r="H29" s="211">
        <v>-35998</v>
      </c>
      <c r="M29" s="62"/>
    </row>
    <row r="30" spans="1:8" ht="15">
      <c r="A30" s="130" t="s">
        <v>89</v>
      </c>
      <c r="B30" s="136" t="s">
        <v>90</v>
      </c>
      <c r="C30" s="56">
        <v>22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v>10477</v>
      </c>
      <c r="H31" s="57">
        <v>19445</v>
      </c>
      <c r="M31" s="62"/>
    </row>
    <row r="32" spans="1:15" ht="15">
      <c r="A32" s="130" t="s">
        <v>97</v>
      </c>
      <c r="B32" s="145" t="s">
        <v>98</v>
      </c>
      <c r="C32" s="60">
        <f>C30+C31</f>
        <v>22</v>
      </c>
      <c r="D32" s="60">
        <f>D30+D31</f>
        <v>0</v>
      </c>
      <c r="E32" s="138" t="s">
        <v>99</v>
      </c>
      <c r="F32" s="137" t="s">
        <v>100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-6125</v>
      </c>
      <c r="H33" s="59">
        <f>H27+H31+H32</f>
        <v>-16553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8</v>
      </c>
      <c r="D34" s="60">
        <f>SUM(D35:D38)</f>
        <v>8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53070</v>
      </c>
      <c r="H36" s="59">
        <f>H25+H17+H33</f>
        <v>42593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8</v>
      </c>
      <c r="D38" s="56">
        <v>8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2934</v>
      </c>
      <c r="H43" s="57">
        <v>2934</v>
      </c>
      <c r="M43" s="62"/>
    </row>
    <row r="44" spans="1:8" ht="15">
      <c r="A44" s="130" t="s">
        <v>131</v>
      </c>
      <c r="B44" s="159" t="s">
        <v>132</v>
      </c>
      <c r="C44" s="56"/>
      <c r="D44" s="56"/>
      <c r="E44" s="163" t="s">
        <v>133</v>
      </c>
      <c r="F44" s="137" t="s">
        <v>134</v>
      </c>
      <c r="G44" s="57">
        <v>55607</v>
      </c>
      <c r="H44" s="57">
        <v>2767</v>
      </c>
    </row>
    <row r="45" spans="1:15" ht="15">
      <c r="A45" s="130" t="s">
        <v>135</v>
      </c>
      <c r="B45" s="144" t="s">
        <v>136</v>
      </c>
      <c r="C45" s="60">
        <f>C34+C39+C44</f>
        <v>8</v>
      </c>
      <c r="D45" s="60">
        <f>D34+D39+D44</f>
        <v>8</v>
      </c>
      <c r="E45" s="146" t="s">
        <v>137</v>
      </c>
      <c r="F45" s="137" t="s">
        <v>138</v>
      </c>
      <c r="G45" s="57">
        <v>0</v>
      </c>
      <c r="H45" s="57">
        <v>0</v>
      </c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v>4582</v>
      </c>
      <c r="H48" s="57">
        <v>4212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63123</v>
      </c>
      <c r="H49" s="59">
        <f>SUM(H43:H48)</f>
        <v>9913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1654</v>
      </c>
      <c r="H53" s="57">
        <v>1654</v>
      </c>
    </row>
    <row r="54" spans="1:8" ht="15">
      <c r="A54" s="130" t="s">
        <v>165</v>
      </c>
      <c r="B54" s="144" t="s">
        <v>166</v>
      </c>
      <c r="C54" s="56">
        <v>1425</v>
      </c>
      <c r="D54" s="56">
        <v>1425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100704</v>
      </c>
      <c r="D55" s="60">
        <f>D19+D20+D21+D27+D32+D45+D51+D53+D54</f>
        <v>102780</v>
      </c>
      <c r="E55" s="132" t="s">
        <v>171</v>
      </c>
      <c r="F55" s="156" t="s">
        <v>172</v>
      </c>
      <c r="G55" s="59">
        <f>G49+G51+G52+G53+G54</f>
        <v>64777</v>
      </c>
      <c r="H55" s="59">
        <f>H49+H51+H52+H53+H54</f>
        <v>11567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7381</v>
      </c>
      <c r="D58" s="56">
        <v>9528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1714</v>
      </c>
      <c r="D59" s="56">
        <v>3889</v>
      </c>
      <c r="E59" s="146" t="s">
        <v>180</v>
      </c>
      <c r="F59" s="137" t="s">
        <v>181</v>
      </c>
      <c r="G59" s="57">
        <f>8448</f>
        <v>8448</v>
      </c>
      <c r="H59" s="57">
        <v>65461</v>
      </c>
      <c r="M59" s="62"/>
    </row>
    <row r="60" spans="1:8" ht="15">
      <c r="A60" s="130" t="s">
        <v>182</v>
      </c>
      <c r="B60" s="136" t="s">
        <v>183</v>
      </c>
      <c r="C60" s="56">
        <v>52</v>
      </c>
      <c r="D60" s="56">
        <v>16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151</v>
      </c>
      <c r="D61" s="56">
        <v>214</v>
      </c>
      <c r="E61" s="138" t="s">
        <v>188</v>
      </c>
      <c r="F61" s="167" t="s">
        <v>189</v>
      </c>
      <c r="G61" s="59">
        <f>SUM(G62:G68)</f>
        <v>6455</v>
      </c>
      <c r="H61" s="59">
        <f>SUM(H62:H68)</f>
        <v>6991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233</v>
      </c>
      <c r="H62" s="57">
        <v>6</v>
      </c>
    </row>
    <row r="63" spans="1:13" ht="15">
      <c r="A63" s="130" t="s">
        <v>194</v>
      </c>
      <c r="B63" s="136" t="s">
        <v>195</v>
      </c>
      <c r="C63" s="56"/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9298</v>
      </c>
      <c r="D64" s="60">
        <f>SUM(D58:D63)</f>
        <v>13647</v>
      </c>
      <c r="E64" s="132" t="s">
        <v>199</v>
      </c>
      <c r="F64" s="137" t="s">
        <v>200</v>
      </c>
      <c r="G64" s="57">
        <v>5127</v>
      </c>
      <c r="H64" s="57">
        <v>6153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0</v>
      </c>
      <c r="H65" s="57">
        <v>234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287</v>
      </c>
      <c r="H66" s="57">
        <v>375</v>
      </c>
    </row>
    <row r="67" spans="1:8" ht="15">
      <c r="A67" s="130" t="s">
        <v>206</v>
      </c>
      <c r="B67" s="136" t="s">
        <v>207</v>
      </c>
      <c r="C67" s="56">
        <v>9</v>
      </c>
      <c r="D67" s="56"/>
      <c r="E67" s="132" t="s">
        <v>208</v>
      </c>
      <c r="F67" s="137" t="s">
        <v>209</v>
      </c>
      <c r="G67" s="57">
        <v>113</v>
      </c>
      <c r="H67" s="57">
        <v>112</v>
      </c>
    </row>
    <row r="68" spans="1:8" ht="15">
      <c r="A68" s="130" t="s">
        <v>210</v>
      </c>
      <c r="B68" s="136" t="s">
        <v>211</v>
      </c>
      <c r="C68" s="56">
        <v>9360</v>
      </c>
      <c r="D68" s="56">
        <v>3335</v>
      </c>
      <c r="E68" s="132" t="s">
        <v>212</v>
      </c>
      <c r="F68" s="137" t="s">
        <v>213</v>
      </c>
      <c r="G68" s="57">
        <v>695</v>
      </c>
      <c r="H68" s="57">
        <v>111</v>
      </c>
    </row>
    <row r="69" spans="1:8" ht="15">
      <c r="A69" s="130" t="s">
        <v>214</v>
      </c>
      <c r="B69" s="136" t="s">
        <v>215</v>
      </c>
      <c r="C69" s="56">
        <v>2214</v>
      </c>
      <c r="D69" s="56">
        <v>1157</v>
      </c>
      <c r="E69" s="146" t="s">
        <v>77</v>
      </c>
      <c r="F69" s="137" t="s">
        <v>216</v>
      </c>
      <c r="G69" s="57">
        <v>291</v>
      </c>
      <c r="H69" s="57">
        <v>255</v>
      </c>
    </row>
    <row r="70" spans="1:8" ht="15">
      <c r="A70" s="130" t="s">
        <v>217</v>
      </c>
      <c r="B70" s="136" t="s">
        <v>218</v>
      </c>
      <c r="C70" s="56">
        <v>248</v>
      </c>
      <c r="D70" s="56">
        <v>248</v>
      </c>
      <c r="E70" s="132" t="s">
        <v>219</v>
      </c>
      <c r="F70" s="137" t="s">
        <v>220</v>
      </c>
      <c r="G70" s="57">
        <v>31</v>
      </c>
      <c r="H70" s="57">
        <v>51</v>
      </c>
    </row>
    <row r="71" spans="1:18" ht="15">
      <c r="A71" s="130" t="s">
        <v>221</v>
      </c>
      <c r="B71" s="136" t="s">
        <v>222</v>
      </c>
      <c r="C71" s="56">
        <v>418</v>
      </c>
      <c r="D71" s="56">
        <v>792</v>
      </c>
      <c r="E71" s="148" t="s">
        <v>45</v>
      </c>
      <c r="F71" s="168" t="s">
        <v>223</v>
      </c>
      <c r="G71" s="66">
        <f>G59+G60+G61+G69+G70</f>
        <v>15225</v>
      </c>
      <c r="H71" s="66">
        <f>H59+H60+H61+H69+H70</f>
        <v>72758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v>2112</v>
      </c>
      <c r="D72" s="56">
        <v>2039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v>1058</v>
      </c>
      <c r="D74" s="56">
        <v>1070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15419</v>
      </c>
      <c r="D75" s="60">
        <f>SUM(D67:D74)</f>
        <v>8641</v>
      </c>
      <c r="E75" s="146" t="s">
        <v>159</v>
      </c>
      <c r="F75" s="140" t="s">
        <v>233</v>
      </c>
      <c r="G75" s="57">
        <v>4</v>
      </c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15229</v>
      </c>
      <c r="H79" s="67">
        <f>H71+H74+H75+H76</f>
        <v>72758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19</v>
      </c>
      <c r="D87" s="56">
        <v>3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6279</v>
      </c>
      <c r="D88" s="56">
        <v>611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1193</v>
      </c>
      <c r="D89" s="56">
        <v>1236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7491</v>
      </c>
      <c r="D91" s="60">
        <f>SUM(D87:D90)</f>
        <v>1850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164</v>
      </c>
      <c r="D92" s="56"/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32372</v>
      </c>
      <c r="D93" s="60">
        <f>D64+D75+D84+D91+D92</f>
        <v>24138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133076</v>
      </c>
      <c r="D94" s="69">
        <f>D93+D55</f>
        <v>126918</v>
      </c>
      <c r="E94" s="261" t="s">
        <v>269</v>
      </c>
      <c r="F94" s="184" t="s">
        <v>270</v>
      </c>
      <c r="G94" s="70">
        <f>G36+G39+G55+G79</f>
        <v>133076</v>
      </c>
      <c r="H94" s="70">
        <f>H36+H39+H55+H79</f>
        <v>126918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 t="s">
        <v>534</v>
      </c>
      <c r="B98" s="251"/>
      <c r="C98" s="336" t="s">
        <v>272</v>
      </c>
      <c r="D98" s="336"/>
      <c r="E98" s="336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6" t="s">
        <v>527</v>
      </c>
      <c r="D100" s="337"/>
      <c r="E100" s="337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D36" sqref="D36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1" t="str">
        <f>'справка №1-БАЛАНС'!E3</f>
        <v> </v>
      </c>
      <c r="C2" s="341"/>
      <c r="D2" s="341"/>
      <c r="E2" s="341"/>
      <c r="F2" s="343" t="s">
        <v>2</v>
      </c>
      <c r="G2" s="343"/>
      <c r="H2" s="290" t="str">
        <f>'справка №1-БАЛАНС'!H3</f>
        <v>814191`178</v>
      </c>
    </row>
    <row r="3" spans="1:8" ht="15">
      <c r="A3" s="271" t="s">
        <v>274</v>
      </c>
      <c r="B3" s="341" t="str">
        <f>'справка №1-БАЛАНС'!E4</f>
        <v> </v>
      </c>
      <c r="C3" s="341"/>
      <c r="D3" s="341"/>
      <c r="E3" s="341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342" t="str">
        <f>'справка №1-БАЛАНС'!E5</f>
        <v> </v>
      </c>
      <c r="C4" s="342"/>
      <c r="D4" s="34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56688</v>
      </c>
      <c r="D9" s="23">
        <v>56012</v>
      </c>
      <c r="E9" s="193" t="s">
        <v>284</v>
      </c>
      <c r="F9" s="309" t="s">
        <v>285</v>
      </c>
      <c r="G9" s="310">
        <v>89331</v>
      </c>
      <c r="H9" s="310">
        <v>97999</v>
      </c>
    </row>
    <row r="10" spans="1:8" ht="12">
      <c r="A10" s="193" t="s">
        <v>286</v>
      </c>
      <c r="B10" s="194" t="s">
        <v>287</v>
      </c>
      <c r="C10" s="23">
        <v>12297</v>
      </c>
      <c r="D10" s="23">
        <v>10190</v>
      </c>
      <c r="E10" s="193" t="s">
        <v>288</v>
      </c>
      <c r="F10" s="309" t="s">
        <v>289</v>
      </c>
      <c r="G10" s="310">
        <v>811</v>
      </c>
      <c r="H10" s="310"/>
    </row>
    <row r="11" spans="1:8" ht="12">
      <c r="A11" s="193" t="s">
        <v>290</v>
      </c>
      <c r="B11" s="194" t="s">
        <v>291</v>
      </c>
      <c r="C11" s="23">
        <v>4179</v>
      </c>
      <c r="D11" s="23">
        <v>3820</v>
      </c>
      <c r="E11" s="195" t="s">
        <v>292</v>
      </c>
      <c r="F11" s="309" t="s">
        <v>293</v>
      </c>
      <c r="G11" s="310">
        <v>253</v>
      </c>
      <c r="H11" s="310">
        <v>293</v>
      </c>
    </row>
    <row r="12" spans="1:8" ht="12">
      <c r="A12" s="193" t="s">
        <v>294</v>
      </c>
      <c r="B12" s="194" t="s">
        <v>295</v>
      </c>
      <c r="C12" s="23">
        <v>3226</v>
      </c>
      <c r="D12" s="23">
        <v>3433</v>
      </c>
      <c r="E12" s="195" t="s">
        <v>77</v>
      </c>
      <c r="F12" s="309" t="s">
        <v>296</v>
      </c>
      <c r="G12" s="310">
        <v>3678</v>
      </c>
      <c r="H12" s="310">
        <v>646</v>
      </c>
    </row>
    <row r="13" spans="1:18" ht="12">
      <c r="A13" s="193" t="s">
        <v>297</v>
      </c>
      <c r="B13" s="194" t="s">
        <v>298</v>
      </c>
      <c r="C13" s="23">
        <v>558</v>
      </c>
      <c r="D13" s="23">
        <v>564</v>
      </c>
      <c r="E13" s="196" t="s">
        <v>50</v>
      </c>
      <c r="F13" s="311" t="s">
        <v>299</v>
      </c>
      <c r="G13" s="308">
        <f>SUM(G9:G12)</f>
        <v>94073</v>
      </c>
      <c r="H13" s="308">
        <f>SUM(H9:H12)</f>
        <v>98938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609</v>
      </c>
      <c r="D14" s="23">
        <v>0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2012</v>
      </c>
      <c r="D15" s="24">
        <v>240</v>
      </c>
      <c r="E15" s="191" t="s">
        <v>304</v>
      </c>
      <c r="F15" s="314" t="s">
        <v>305</v>
      </c>
      <c r="G15" s="310"/>
      <c r="H15" s="310"/>
    </row>
    <row r="16" spans="1:8" ht="12">
      <c r="A16" s="193" t="s">
        <v>306</v>
      </c>
      <c r="B16" s="194" t="s">
        <v>307</v>
      </c>
      <c r="C16" s="24">
        <v>499</v>
      </c>
      <c r="D16" s="24">
        <v>364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>
        <v>0</v>
      </c>
      <c r="D17" s="25">
        <v>0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0</v>
      </c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80068</v>
      </c>
      <c r="D19" s="26">
        <f>SUM(D9:D15)+D16</f>
        <v>74623</v>
      </c>
      <c r="E19" s="199" t="s">
        <v>316</v>
      </c>
      <c r="F19" s="312" t="s">
        <v>317</v>
      </c>
      <c r="G19" s="310">
        <v>12</v>
      </c>
      <c r="H19" s="310">
        <v>0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v>3346</v>
      </c>
      <c r="D22" s="23">
        <v>2728</v>
      </c>
      <c r="E22" s="199" t="s">
        <v>325</v>
      </c>
      <c r="F22" s="312" t="s">
        <v>326</v>
      </c>
      <c r="G22" s="310">
        <v>589</v>
      </c>
      <c r="H22" s="310">
        <v>771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0</v>
      </c>
      <c r="H23" s="310">
        <v>8</v>
      </c>
    </row>
    <row r="24" spans="1:18" ht="12">
      <c r="A24" s="193" t="s">
        <v>331</v>
      </c>
      <c r="B24" s="200" t="s">
        <v>332</v>
      </c>
      <c r="C24" s="23">
        <v>783</v>
      </c>
      <c r="D24" s="23">
        <v>879</v>
      </c>
      <c r="E24" s="196" t="s">
        <v>102</v>
      </c>
      <c r="F24" s="314" t="s">
        <v>333</v>
      </c>
      <c r="G24" s="308">
        <f>SUM(G19:G23)</f>
        <v>601</v>
      </c>
      <c r="H24" s="308">
        <f>SUM(H19:H23)</f>
        <v>779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0</v>
      </c>
      <c r="D25" s="23">
        <v>0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4129</v>
      </c>
      <c r="D26" s="26">
        <f>SUM(D22:D25)</f>
        <v>3607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84197</v>
      </c>
      <c r="D28" s="27">
        <f>D26+D19</f>
        <v>78230</v>
      </c>
      <c r="E28" s="41" t="s">
        <v>338</v>
      </c>
      <c r="F28" s="314" t="s">
        <v>339</v>
      </c>
      <c r="G28" s="308">
        <f>G13+G15+G24</f>
        <v>94674</v>
      </c>
      <c r="H28" s="308">
        <f>H13+H15+H24</f>
        <v>99717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10477</v>
      </c>
      <c r="D30" s="27">
        <f>IF((H28-D28)&gt;0,H28-D28,0)</f>
        <v>21487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84197</v>
      </c>
      <c r="D33" s="26">
        <f>D28-D31+D32</f>
        <v>78230</v>
      </c>
      <c r="E33" s="41" t="s">
        <v>352</v>
      </c>
      <c r="F33" s="314" t="s">
        <v>353</v>
      </c>
      <c r="G33" s="30">
        <f>G32-G31+G28</f>
        <v>94674</v>
      </c>
      <c r="H33" s="30">
        <f>H32-H31+H28</f>
        <v>99717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10477</v>
      </c>
      <c r="D34" s="27">
        <f>IF((H33-D33)&gt;0,H33-D33,0)</f>
        <v>21487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3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0</v>
      </c>
      <c r="D36" s="23">
        <v>3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0</v>
      </c>
      <c r="D37" s="249">
        <v>0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10477</v>
      </c>
      <c r="D39" s="264">
        <f>+IF((H33-D33-D35)&gt;0,H33-D33-D35,0)</f>
        <v>21484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10477</v>
      </c>
      <c r="D41" s="29">
        <f>IF(H39=0,IF(D39-D40&gt;0,D39-D40+H40,0),IF(H39-H40&lt;0,H40-H39+D39,0))</f>
        <v>21484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94674</v>
      </c>
      <c r="D42" s="30">
        <f>D33+D35+D39</f>
        <v>99717</v>
      </c>
      <c r="E42" s="42" t="s">
        <v>379</v>
      </c>
      <c r="F42" s="43" t="s">
        <v>380</v>
      </c>
      <c r="G42" s="30">
        <f>G39+G33</f>
        <v>94674</v>
      </c>
      <c r="H42" s="30">
        <f>H39+H33</f>
        <v>99717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529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 t="s">
        <v>537</v>
      </c>
      <c r="C48" s="247" t="s">
        <v>381</v>
      </c>
      <c r="D48" s="339"/>
      <c r="E48" s="339"/>
      <c r="F48" s="339"/>
      <c r="G48" s="339"/>
      <c r="H48" s="33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25">
      <selection activeCell="C38" sqref="C38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88832</v>
      </c>
      <c r="D10" s="31">
        <v>96402</v>
      </c>
      <c r="E10" s="44"/>
      <c r="F10" s="44"/>
    </row>
    <row r="11" spans="1:13" ht="12">
      <c r="A11" s="227" t="s">
        <v>388</v>
      </c>
      <c r="B11" s="228" t="s">
        <v>389</v>
      </c>
      <c r="C11" s="31">
        <v>-78096</v>
      </c>
      <c r="D11" s="31">
        <v>-91466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-4026</v>
      </c>
      <c r="D13" s="31">
        <v>-4839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0</v>
      </c>
      <c r="D14" s="31">
        <v>11439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-12</v>
      </c>
      <c r="D15" s="31">
        <v>-71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1</v>
      </c>
      <c r="D16" s="31">
        <v>68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-1854</v>
      </c>
      <c r="D17" s="31">
        <v>-3898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-146</v>
      </c>
      <c r="D18" s="31">
        <v>-130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10014</v>
      </c>
      <c r="D19" s="31">
        <v>-2162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14713</v>
      </c>
      <c r="D20" s="32">
        <f>SUM(D10:D19)</f>
        <v>5343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-3741</v>
      </c>
      <c r="D22" s="31">
        <v>-3810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>
        <v>0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>
        <v>0</v>
      </c>
      <c r="D26" s="31">
        <v>7</v>
      </c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-3741</v>
      </c>
      <c r="D32" s="32">
        <f>SUM(D22:D31)</f>
        <v>-3803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51424</v>
      </c>
      <c r="D36" s="31">
        <v>32010</v>
      </c>
      <c r="E36" s="44"/>
      <c r="F36" s="44"/>
    </row>
    <row r="37" spans="1:6" ht="12">
      <c r="A37" s="227" t="s">
        <v>437</v>
      </c>
      <c r="B37" s="228" t="s">
        <v>438</v>
      </c>
      <c r="C37" s="31">
        <v>-56749</v>
      </c>
      <c r="D37" s="31">
        <v>-33508</v>
      </c>
      <c r="E37" s="44"/>
      <c r="F37" s="44"/>
    </row>
    <row r="38" spans="1:6" ht="12">
      <c r="A38" s="227" t="s">
        <v>439</v>
      </c>
      <c r="B38" s="228" t="s">
        <v>440</v>
      </c>
      <c r="C38" s="31">
        <v>0</v>
      </c>
      <c r="D38" s="31">
        <v>-165</v>
      </c>
      <c r="E38" s="44"/>
      <c r="F38" s="44"/>
    </row>
    <row r="39" spans="1:6" ht="12">
      <c r="A39" s="227" t="s">
        <v>441</v>
      </c>
      <c r="B39" s="228" t="s">
        <v>442</v>
      </c>
      <c r="C39" s="31">
        <v>-2</v>
      </c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-4</v>
      </c>
      <c r="D41" s="31">
        <v>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-5331</v>
      </c>
      <c r="D42" s="32">
        <f>SUM(D34:D41)</f>
        <v>-1663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5641</v>
      </c>
      <c r="D43" s="32">
        <f>D42+D32+D20</f>
        <v>-123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1850</v>
      </c>
      <c r="D44" s="46">
        <v>1973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7491</v>
      </c>
      <c r="D45" s="32">
        <f>D44+D43</f>
        <v>1850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6298</v>
      </c>
      <c r="D46" s="33">
        <v>614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1193</v>
      </c>
      <c r="D47" s="33">
        <v>1236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533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9">
      <selection activeCell="I33" sqref="I33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6" t="s">
        <v>459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8" t="str">
        <f>'справка №1-БАЛАНС'!E3</f>
        <v> </v>
      </c>
      <c r="C3" s="348"/>
      <c r="D3" s="348"/>
      <c r="E3" s="348"/>
      <c r="F3" s="348"/>
      <c r="G3" s="348"/>
      <c r="H3" s="348"/>
      <c r="I3" s="348"/>
      <c r="J3" s="280"/>
      <c r="K3" s="350" t="s">
        <v>2</v>
      </c>
      <c r="L3" s="350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348" t="str">
        <f>'справка №1-БАЛАНС'!E4</f>
        <v> </v>
      </c>
      <c r="C4" s="348"/>
      <c r="D4" s="348"/>
      <c r="E4" s="348"/>
      <c r="F4" s="348"/>
      <c r="G4" s="348"/>
      <c r="H4" s="348"/>
      <c r="I4" s="348"/>
      <c r="J4" s="50"/>
      <c r="K4" s="351" t="s">
        <v>3</v>
      </c>
      <c r="L4" s="351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352" t="str">
        <f>'справка №1-БАЛАНС'!E5</f>
        <v> 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27391</v>
      </c>
      <c r="G11" s="35">
        <f>'справка №1-БАЛАНС'!H23</f>
        <v>0</v>
      </c>
      <c r="H11" s="37"/>
      <c r="I11" s="35">
        <f>'справка №1-БАЛАНС'!H28+'справка №1-БАЛАНС'!H31</f>
        <v>19445</v>
      </c>
      <c r="J11" s="35">
        <f>'справка №1-БАЛАНС'!H29+'справка №1-БАЛАНС'!H32</f>
        <v>-35998</v>
      </c>
      <c r="K11" s="37"/>
      <c r="L11" s="239">
        <f>SUM(C11:K11)</f>
        <v>42593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27391</v>
      </c>
      <c r="G15" s="38">
        <f t="shared" si="2"/>
        <v>0</v>
      </c>
      <c r="H15" s="38">
        <f t="shared" si="2"/>
        <v>0</v>
      </c>
      <c r="I15" s="38">
        <f t="shared" si="2"/>
        <v>19445</v>
      </c>
      <c r="J15" s="38">
        <f t="shared" si="2"/>
        <v>-35998</v>
      </c>
      <c r="K15" s="38">
        <f t="shared" si="2"/>
        <v>0</v>
      </c>
      <c r="L15" s="239">
        <f t="shared" si="1"/>
        <v>42593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v>10477</v>
      </c>
      <c r="J16" s="240">
        <f>+'справка №1-БАЛАНС'!G32</f>
        <v>0</v>
      </c>
      <c r="K16" s="37"/>
      <c r="L16" s="239">
        <f t="shared" si="1"/>
        <v>10477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49</v>
      </c>
      <c r="G17" s="39">
        <f t="shared" si="3"/>
        <v>0</v>
      </c>
      <c r="H17" s="39">
        <f t="shared" si="3"/>
        <v>0</v>
      </c>
      <c r="I17" s="39">
        <f t="shared" si="3"/>
        <v>-49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>
        <v>0</v>
      </c>
      <c r="G18" s="37"/>
      <c r="H18" s="37"/>
      <c r="I18" s="37">
        <v>0</v>
      </c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>
        <v>49</v>
      </c>
      <c r="G19" s="37"/>
      <c r="H19" s="37"/>
      <c r="I19" s="37">
        <v>-49</v>
      </c>
      <c r="J19" s="37">
        <v>0</v>
      </c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0</v>
      </c>
      <c r="F28" s="37">
        <v>0</v>
      </c>
      <c r="G28" s="37"/>
      <c r="H28" s="37"/>
      <c r="I28" s="37">
        <v>0</v>
      </c>
      <c r="J28" s="37"/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27440</v>
      </c>
      <c r="G29" s="36">
        <f t="shared" si="6"/>
        <v>0</v>
      </c>
      <c r="H29" s="36">
        <f t="shared" si="6"/>
        <v>0</v>
      </c>
      <c r="I29" s="36">
        <f t="shared" si="6"/>
        <v>29873</v>
      </c>
      <c r="J29" s="36">
        <f t="shared" si="6"/>
        <v>-35998</v>
      </c>
      <c r="K29" s="36">
        <f t="shared" si="6"/>
        <v>0</v>
      </c>
      <c r="L29" s="239">
        <f t="shared" si="1"/>
        <v>53070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27440</v>
      </c>
      <c r="G32" s="36">
        <f t="shared" si="7"/>
        <v>0</v>
      </c>
      <c r="H32" s="36">
        <f t="shared" si="7"/>
        <v>0</v>
      </c>
      <c r="I32" s="36">
        <f t="shared" si="7"/>
        <v>29873</v>
      </c>
      <c r="J32" s="36">
        <f t="shared" si="7"/>
        <v>-35998</v>
      </c>
      <c r="K32" s="36">
        <f t="shared" si="7"/>
        <v>0</v>
      </c>
      <c r="L32" s="239">
        <f t="shared" si="1"/>
        <v>53070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9" t="s">
        <v>530</v>
      </c>
      <c r="B35" s="349"/>
      <c r="C35" s="349"/>
      <c r="D35" s="349"/>
      <c r="E35" s="349"/>
      <c r="F35" s="349"/>
      <c r="G35" s="349"/>
      <c r="H35" s="349"/>
      <c r="I35" s="349"/>
      <c r="J35" s="34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535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528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PC2</cp:lastModifiedBy>
  <cp:lastPrinted>2011-08-12T08:54:33Z</cp:lastPrinted>
  <dcterms:created xsi:type="dcterms:W3CDTF">2000-06-29T12:02:40Z</dcterms:created>
  <dcterms:modified xsi:type="dcterms:W3CDTF">2011-11-16T06:56:44Z</dcterms:modified>
  <cp:category/>
  <cp:version/>
  <cp:contentType/>
  <cp:contentStatus/>
</cp:coreProperties>
</file>