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bs_ISFR (2)" sheetId="1" r:id="rId1"/>
    <sheet name="pls_ISFR" sheetId="2" r:id="rId2"/>
    <sheet name="scse_ISFR (2)" sheetId="3" r:id="rId3"/>
  </sheets>
  <externalReferences>
    <externalReference r:id="rId6"/>
  </externalReferences>
  <definedNames>
    <definedName name="address" localSheetId="0">#REF!</definedName>
    <definedName name="address">#REF!</definedName>
    <definedName name="ass" localSheetId="0">#REF!</definedName>
    <definedName name="ass">#REF!</definedName>
    <definedName name="bs_check">'[1]defined_names'!$D$5</definedName>
    <definedName name="bulstat" localSheetId="0">#REF!</definedName>
    <definedName name="bulstat">#REF!</definedName>
    <definedName name="company_name" localSheetId="0">#REF!</definedName>
    <definedName name="company_name">#REF!</definedName>
    <definedName name="date_i" localSheetId="0">#REF!</definedName>
    <definedName name="date_i">#REF!</definedName>
    <definedName name="date_o" localSheetId="0">#REF!</definedName>
    <definedName name="date_o">#REF!</definedName>
    <definedName name="date_p" localSheetId="0">#REF!</definedName>
    <definedName name="date_p">#REF!</definedName>
    <definedName name="date_z" localSheetId="0">#REF!</definedName>
    <definedName name="date_z">#REF!</definedName>
    <definedName name="end_of_period" localSheetId="0">#REF!</definedName>
    <definedName name="end_of_period">#REF!</definedName>
    <definedName name="HTML_CodePage" hidden="1">1251</definedName>
    <definedName name="HTML_Control" localSheetId="0" hidden="1">{"'An_Obr'!$A$1"}</definedName>
    <definedName name="HTML_Control" localSheetId="2" hidden="1">{"'An_Obr'!$A$1"}</definedName>
    <definedName name="HTML_Control" hidden="1">{"'An_Obr'!$A$1"}</definedName>
    <definedName name="HTML_Description" hidden="1">""</definedName>
    <definedName name="HTML_Email" hidden="1">""</definedName>
    <definedName name="HTML_Header" hidden="1">"menu"</definedName>
    <definedName name="HTML_LastUpdate" hidden="1">"30.11.2002"</definedName>
    <definedName name="HTML_LineAfter" hidden="1">TRUE</definedName>
    <definedName name="HTML_LineBefore" hidden="1">TRUE</definedName>
    <definedName name="HTML_Name" hidden="1">"Philip Spirov"</definedName>
    <definedName name="HTML_OBDlg2" hidden="1">TRUE</definedName>
    <definedName name="HTML_OBDlg4" hidden="1">TRUE</definedName>
    <definedName name="HTML_OS" hidden="1">0</definedName>
    <definedName name="HTML_PathFile" hidden="1">"C:\WIN98\Profiles\Philip\My Documents\MyHTML.htm"</definedName>
    <definedName name="HTML_Title" hidden="1">"New_audit_Beta"</definedName>
    <definedName name="lia" localSheetId="0">#REF!</definedName>
    <definedName name="lia">#REF!</definedName>
    <definedName name="lngcontrol">'[1]defined_names'!$D$2</definedName>
    <definedName name="_xlnm.Print_Area" localSheetId="0">'bs_ISFR (2)'!$A$1:$C$63</definedName>
    <definedName name="_xlnm.Print_Area" localSheetId="1">'pls_ISFR'!$A$1:$F$44</definedName>
    <definedName name="_xlnm.Print_Area" localSheetId="2">'scse_ISFR (2)'!$A$1:$H$44</definedName>
    <definedName name="start_of_period" localSheetId="0">#REF!</definedName>
    <definedName name="start_of_period">#REF!</definedName>
    <definedName name="Z_B23DF135_2ED3_11D7_AB9A_00C02683EB98_.wvu.Cols" localSheetId="1" hidden="1">'pls_ISFR'!$F:$IV</definedName>
    <definedName name="Z_B23DF135_2ED3_11D7_AB9A_00C02683EB98_.wvu.PrintArea" localSheetId="1" hidden="1">'pls_ISFR'!$A$1:$D$32</definedName>
  </definedNames>
  <calcPr fullCalcOnLoad="1"/>
</workbook>
</file>

<file path=xl/sharedStrings.xml><?xml version="1.0" encoding="utf-8"?>
<sst xmlns="http://schemas.openxmlformats.org/spreadsheetml/2006/main" count="95" uniqueCount="81">
  <si>
    <t>Консолидиран баланс</t>
  </si>
  <si>
    <t>Съдържание</t>
  </si>
  <si>
    <t>Сума (хил.лв.)</t>
  </si>
  <si>
    <t>Текуща
година</t>
  </si>
  <si>
    <t>Предходна
година</t>
  </si>
  <si>
    <t>Активи</t>
  </si>
  <si>
    <t>Нетекущи активи</t>
  </si>
  <si>
    <t>Дълготрайни материални активи</t>
  </si>
  <si>
    <t>Нематериални активи</t>
  </si>
  <si>
    <t>Финансови активи</t>
  </si>
  <si>
    <t>Общо нетекущи активи</t>
  </si>
  <si>
    <t>Текущи активи</t>
  </si>
  <si>
    <t>Материални запаси</t>
  </si>
  <si>
    <t>Вземания от клиенти и доставчици</t>
  </si>
  <si>
    <t>Пари и парични еквиваленти</t>
  </si>
  <si>
    <t>Разходи за бъдещи периоди</t>
  </si>
  <si>
    <t>Общо текущи активи</t>
  </si>
  <si>
    <t>ОБЩО АКТИВИ</t>
  </si>
  <si>
    <t>Пасиви</t>
  </si>
  <si>
    <t>Нетекущи пасиви</t>
  </si>
  <si>
    <t>Задължения към финансови предприятия</t>
  </si>
  <si>
    <t>Лизингови договори</t>
  </si>
  <si>
    <t>Пасиви по отсрочени данъци</t>
  </si>
  <si>
    <t xml:space="preserve">Провизии </t>
  </si>
  <si>
    <t>Задължения по търговски заеми</t>
  </si>
  <si>
    <t>Общо нетекущи пасиви</t>
  </si>
  <si>
    <t>Текущи пасиви</t>
  </si>
  <si>
    <t>Текущи  задължения</t>
  </si>
  <si>
    <t>Текущи данъчни задължения</t>
  </si>
  <si>
    <t>Общо текущи пасиви</t>
  </si>
  <si>
    <t>ОБЩО ПАСИВИ</t>
  </si>
  <si>
    <t>Собствен капитал</t>
  </si>
  <si>
    <t>Основен капитал</t>
  </si>
  <si>
    <t>Резерви от преоценки</t>
  </si>
  <si>
    <t>Резерви</t>
  </si>
  <si>
    <t>Финансов резултат от минали периоди</t>
  </si>
  <si>
    <t>Финансов резултат от текущия период</t>
  </si>
  <si>
    <t>ОБЩО СОБСТВЕН КАПИТАЛ</t>
  </si>
  <si>
    <t>ОБЩО МАЛЦИНСТВЕНО УЧАСТИЕ</t>
  </si>
  <si>
    <t>ОБЩО ПАСИВИ И СОБСТВЕН КАПИТАЛ</t>
  </si>
  <si>
    <t>Консолидиран отчет за доходите</t>
  </si>
  <si>
    <t>Приходи от продажби</t>
  </si>
  <si>
    <t>Себестойност на продажби</t>
  </si>
  <si>
    <t>Брутна печалба/загуба</t>
  </si>
  <si>
    <t>Приходи от продажба на дълготрайни активи</t>
  </si>
  <si>
    <t>Печалба от превишение на делът в нетната справедлива стойност на разграничимите активи, пасиви и условни задължения и цената на придобиване на акции</t>
  </si>
  <si>
    <t>Разходи за продажби</t>
  </si>
  <si>
    <t>Административни разходи</t>
  </si>
  <si>
    <t>Разходи от продажба на дълготрайни активи</t>
  </si>
  <si>
    <t>Други разходи</t>
  </si>
  <si>
    <t>Финансови приходи/разходи</t>
  </si>
  <si>
    <t>Печалба от обичайната дейност</t>
  </si>
  <si>
    <t>Извънредни приходи/разходи</t>
  </si>
  <si>
    <t>Счетоводна печалба</t>
  </si>
  <si>
    <t>Разход / приход за данъци</t>
  </si>
  <si>
    <t>Печалба/загуба</t>
  </si>
  <si>
    <t>Консолидиран отчет за измененията в капитала</t>
  </si>
  <si>
    <t>Сума хил.лв.)</t>
  </si>
  <si>
    <t>Резерв от последващи оценки на активи и пасиви</t>
  </si>
  <si>
    <t>Финансов резултат от мин.години</t>
  </si>
  <si>
    <t>Общо собствен капитал</t>
  </si>
  <si>
    <t>Малцинствено участие</t>
  </si>
  <si>
    <t>Салдо към 01.01.2007 г.</t>
  </si>
  <si>
    <t>Последващи оценки</t>
  </si>
  <si>
    <t>Финансов резултат за текущия период</t>
  </si>
  <si>
    <t>Отнасяне на печалба в неразпределени суми</t>
  </si>
  <si>
    <t>Разпределения на печалба за резерви</t>
  </si>
  <si>
    <t>Преоценъчен резерв на отписани ДМА</t>
  </si>
  <si>
    <t>Други изменения в собствения капитал</t>
  </si>
  <si>
    <t>Корекция на началното салдо от първоначално прилагане на МСС 19</t>
  </si>
  <si>
    <t>в т.ч. отнасящи се за 2002 г.</t>
  </si>
  <si>
    <t>Салдо към 31.12.2007 г.</t>
  </si>
  <si>
    <t>Отписан преоценъчен резерв</t>
  </si>
  <si>
    <t>Салдо към 01.01.2008 г.</t>
  </si>
  <si>
    <t>Мостстрой АД - 30.09.2008</t>
  </si>
  <si>
    <t>Салдо към 30.09.2008 г.</t>
  </si>
  <si>
    <t>Дългосрочни вземания</t>
  </si>
  <si>
    <t>на Мостстрой АД за годината, приключваща на 30.09.2008 г.</t>
  </si>
  <si>
    <t>Други текущи вземания</t>
  </si>
  <si>
    <t>Мостстрой АД 30.09.2008 г.</t>
  </si>
  <si>
    <t>на "Мостстрой" АД към 30.09.2008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</si>
</sst>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.mm\.yyyy"/>
    <numFmt numFmtId="165" formatCode="#\ ##0;[Red]\(#\ ##0\)"/>
    <numFmt numFmtId="166" formatCode="#\ ###\ ##0;[Red]\(#\ ###\ ##0\)"/>
    <numFmt numFmtId="167" formatCode="#,###;[Red]\(#,###\);* &quot;-&quot;??"/>
    <numFmt numFmtId="168" formatCode="0.000"/>
    <numFmt numFmtId="169" formatCode="0.0%"/>
    <numFmt numFmtId="170" formatCode="0.000%"/>
    <numFmt numFmtId="171" formatCode="0.0_)"/>
    <numFmt numFmtId="172" formatCode="0.000_)"/>
    <numFmt numFmtId="173" formatCode="#,##0.000"/>
    <numFmt numFmtId="174" formatCode="0.0"/>
    <numFmt numFmtId="175" formatCode="#,###;[Red]\(#,###\);* &quot;-&quot;"/>
    <numFmt numFmtId="176" formatCode="[$-402]dd\ mmmm\ yyyy"/>
  </numFmts>
  <fonts count="38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10"/>
      <color indexed="12"/>
      <name val="Times New Roman"/>
      <family val="1"/>
    </font>
    <font>
      <sz val="10"/>
      <name val="Arial"/>
      <family val="0"/>
    </font>
    <font>
      <b/>
      <i/>
      <sz val="14"/>
      <color indexed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0"/>
    </font>
    <font>
      <i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19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24" borderId="10" xfId="0" applyFont="1" applyFill="1" applyBorder="1" applyAlignment="1" applyProtection="1">
      <alignment horizontal="right" vertical="center"/>
      <protection hidden="1"/>
    </xf>
    <xf numFmtId="0" fontId="4" fillId="24" borderId="11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/>
    </xf>
    <xf numFmtId="0" fontId="7" fillId="0" borderId="13" xfId="53" applyFont="1" applyFill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 wrapText="1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" fillId="24" borderId="0" xfId="0" applyFont="1" applyFill="1" applyBorder="1" applyAlignment="1" applyProtection="1">
      <alignment horizontal="right" vertical="center"/>
      <protection hidden="1"/>
    </xf>
    <xf numFmtId="0" fontId="5" fillId="0" borderId="0" xfId="57" applyFont="1">
      <alignment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49" fontId="15" fillId="0" borderId="0" xfId="0" applyNumberFormat="1" applyFont="1" applyFill="1" applyAlignment="1">
      <alignment horizontal="right"/>
    </xf>
    <xf numFmtId="0" fontId="0" fillId="0" borderId="13" xfId="0" applyBorder="1" applyAlignment="1">
      <alignment horizontal="centerContinuous" vertical="center"/>
    </xf>
    <xf numFmtId="0" fontId="0" fillId="0" borderId="0" xfId="0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center" wrapText="1"/>
    </xf>
    <xf numFmtId="166" fontId="5" fillId="0" borderId="0" xfId="0" applyNumberFormat="1" applyFont="1" applyAlignment="1">
      <alignment/>
    </xf>
    <xf numFmtId="166" fontId="5" fillId="0" borderId="0" xfId="0" applyNumberFormat="1" applyFont="1" applyFill="1" applyAlignment="1">
      <alignment/>
    </xf>
    <xf numFmtId="166" fontId="11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6" fontId="5" fillId="0" borderId="0" xfId="0" applyNumberFormat="1" applyFont="1" applyBorder="1" applyAlignment="1">
      <alignment/>
    </xf>
    <xf numFmtId="0" fontId="0" fillId="21" borderId="0" xfId="0" applyFill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75" fontId="11" fillId="0" borderId="0" xfId="0" applyNumberFormat="1" applyFont="1" applyBorder="1" applyAlignment="1">
      <alignment/>
    </xf>
    <xf numFmtId="0" fontId="0" fillId="0" borderId="0" xfId="0" applyAlignment="1">
      <alignment/>
    </xf>
    <xf numFmtId="175" fontId="7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18" fillId="0" borderId="14" xfId="0" applyFont="1" applyBorder="1" applyAlignment="1">
      <alignment horizontal="right"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175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11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7" fillId="0" borderId="13" xfId="53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right"/>
    </xf>
    <xf numFmtId="0" fontId="0" fillId="21" borderId="0" xfId="0" applyFill="1" applyAlignment="1">
      <alignment/>
    </xf>
    <xf numFmtId="0" fontId="4" fillId="24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_res_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9525</xdr:rowOff>
    </xdr:from>
    <xdr:to>
      <xdr:col>2</xdr:col>
      <xdr:colOff>104775</xdr:colOff>
      <xdr:row>53</xdr:row>
      <xdr:rowOff>123825</xdr:rowOff>
    </xdr:to>
    <xdr:sp>
      <xdr:nvSpPr>
        <xdr:cNvPr id="1" name="Rectangle 8"/>
        <xdr:cNvSpPr>
          <a:spLocks noChangeAspect="1"/>
        </xdr:cNvSpPr>
      </xdr:nvSpPr>
      <xdr:spPr>
        <a:xfrm>
          <a:off x="3390900" y="9610725"/>
          <a:ext cx="13525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Съставител: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Ръководител: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76200</xdr:rowOff>
    </xdr:from>
    <xdr:to>
      <xdr:col>0</xdr:col>
      <xdr:colOff>1600200</xdr:colOff>
      <xdr:row>37</xdr:row>
      <xdr:rowOff>504825</xdr:rowOff>
    </xdr:to>
    <xdr:sp>
      <xdr:nvSpPr>
        <xdr:cNvPr id="1" name="Rectangle 1"/>
        <xdr:cNvSpPr>
          <a:spLocks noChangeAspect="1"/>
        </xdr:cNvSpPr>
      </xdr:nvSpPr>
      <xdr:spPr>
        <a:xfrm>
          <a:off x="47625" y="8524875"/>
          <a:ext cx="15525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190500</xdr:colOff>
      <xdr:row>37</xdr:row>
      <xdr:rowOff>0</xdr:rowOff>
    </xdr:from>
    <xdr:to>
      <xdr:col>3</xdr:col>
      <xdr:colOff>257175</xdr:colOff>
      <xdr:row>37</xdr:row>
      <xdr:rowOff>781050</xdr:rowOff>
    </xdr:to>
    <xdr:sp>
      <xdr:nvSpPr>
        <xdr:cNvPr id="2" name="Rectangle 2"/>
        <xdr:cNvSpPr>
          <a:spLocks noChangeAspect="1"/>
        </xdr:cNvSpPr>
      </xdr:nvSpPr>
      <xdr:spPr>
        <a:xfrm>
          <a:off x="3924300" y="8448675"/>
          <a:ext cx="11906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3009900</xdr:colOff>
      <xdr:row>25</xdr:row>
      <xdr:rowOff>609600</xdr:rowOff>
    </xdr:from>
    <xdr:to>
      <xdr:col>4</xdr:col>
      <xdr:colOff>19050</xdr:colOff>
      <xdr:row>31</xdr:row>
      <xdr:rowOff>57150</xdr:rowOff>
    </xdr:to>
    <xdr:sp>
      <xdr:nvSpPr>
        <xdr:cNvPr id="3" name="Rectangle 3"/>
        <xdr:cNvSpPr>
          <a:spLocks noChangeAspect="1"/>
        </xdr:cNvSpPr>
      </xdr:nvSpPr>
      <xdr:spPr>
        <a:xfrm>
          <a:off x="3009900" y="6134100"/>
          <a:ext cx="29908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Съставител: Евгения Петрова - Гл. счетоводител
Ръководител: иРъководител:                                     /Орлин Г. Хаджиянков                                 Председател на УС и Изп.Директор
   /Румен К. Йовчев 
 Зам.Председател на УС и Изп.Директор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30</xdr:row>
      <xdr:rowOff>85725</xdr:rowOff>
    </xdr:from>
    <xdr:to>
      <xdr:col>7</xdr:col>
      <xdr:colOff>219075</xdr:colOff>
      <xdr:row>43</xdr:row>
      <xdr:rowOff>9525</xdr:rowOff>
    </xdr:to>
    <xdr:sp>
      <xdr:nvSpPr>
        <xdr:cNvPr id="1" name="Rectangle 2"/>
        <xdr:cNvSpPr>
          <a:spLocks noChangeAspect="1"/>
        </xdr:cNvSpPr>
      </xdr:nvSpPr>
      <xdr:spPr>
        <a:xfrm>
          <a:off x="4133850" y="7391400"/>
          <a:ext cx="279082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Съставител: Евгения Петрова - Гл. счетоводител
Ръководител: иРъководител:                                     /Орлин Г. Хаджиянков                                 Председател на УС и Изп.Директор
   /Румен К. Йовчев 
 Зам.Председател на УС и Изп.Директор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-ts\odit\O_2008\Mostroi_&#1050;ONSOLLID2008\31_03_2008\GFO_MSFO_total_29_05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d_names"/>
      <sheetName val="bs_ISFR"/>
      <sheetName val="pls_ISFR"/>
      <sheetName val="cfsd_ISFR"/>
      <sheetName val="scse_ISFR"/>
      <sheetName val="3.01"/>
      <sheetName val="3.02-3.04"/>
      <sheetName val="3.05-3.08"/>
      <sheetName val="3.09-3.10"/>
      <sheetName val="3.11"/>
      <sheetName val="3.12-3.13"/>
      <sheetName val="4.01-4.03"/>
      <sheetName val="Analisys_ISFR"/>
    </sheetNames>
    <sheetDataSet>
      <sheetData sheetId="0">
        <row r="2">
          <cell r="D2">
            <v>1</v>
          </cell>
        </row>
        <row r="5">
          <cell r="D5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zoomScaleSheetLayoutView="55" workbookViewId="0" topLeftCell="A1">
      <selection activeCell="A13" sqref="A13"/>
    </sheetView>
  </sheetViews>
  <sheetFormatPr defaultColWidth="9.33203125" defaultRowHeight="11.25"/>
  <cols>
    <col min="1" max="1" width="59.33203125" style="3" customWidth="1"/>
    <col min="2" max="3" width="21.83203125" style="3" customWidth="1"/>
    <col min="4" max="16384" width="9.33203125" style="3" customWidth="1"/>
  </cols>
  <sheetData>
    <row r="1" spans="1:3" ht="19.5">
      <c r="A1" s="1"/>
      <c r="B1" s="2"/>
      <c r="C1" s="2" t="s">
        <v>74</v>
      </c>
    </row>
    <row r="2" spans="1:3" ht="12.75">
      <c r="A2" s="4"/>
      <c r="B2" s="4"/>
      <c r="C2" s="4"/>
    </row>
    <row r="3" spans="1:3" ht="18.75">
      <c r="A3" s="5" t="s">
        <v>0</v>
      </c>
      <c r="B3" s="6"/>
      <c r="C3" s="6"/>
    </row>
    <row r="4" spans="1:3" ht="15.75">
      <c r="A4" s="7" t="s">
        <v>77</v>
      </c>
      <c r="B4" s="6"/>
      <c r="C4" s="6"/>
    </row>
    <row r="5" spans="1:3" ht="12.75">
      <c r="A5" s="4"/>
      <c r="B5" s="4"/>
      <c r="C5" s="4"/>
    </row>
    <row r="6" spans="1:3" ht="12.75">
      <c r="A6" s="8" t="s">
        <v>1</v>
      </c>
      <c r="B6" s="77" t="s">
        <v>2</v>
      </c>
      <c r="C6" s="11"/>
    </row>
    <row r="7" spans="1:3" ht="25.5">
      <c r="A7" s="12"/>
      <c r="B7" s="13" t="s">
        <v>3</v>
      </c>
      <c r="C7" s="13" t="s">
        <v>4</v>
      </c>
    </row>
    <row r="8" ht="23.25" customHeight="1">
      <c r="A8" s="14" t="s">
        <v>5</v>
      </c>
    </row>
    <row r="9" spans="1:3" ht="12.75">
      <c r="A9" s="16" t="s">
        <v>6</v>
      </c>
      <c r="B9" s="17"/>
      <c r="C9" s="17"/>
    </row>
    <row r="10" spans="1:3" ht="12.75">
      <c r="A10" s="3" t="s">
        <v>7</v>
      </c>
      <c r="B10" s="17">
        <v>27087</v>
      </c>
      <c r="C10" s="17">
        <v>28389</v>
      </c>
    </row>
    <row r="11" spans="1:3" ht="12.75">
      <c r="A11" s="3" t="s">
        <v>8</v>
      </c>
      <c r="B11" s="25">
        <v>4</v>
      </c>
      <c r="C11" s="25">
        <v>8</v>
      </c>
    </row>
    <row r="12" spans="1:3" ht="12.75">
      <c r="A12" s="3" t="s">
        <v>9</v>
      </c>
      <c r="B12" s="25">
        <v>289</v>
      </c>
      <c r="C12" s="25"/>
    </row>
    <row r="13" spans="1:3" ht="12.75">
      <c r="A13" s="3" t="s">
        <v>76</v>
      </c>
      <c r="B13" s="25">
        <v>556</v>
      </c>
      <c r="C13" s="25"/>
    </row>
    <row r="14" spans="1:3" ht="13.5">
      <c r="A14" s="18" t="s">
        <v>10</v>
      </c>
      <c r="B14" s="71">
        <f>SUM(B10:B13)</f>
        <v>27936</v>
      </c>
      <c r="C14" s="71">
        <f>SUM(C10:C13)</f>
        <v>28397</v>
      </c>
    </row>
    <row r="15" spans="1:3" ht="12.75">
      <c r="A15" s="20" t="s">
        <v>11</v>
      </c>
      <c r="B15" s="24"/>
      <c r="C15" s="24"/>
    </row>
    <row r="16" spans="1:3" ht="12.75">
      <c r="A16" s="12" t="s">
        <v>12</v>
      </c>
      <c r="B16" s="24">
        <v>16413</v>
      </c>
      <c r="C16" s="24">
        <v>14511</v>
      </c>
    </row>
    <row r="17" spans="1:3" ht="12.75">
      <c r="A17" s="12" t="s">
        <v>13</v>
      </c>
      <c r="B17" s="24">
        <v>11638</v>
      </c>
      <c r="C17" s="24">
        <v>14855</v>
      </c>
    </row>
    <row r="18" spans="1:3" ht="12.75">
      <c r="A18" s="12" t="s">
        <v>78</v>
      </c>
      <c r="B18" s="24">
        <v>3600</v>
      </c>
      <c r="C18" s="24"/>
    </row>
    <row r="19" spans="1:3" ht="12.75">
      <c r="A19" s="12" t="s">
        <v>14</v>
      </c>
      <c r="B19" s="24">
        <v>1875</v>
      </c>
      <c r="C19" s="24">
        <v>2978</v>
      </c>
    </row>
    <row r="20" spans="1:3" ht="12.75">
      <c r="A20" s="12" t="s">
        <v>15</v>
      </c>
      <c r="B20" s="24">
        <v>52</v>
      </c>
      <c r="C20" s="24">
        <v>81</v>
      </c>
    </row>
    <row r="21" spans="1:3" ht="13.5">
      <c r="A21" s="18" t="s">
        <v>16</v>
      </c>
      <c r="B21" s="71">
        <f>SUM(B16:B20)</f>
        <v>33578</v>
      </c>
      <c r="C21" s="71">
        <f>SUM(C16:C20)</f>
        <v>32425</v>
      </c>
    </row>
    <row r="22" spans="1:3" ht="19.5" customHeight="1">
      <c r="A22" s="23" t="s">
        <v>17</v>
      </c>
      <c r="B22" s="72">
        <f>B14+B21</f>
        <v>61514</v>
      </c>
      <c r="C22" s="72">
        <f>C14+C21</f>
        <v>60822</v>
      </c>
    </row>
    <row r="23" spans="1:3" ht="23.25" customHeight="1">
      <c r="A23" s="23" t="s">
        <v>18</v>
      </c>
      <c r="B23" s="24"/>
      <c r="C23" s="24"/>
    </row>
    <row r="24" spans="1:3" ht="12.75">
      <c r="A24" s="20" t="s">
        <v>19</v>
      </c>
      <c r="B24" s="24"/>
      <c r="C24" s="24"/>
    </row>
    <row r="25" spans="1:3" ht="12.75">
      <c r="A25" s="12" t="s">
        <v>20</v>
      </c>
      <c r="B25" s="24">
        <v>15261</v>
      </c>
      <c r="C25" s="24">
        <v>11119</v>
      </c>
    </row>
    <row r="26" spans="1:3" ht="12.75">
      <c r="A26" s="12" t="s">
        <v>21</v>
      </c>
      <c r="B26" s="24">
        <v>5663</v>
      </c>
      <c r="C26" s="24">
        <v>7684</v>
      </c>
    </row>
    <row r="27" spans="1:3" ht="12.75">
      <c r="A27" s="12" t="s">
        <v>22</v>
      </c>
      <c r="B27" s="73">
        <v>770</v>
      </c>
      <c r="C27" s="24">
        <v>487</v>
      </c>
    </row>
    <row r="28" spans="1:3" ht="12.75">
      <c r="A28" s="12" t="s">
        <v>23</v>
      </c>
      <c r="B28" s="73">
        <v>377</v>
      </c>
      <c r="C28" s="24">
        <v>641</v>
      </c>
    </row>
    <row r="29" spans="1:3" ht="12.75">
      <c r="A29" s="12" t="s">
        <v>24</v>
      </c>
      <c r="B29" s="73">
        <v>124</v>
      </c>
      <c r="C29" s="24">
        <v>124</v>
      </c>
    </row>
    <row r="30" spans="1:3" ht="13.5">
      <c r="A30" s="18" t="s">
        <v>25</v>
      </c>
      <c r="B30" s="74">
        <f>SUM(B25:B29)</f>
        <v>22195</v>
      </c>
      <c r="C30" s="71">
        <f>SUM(C25:C29)</f>
        <v>20055</v>
      </c>
    </row>
    <row r="31" spans="1:3" ht="12.75">
      <c r="A31" s="20" t="s">
        <v>26</v>
      </c>
      <c r="B31" s="73"/>
      <c r="C31" s="24"/>
    </row>
    <row r="32" spans="1:4" ht="12.75">
      <c r="A32" s="12" t="s">
        <v>27</v>
      </c>
      <c r="B32" s="73">
        <v>24734</v>
      </c>
      <c r="C32" s="24">
        <v>24930</v>
      </c>
      <c r="D32" s="4"/>
    </row>
    <row r="33" spans="1:4" ht="12.75">
      <c r="A33" s="12" t="s">
        <v>28</v>
      </c>
      <c r="B33" s="73">
        <v>2293</v>
      </c>
      <c r="C33" s="24">
        <v>3336</v>
      </c>
      <c r="D33" s="4"/>
    </row>
    <row r="34" spans="1:3" ht="13.5">
      <c r="A34" s="18" t="s">
        <v>29</v>
      </c>
      <c r="B34" s="74">
        <f>SUM(B32:B33)</f>
        <v>27027</v>
      </c>
      <c r="C34" s="71">
        <f>SUM(C32:C33)</f>
        <v>28266</v>
      </c>
    </row>
    <row r="35" spans="1:3" ht="19.5" customHeight="1">
      <c r="A35" s="23" t="s">
        <v>30</v>
      </c>
      <c r="B35" s="75">
        <f>B30+B34</f>
        <v>49222</v>
      </c>
      <c r="C35" s="72">
        <f>C30+C34</f>
        <v>48321</v>
      </c>
    </row>
    <row r="36" spans="1:3" ht="23.25" customHeight="1">
      <c r="A36" s="23" t="s">
        <v>31</v>
      </c>
      <c r="B36" s="73"/>
      <c r="C36" s="24"/>
    </row>
    <row r="37" spans="1:3" ht="12.75">
      <c r="A37" s="12" t="s">
        <v>32</v>
      </c>
      <c r="B37" s="73">
        <v>5575</v>
      </c>
      <c r="C37" s="24">
        <v>1115</v>
      </c>
    </row>
    <row r="38" spans="1:3" ht="12.75">
      <c r="A38" s="12" t="s">
        <v>33</v>
      </c>
      <c r="B38" s="73">
        <v>4624</v>
      </c>
      <c r="C38" s="24">
        <v>4854</v>
      </c>
    </row>
    <row r="39" spans="1:3" ht="12.75">
      <c r="A39" s="12" t="s">
        <v>34</v>
      </c>
      <c r="B39" s="73">
        <v>1446</v>
      </c>
      <c r="C39" s="24">
        <v>757</v>
      </c>
    </row>
    <row r="40" spans="1:3" ht="12.75">
      <c r="A40" s="12" t="s">
        <v>35</v>
      </c>
      <c r="B40" s="73">
        <v>839</v>
      </c>
      <c r="C40" s="76">
        <v>610</v>
      </c>
    </row>
    <row r="41" spans="1:3" ht="12.75">
      <c r="A41" s="12" t="s">
        <v>36</v>
      </c>
      <c r="B41" s="73">
        <v>-207</v>
      </c>
      <c r="C41" s="76">
        <v>5150</v>
      </c>
    </row>
    <row r="42" spans="1:3" ht="19.5" customHeight="1">
      <c r="A42" s="23" t="s">
        <v>37</v>
      </c>
      <c r="B42" s="72">
        <f>SUM(B37:B41)</f>
        <v>12277</v>
      </c>
      <c r="C42" s="72">
        <f>SUM(C37:C41)</f>
        <v>12486</v>
      </c>
    </row>
    <row r="43" spans="1:3" ht="19.5" customHeight="1">
      <c r="A43" s="23" t="s">
        <v>38</v>
      </c>
      <c r="B43" s="72">
        <v>15</v>
      </c>
      <c r="C43" s="72">
        <v>15</v>
      </c>
    </row>
    <row r="44" spans="1:3" ht="19.5" customHeight="1">
      <c r="A44" s="23" t="s">
        <v>39</v>
      </c>
      <c r="B44" s="72">
        <f>B35+B42+B43</f>
        <v>61514</v>
      </c>
      <c r="C44" s="72">
        <f>C35+C42+C43</f>
        <v>60822</v>
      </c>
    </row>
    <row r="45" spans="2:6" ht="34.5" customHeight="1">
      <c r="B45" s="22"/>
      <c r="C45" s="22"/>
      <c r="E45" s="25"/>
      <c r="F45" s="25"/>
    </row>
    <row r="46" ht="12.75">
      <c r="A46" s="3"/>
    </row>
    <row r="47" spans="1:3" ht="28.5" customHeight="1">
      <c r="A47" s="81"/>
      <c r="B47" s="82"/>
      <c r="C47" s="82"/>
    </row>
    <row r="55" spans="1:3" ht="93" customHeight="1">
      <c r="A55" s="78"/>
      <c r="B55"/>
      <c r="C55"/>
    </row>
    <row r="56" spans="2:3" ht="12.75">
      <c r="B56" s="27"/>
      <c r="C56" s="28"/>
    </row>
    <row r="57" spans="2:3" ht="12.75">
      <c r="B57" s="27"/>
      <c r="C57" s="29"/>
    </row>
  </sheetData>
  <sheetProtection/>
  <mergeCells count="1">
    <mergeCell ref="A47:C47"/>
  </mergeCells>
  <printOptions horizontalCentered="1"/>
  <pageMargins left="0.7480314960629921" right="0.7480314960629921" top="0.2362204724409449" bottom="0" header="0.2755905511811024" footer="0.275590551181102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7">
      <selection activeCell="C4" sqref="C4"/>
    </sheetView>
  </sheetViews>
  <sheetFormatPr defaultColWidth="9.33203125" defaultRowHeight="11.25"/>
  <cols>
    <col min="1" max="1" width="65.33203125" style="0" customWidth="1"/>
    <col min="2" max="2" width="7.66015625" style="26" hidden="1" customWidth="1"/>
    <col min="3" max="4" width="19.66015625" style="0" customWidth="1"/>
    <col min="5" max="5" width="4.5" style="0" customWidth="1"/>
    <col min="6" max="16384" width="9.33203125" style="0" hidden="1" customWidth="1"/>
  </cols>
  <sheetData>
    <row r="1" spans="1:5" s="31" customFormat="1" ht="19.5">
      <c r="A1" s="30"/>
      <c r="B1" s="30"/>
      <c r="C1" s="30"/>
      <c r="D1" s="30"/>
      <c r="E1" s="30" t="e">
        <f>#REF!</f>
        <v>#REF!</v>
      </c>
    </row>
    <row r="2" spans="1:8" ht="15.75">
      <c r="A2" s="32"/>
      <c r="B2" s="33"/>
      <c r="C2" s="32"/>
      <c r="D2" s="32"/>
      <c r="E2" s="34"/>
      <c r="F2" s="32"/>
      <c r="G2" s="32"/>
      <c r="H2" s="35"/>
    </row>
    <row r="3" spans="1:8" ht="22.5">
      <c r="A3" s="36" t="s">
        <v>40</v>
      </c>
      <c r="B3" s="37"/>
      <c r="C3" s="38"/>
      <c r="D3" s="38"/>
      <c r="E3" s="39"/>
      <c r="F3" s="38"/>
      <c r="G3" s="38"/>
      <c r="H3" s="40"/>
    </row>
    <row r="4" spans="1:8" ht="20.25">
      <c r="A4" s="7" t="s">
        <v>77</v>
      </c>
      <c r="B4" s="41"/>
      <c r="C4" s="38"/>
      <c r="D4" s="38"/>
      <c r="E4" s="39"/>
      <c r="F4" s="38"/>
      <c r="G4" s="38"/>
      <c r="H4" s="40"/>
    </row>
    <row r="5" spans="1:8" ht="30.75" customHeight="1">
      <c r="A5" s="32"/>
      <c r="B5" s="33"/>
      <c r="C5" s="32"/>
      <c r="D5" s="32"/>
      <c r="E5" s="34"/>
      <c r="F5" s="32"/>
      <c r="G5" s="32"/>
      <c r="H5" s="32"/>
    </row>
    <row r="6" spans="1:4" ht="12.75">
      <c r="A6" s="8" t="s">
        <v>1</v>
      </c>
      <c r="B6" s="9"/>
      <c r="C6" s="10" t="s">
        <v>2</v>
      </c>
      <c r="D6" s="42"/>
    </row>
    <row r="7" spans="1:4" ht="22.5">
      <c r="A7" s="43"/>
      <c r="B7" s="44"/>
      <c r="C7" s="45" t="s">
        <v>3</v>
      </c>
      <c r="D7" s="45" t="s">
        <v>4</v>
      </c>
    </row>
    <row r="8" spans="1:4" ht="21" customHeight="1">
      <c r="A8" s="3" t="s">
        <v>41</v>
      </c>
      <c r="B8" s="15"/>
      <c r="C8" s="46">
        <v>17542</v>
      </c>
      <c r="D8" s="46">
        <v>25173</v>
      </c>
    </row>
    <row r="9" spans="1:4" ht="21" customHeight="1">
      <c r="A9" s="3" t="s">
        <v>42</v>
      </c>
      <c r="B9" s="15"/>
      <c r="C9" s="47">
        <v>-13419</v>
      </c>
      <c r="D9" s="47">
        <v>-23246</v>
      </c>
    </row>
    <row r="10" spans="1:4" ht="30.75" customHeight="1">
      <c r="A10" s="23" t="s">
        <v>43</v>
      </c>
      <c r="B10" s="19"/>
      <c r="C10" s="48">
        <f>C8+C9</f>
        <v>4123</v>
      </c>
      <c r="D10" s="48">
        <f>D8+D9</f>
        <v>1927</v>
      </c>
    </row>
    <row r="11" spans="1:4" ht="21" customHeight="1" hidden="1">
      <c r="A11" s="3" t="s">
        <v>44</v>
      </c>
      <c r="B11" s="15"/>
      <c r="C11" s="47">
        <v>0</v>
      </c>
      <c r="D11" s="47">
        <v>0</v>
      </c>
    </row>
    <row r="12" spans="1:4" s="52" customFormat="1" ht="54.75" customHeight="1">
      <c r="A12" s="49" t="s">
        <v>45</v>
      </c>
      <c r="B12" s="50"/>
      <c r="C12" s="51"/>
      <c r="D12" s="51"/>
    </row>
    <row r="13" spans="1:4" ht="12.75" hidden="1">
      <c r="A13" s="3" t="s">
        <v>46</v>
      </c>
      <c r="B13" s="15"/>
      <c r="C13" s="46"/>
      <c r="D13" s="46"/>
    </row>
    <row r="14" spans="1:4" ht="21" customHeight="1">
      <c r="A14" s="3" t="s">
        <v>47</v>
      </c>
      <c r="B14" s="15"/>
      <c r="C14" s="46">
        <v>-3336</v>
      </c>
      <c r="D14" s="46">
        <v>-918</v>
      </c>
    </row>
    <row r="15" spans="1:4" ht="21" customHeight="1" hidden="1">
      <c r="A15" s="3" t="s">
        <v>48</v>
      </c>
      <c r="B15" s="15"/>
      <c r="C15" s="53"/>
      <c r="D15" s="53"/>
    </row>
    <row r="16" spans="1:4" ht="21" customHeight="1" hidden="1">
      <c r="A16" s="3" t="s">
        <v>49</v>
      </c>
      <c r="B16" s="15"/>
      <c r="C16" s="53"/>
      <c r="D16" s="53"/>
    </row>
    <row r="17" spans="1:4" ht="21" customHeight="1">
      <c r="A17" s="3" t="s">
        <v>50</v>
      </c>
      <c r="B17" s="15"/>
      <c r="C17" s="46">
        <v>-994</v>
      </c>
      <c r="D17" s="46">
        <v>-956</v>
      </c>
    </row>
    <row r="18" spans="1:4" ht="21.75" customHeight="1">
      <c r="A18" s="23" t="s">
        <v>51</v>
      </c>
      <c r="B18" s="19"/>
      <c r="C18" s="48">
        <f>SUM(C10:C17)</f>
        <v>-207</v>
      </c>
      <c r="D18" s="48">
        <f>SUM(D10:D17)</f>
        <v>53</v>
      </c>
    </row>
    <row r="19" spans="1:4" ht="12.75" hidden="1">
      <c r="A19" s="12" t="s">
        <v>52</v>
      </c>
      <c r="B19" s="21"/>
      <c r="C19" s="53">
        <v>0</v>
      </c>
      <c r="D19" s="53">
        <v>0</v>
      </c>
    </row>
    <row r="20" spans="1:4" ht="15" customHeight="1">
      <c r="A20" s="12"/>
      <c r="B20" s="21"/>
      <c r="C20" s="53"/>
      <c r="D20" s="53"/>
    </row>
    <row r="21" spans="1:4" ht="19.5" customHeight="1">
      <c r="A21" s="23" t="s">
        <v>53</v>
      </c>
      <c r="B21" s="19"/>
      <c r="C21" s="48">
        <f>C18+C20</f>
        <v>-207</v>
      </c>
      <c r="D21" s="48">
        <f>D18</f>
        <v>53</v>
      </c>
    </row>
    <row r="22" spans="1:4" ht="21" customHeight="1">
      <c r="A22" s="12" t="s">
        <v>54</v>
      </c>
      <c r="B22" s="21"/>
      <c r="C22" s="53"/>
      <c r="D22" s="53"/>
    </row>
    <row r="23" spans="1:4" ht="21.75" customHeight="1">
      <c r="A23" s="23" t="s">
        <v>55</v>
      </c>
      <c r="B23" s="19"/>
      <c r="C23" s="48">
        <f>C21+C22</f>
        <v>-207</v>
      </c>
      <c r="D23" s="48">
        <f>D21+D22</f>
        <v>53</v>
      </c>
    </row>
    <row r="26" ht="78" customHeight="1"/>
    <row r="27" ht="12.75">
      <c r="A27" s="3"/>
    </row>
    <row r="28" spans="1:4" ht="38.25" customHeight="1">
      <c r="A28" s="81"/>
      <c r="B28" s="81"/>
      <c r="C28" s="81"/>
      <c r="D28" s="81"/>
    </row>
    <row r="38" ht="110.25" customHeight="1"/>
    <row r="39" spans="3:4" ht="11.25">
      <c r="C39" s="27"/>
      <c r="D39" s="29"/>
    </row>
    <row r="41" spans="3:4" ht="11.25">
      <c r="C41" s="27"/>
      <c r="D41" s="28"/>
    </row>
    <row r="42" spans="3:4" ht="11.25">
      <c r="C42" s="27"/>
      <c r="D42" s="29"/>
    </row>
  </sheetData>
  <mergeCells count="1">
    <mergeCell ref="A28:D2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workbookViewId="0" topLeftCell="A1">
      <selection activeCell="A34" sqref="A34"/>
    </sheetView>
  </sheetViews>
  <sheetFormatPr defaultColWidth="0" defaultRowHeight="12.75" customHeight="1" zeroHeight="1"/>
  <cols>
    <col min="1" max="1" width="46.66015625" style="0" customWidth="1"/>
    <col min="2" max="2" width="11.33203125" style="0" customWidth="1"/>
    <col min="3" max="4" width="12.66015625" style="0" customWidth="1"/>
    <col min="5" max="5" width="10" style="0" customWidth="1"/>
    <col min="6" max="6" width="11.33203125" style="0" customWidth="1"/>
    <col min="7" max="7" width="12.66015625" style="0" customWidth="1"/>
    <col min="8" max="8" width="28.16015625" style="0" customWidth="1"/>
  </cols>
  <sheetData>
    <row r="1" spans="1:8" ht="19.5">
      <c r="A1" s="30"/>
      <c r="B1" s="30"/>
      <c r="C1" s="54"/>
      <c r="D1" s="54"/>
      <c r="E1" s="79"/>
      <c r="F1" s="80"/>
      <c r="G1" s="80" t="s">
        <v>79</v>
      </c>
      <c r="H1" s="80"/>
    </row>
    <row r="2" s="32" customFormat="1" ht="31.5" customHeight="1">
      <c r="A2" s="36" t="s">
        <v>56</v>
      </c>
    </row>
    <row r="3" ht="15.75">
      <c r="A3" s="7" t="s">
        <v>80</v>
      </c>
    </row>
    <row r="4" spans="1:8" ht="11.25">
      <c r="A4" s="63"/>
      <c r="B4" s="63"/>
      <c r="C4" s="63"/>
      <c r="D4" s="63"/>
      <c r="E4" s="63"/>
      <c r="F4" s="63"/>
      <c r="G4" s="64"/>
      <c r="H4" s="64"/>
    </row>
    <row r="5" spans="1:8" ht="11.25" customHeight="1">
      <c r="A5" s="55" t="s">
        <v>1</v>
      </c>
      <c r="B5" s="77" t="s">
        <v>57</v>
      </c>
      <c r="C5" s="65"/>
      <c r="D5" s="65"/>
      <c r="E5" s="65"/>
      <c r="F5" s="65"/>
      <c r="G5" s="65"/>
      <c r="H5" s="65"/>
    </row>
    <row r="6" spans="1:8" ht="56.25">
      <c r="A6" s="56"/>
      <c r="B6" s="66" t="s">
        <v>32</v>
      </c>
      <c r="C6" s="67" t="s">
        <v>58</v>
      </c>
      <c r="D6" s="67" t="s">
        <v>34</v>
      </c>
      <c r="E6" s="66" t="s">
        <v>59</v>
      </c>
      <c r="F6" s="66" t="s">
        <v>36</v>
      </c>
      <c r="G6" s="68" t="s">
        <v>60</v>
      </c>
      <c r="H6" s="68" t="s">
        <v>61</v>
      </c>
    </row>
    <row r="7" spans="1:8" s="59" customFormat="1" ht="27" customHeight="1">
      <c r="A7" s="57" t="s">
        <v>62</v>
      </c>
      <c r="B7" s="58">
        <v>1115</v>
      </c>
      <c r="C7" s="58">
        <v>6609</v>
      </c>
      <c r="D7" s="58">
        <v>762</v>
      </c>
      <c r="E7" s="58">
        <v>-1125</v>
      </c>
      <c r="F7" s="58">
        <v>-20</v>
      </c>
      <c r="G7" s="58">
        <f aca="true" t="shared" si="0" ref="G7:G16">SUM(B7:F7)</f>
        <v>7341</v>
      </c>
      <c r="H7" s="58"/>
    </row>
    <row r="8" spans="1:8" s="59" customFormat="1" ht="21" customHeight="1" hidden="1">
      <c r="A8" s="69" t="s">
        <v>63</v>
      </c>
      <c r="B8" s="60">
        <v>0</v>
      </c>
      <c r="C8" s="60">
        <v>0</v>
      </c>
      <c r="D8" s="61">
        <v>0</v>
      </c>
      <c r="E8" s="60">
        <v>0</v>
      </c>
      <c r="F8" s="60">
        <v>0</v>
      </c>
      <c r="G8" s="61">
        <f t="shared" si="0"/>
        <v>0</v>
      </c>
      <c r="H8" s="61"/>
    </row>
    <row r="9" spans="1:8" s="59" customFormat="1" ht="21" customHeight="1">
      <c r="A9" s="62" t="s">
        <v>64</v>
      </c>
      <c r="B9" s="61"/>
      <c r="C9" s="61"/>
      <c r="D9" s="61"/>
      <c r="E9" s="61"/>
      <c r="F9" s="61">
        <v>5150</v>
      </c>
      <c r="G9" s="61">
        <f t="shared" si="0"/>
        <v>5150</v>
      </c>
      <c r="H9" s="61"/>
    </row>
    <row r="10" spans="1:8" s="59" customFormat="1" ht="21" customHeight="1" hidden="1">
      <c r="A10" s="62" t="s">
        <v>65</v>
      </c>
      <c r="B10" s="61"/>
      <c r="C10" s="61"/>
      <c r="D10" s="61"/>
      <c r="E10" s="61"/>
      <c r="F10" s="61"/>
      <c r="G10" s="61">
        <f t="shared" si="0"/>
        <v>0</v>
      </c>
      <c r="H10" s="61"/>
    </row>
    <row r="11" spans="1:8" s="59" customFormat="1" ht="21" customHeight="1">
      <c r="A11" s="62" t="s">
        <v>66</v>
      </c>
      <c r="B11" s="61"/>
      <c r="C11" s="61"/>
      <c r="D11" s="61"/>
      <c r="E11" s="61">
        <v>-20</v>
      </c>
      <c r="F11" s="61">
        <v>20</v>
      </c>
      <c r="G11" s="61">
        <f t="shared" si="0"/>
        <v>0</v>
      </c>
      <c r="H11" s="61"/>
    </row>
    <row r="12" spans="1:8" s="59" customFormat="1" ht="21" customHeight="1">
      <c r="A12" s="62" t="s">
        <v>67</v>
      </c>
      <c r="B12" s="61"/>
      <c r="C12" s="61">
        <v>-1755</v>
      </c>
      <c r="D12" s="61"/>
      <c r="E12" s="61">
        <v>1755</v>
      </c>
      <c r="F12" s="61"/>
      <c r="G12" s="61">
        <f t="shared" si="0"/>
        <v>0</v>
      </c>
      <c r="H12" s="61"/>
    </row>
    <row r="13" spans="1:8" s="59" customFormat="1" ht="21" customHeight="1">
      <c r="A13" s="62" t="s">
        <v>68</v>
      </c>
      <c r="B13" s="61"/>
      <c r="C13" s="61"/>
      <c r="D13" s="61">
        <v>-5</v>
      </c>
      <c r="E13" s="61"/>
      <c r="F13" s="61"/>
      <c r="G13" s="61">
        <f t="shared" si="0"/>
        <v>-5</v>
      </c>
      <c r="H13" s="61">
        <v>15</v>
      </c>
    </row>
    <row r="14" spans="1:8" s="59" customFormat="1" ht="27" customHeight="1">
      <c r="A14" s="62" t="s">
        <v>69</v>
      </c>
      <c r="B14" s="61">
        <v>0</v>
      </c>
      <c r="C14" s="61">
        <v>0</v>
      </c>
      <c r="D14" s="61"/>
      <c r="E14" s="61"/>
      <c r="F14" s="61">
        <v>0</v>
      </c>
      <c r="G14" s="61">
        <f t="shared" si="0"/>
        <v>0</v>
      </c>
      <c r="H14" s="61"/>
    </row>
    <row r="15" spans="1:8" s="59" customFormat="1" ht="27.75" customHeight="1" hidden="1">
      <c r="A15" s="62" t="s">
        <v>70</v>
      </c>
      <c r="B15" s="61">
        <v>0</v>
      </c>
      <c r="C15" s="61">
        <v>0</v>
      </c>
      <c r="D15" s="61">
        <v>0</v>
      </c>
      <c r="E15" s="61"/>
      <c r="F15" s="61">
        <v>0</v>
      </c>
      <c r="G15" s="61">
        <f t="shared" si="0"/>
        <v>0</v>
      </c>
      <c r="H15" s="61"/>
    </row>
    <row r="16" spans="1:8" s="59" customFormat="1" ht="24.75" customHeight="1">
      <c r="A16" s="57" t="s">
        <v>71</v>
      </c>
      <c r="B16" s="58">
        <f>B7+B8+B9+B10+B11+B12+B15</f>
        <v>1115</v>
      </c>
      <c r="C16" s="58">
        <f>C7+C8+C9+C10+C11+C12+C13</f>
        <v>4854</v>
      </c>
      <c r="D16" s="58">
        <f>D7+D8+D9+D10+D11+D12+D13+D14</f>
        <v>757</v>
      </c>
      <c r="E16" s="58">
        <f>E7+E8+E9+E10+E11+E12+E13+E14</f>
        <v>610</v>
      </c>
      <c r="F16" s="58">
        <f>F7+F8+F9+F10+F11+F12+F13+F14</f>
        <v>5150</v>
      </c>
      <c r="G16" s="58">
        <f t="shared" si="0"/>
        <v>12486</v>
      </c>
      <c r="H16" s="58">
        <v>15</v>
      </c>
    </row>
    <row r="17" spans="1:8" s="59" customFormat="1" ht="35.25" customHeight="1">
      <c r="A17" s="57" t="s">
        <v>73</v>
      </c>
      <c r="B17" s="58">
        <f aca="true" t="shared" si="1" ref="B17:H17">B16</f>
        <v>1115</v>
      </c>
      <c r="C17" s="58">
        <f t="shared" si="1"/>
        <v>4854</v>
      </c>
      <c r="D17" s="58">
        <f t="shared" si="1"/>
        <v>757</v>
      </c>
      <c r="E17" s="58">
        <f t="shared" si="1"/>
        <v>610</v>
      </c>
      <c r="F17" s="58">
        <f t="shared" si="1"/>
        <v>5150</v>
      </c>
      <c r="G17" s="58">
        <f t="shared" si="1"/>
        <v>12486</v>
      </c>
      <c r="H17" s="58">
        <f t="shared" si="1"/>
        <v>15</v>
      </c>
    </row>
    <row r="18" spans="1:8" s="59" customFormat="1" ht="21" customHeight="1">
      <c r="A18" s="62" t="s">
        <v>64</v>
      </c>
      <c r="B18" s="70"/>
      <c r="C18" s="61"/>
      <c r="D18" s="61"/>
      <c r="E18" s="61"/>
      <c r="F18" s="61">
        <v>-207</v>
      </c>
      <c r="G18" s="61">
        <f>SUM(B18:F18)</f>
        <v>-207</v>
      </c>
      <c r="H18" s="61"/>
    </row>
    <row r="19" spans="1:8" s="59" customFormat="1" ht="21" customHeight="1">
      <c r="A19" s="62" t="s">
        <v>66</v>
      </c>
      <c r="B19" s="70"/>
      <c r="C19" s="61"/>
      <c r="D19" s="61"/>
      <c r="E19" s="61">
        <v>5150</v>
      </c>
      <c r="F19" s="61">
        <v>-5150</v>
      </c>
      <c r="G19" s="61">
        <f>SUM(B19:F19)</f>
        <v>0</v>
      </c>
      <c r="H19" s="61">
        <f>SUM(C19:G19)</f>
        <v>0</v>
      </c>
    </row>
    <row r="20" spans="1:8" s="59" customFormat="1" ht="21" customHeight="1">
      <c r="A20" s="62" t="s">
        <v>72</v>
      </c>
      <c r="B20" s="70"/>
      <c r="C20" s="61">
        <f>-113-45-72</f>
        <v>-230</v>
      </c>
      <c r="D20" s="61"/>
      <c r="E20" s="61">
        <f>113+72+45</f>
        <v>230</v>
      </c>
      <c r="F20" s="61"/>
      <c r="G20" s="61">
        <f>SUM(B20:F20)</f>
        <v>0</v>
      </c>
      <c r="H20" s="61">
        <f>SUM(C20:G20)</f>
        <v>0</v>
      </c>
    </row>
    <row r="21" spans="1:8" s="59" customFormat="1" ht="21" customHeight="1">
      <c r="A21" s="62" t="s">
        <v>68</v>
      </c>
      <c r="B21" s="70">
        <v>4460</v>
      </c>
      <c r="C21" s="61"/>
      <c r="D21" s="61">
        <v>689</v>
      </c>
      <c r="E21" s="61">
        <v>-5151</v>
      </c>
      <c r="F21" s="61"/>
      <c r="G21" s="61">
        <f>SUM(B21:F21)</f>
        <v>-2</v>
      </c>
      <c r="H21" s="61"/>
    </row>
    <row r="22" spans="1:8" s="59" customFormat="1" ht="20.25" customHeight="1" hidden="1">
      <c r="A22" s="62" t="s">
        <v>72</v>
      </c>
      <c r="B22" s="70">
        <v>0</v>
      </c>
      <c r="C22" s="61"/>
      <c r="D22" s="61">
        <v>0</v>
      </c>
      <c r="E22" s="61">
        <v>0</v>
      </c>
      <c r="F22" s="61">
        <v>0</v>
      </c>
      <c r="G22" s="61">
        <v>0</v>
      </c>
      <c r="H22" s="61">
        <v>0</v>
      </c>
    </row>
    <row r="23" spans="1:8" s="59" customFormat="1" ht="28.5" customHeight="1" hidden="1">
      <c r="A23" s="62" t="s">
        <v>70</v>
      </c>
      <c r="B23" s="70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</row>
    <row r="24" spans="1:8" s="59" customFormat="1" ht="27" customHeight="1">
      <c r="A24" s="57" t="s">
        <v>75</v>
      </c>
      <c r="B24" s="58">
        <f aca="true" t="shared" si="2" ref="B24:H24">B17+B18+B19+B20+B21+B22</f>
        <v>5575</v>
      </c>
      <c r="C24" s="58">
        <f t="shared" si="2"/>
        <v>4624</v>
      </c>
      <c r="D24" s="58">
        <f t="shared" si="2"/>
        <v>1446</v>
      </c>
      <c r="E24" s="58">
        <f t="shared" si="2"/>
        <v>839</v>
      </c>
      <c r="F24" s="58">
        <f t="shared" si="2"/>
        <v>-207</v>
      </c>
      <c r="G24" s="58">
        <f t="shared" si="2"/>
        <v>12277</v>
      </c>
      <c r="H24" s="58">
        <f t="shared" si="2"/>
        <v>15</v>
      </c>
    </row>
    <row r="25" spans="1:8" ht="26.25" customHeight="1">
      <c r="A25" s="43"/>
      <c r="B25" s="43"/>
      <c r="C25" s="43"/>
      <c r="D25" s="43"/>
      <c r="E25" s="43"/>
      <c r="F25" s="43"/>
      <c r="G25" s="43"/>
      <c r="H25" s="43"/>
    </row>
    <row r="26" ht="11.25"/>
    <row r="27" ht="32.25" customHeight="1">
      <c r="A27" s="3"/>
    </row>
    <row r="28" spans="1:4" ht="28.5" customHeight="1">
      <c r="A28" s="81"/>
      <c r="B28" s="81"/>
      <c r="C28" s="81"/>
      <c r="D28" s="81"/>
    </row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>
      <c r="E40" s="29"/>
    </row>
    <row r="41" ht="12.75" customHeight="1"/>
    <row r="42" spans="5:6" ht="12.75" customHeight="1">
      <c r="E42" s="27"/>
      <c r="F42" s="28"/>
    </row>
    <row r="43" spans="5:6" ht="12.75" customHeight="1">
      <c r="E43" s="27"/>
      <c r="F43" s="29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1">
    <mergeCell ref="A28:D2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PC</cp:lastModifiedBy>
  <cp:lastPrinted>2008-11-28T18:09:38Z</cp:lastPrinted>
  <dcterms:created xsi:type="dcterms:W3CDTF">2008-05-30T08:43:04Z</dcterms:created>
  <dcterms:modified xsi:type="dcterms:W3CDTF">2008-12-01T17:48:02Z</dcterms:modified>
  <cp:category/>
  <cp:version/>
  <cp:contentType/>
  <cp:contentStatus/>
</cp:coreProperties>
</file>